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504"/>
  </bookViews>
  <sheets>
    <sheet name="Китай. -11 диаграмма по районам" sheetId="4" r:id="rId1"/>
    <sheet name="Рейтинги 2021-2016" sheetId="3" r:id="rId2"/>
    <sheet name="Рейтинг по сумме мест" sheetId="2" r:id="rId3"/>
    <sheet name="Китайский язык-11 2021 Итоги" sheetId="5" r:id="rId4"/>
    <sheet name="Китайский язык-11 2021 расклад" sheetId="1" r:id="rId5"/>
  </sheets>
  <calcPr calcId="145621"/>
</workbook>
</file>

<file path=xl/calcChain.xml><?xml version="1.0" encoding="utf-8"?>
<calcChain xmlns="http://schemas.openxmlformats.org/spreadsheetml/2006/main">
  <c r="D11" i="4" l="1"/>
  <c r="D9" i="4"/>
  <c r="C9" i="4"/>
  <c r="D4" i="4"/>
  <c r="D5" i="4"/>
  <c r="G10" i="4"/>
  <c r="G8" i="4"/>
  <c r="G6" i="4"/>
  <c r="E9" i="3"/>
  <c r="E9" i="2"/>
  <c r="E6" i="5"/>
  <c r="E10" i="5"/>
  <c r="D6" i="5"/>
  <c r="J11" i="1"/>
  <c r="I11" i="1"/>
  <c r="H11" i="1"/>
  <c r="G11" i="1"/>
  <c r="F11" i="1"/>
  <c r="E11" i="1"/>
  <c r="D11" i="1"/>
  <c r="J13" i="1"/>
  <c r="J9" i="1"/>
  <c r="I9" i="1"/>
  <c r="H9" i="1"/>
  <c r="G9" i="1"/>
  <c r="F9" i="1"/>
  <c r="E9" i="1"/>
  <c r="D9" i="1"/>
  <c r="I6" i="1"/>
  <c r="H6" i="1"/>
  <c r="F6" i="1"/>
  <c r="E6" i="1"/>
  <c r="D6" i="1"/>
  <c r="J7" i="1"/>
  <c r="I7" i="1"/>
  <c r="H7" i="1"/>
  <c r="G7" i="1"/>
  <c r="G6" i="1" s="1"/>
  <c r="F7" i="1"/>
  <c r="E7" i="1"/>
  <c r="D7" i="1"/>
  <c r="C5" i="4" l="1"/>
  <c r="D7" i="4"/>
  <c r="C7" i="4"/>
  <c r="H7" i="2"/>
  <c r="C4" i="4" l="1"/>
  <c r="H8" i="2"/>
  <c r="H6" i="2"/>
</calcChain>
</file>

<file path=xl/sharedStrings.xml><?xml version="1.0" encoding="utf-8"?>
<sst xmlns="http://schemas.openxmlformats.org/spreadsheetml/2006/main" count="102" uniqueCount="46">
  <si>
    <t>Наименование ОУ (кратко)</t>
  </si>
  <si>
    <t>Человек</t>
  </si>
  <si>
    <t>ниже 22</t>
  </si>
  <si>
    <t>средний балл</t>
  </si>
  <si>
    <t>80-99</t>
  </si>
  <si>
    <t>№</t>
  </si>
  <si>
    <t>Код ОУ по КИАСУО</t>
  </si>
  <si>
    <t>Район</t>
  </si>
  <si>
    <t>Код ОУ            (по КИАСУО)</t>
  </si>
  <si>
    <t>Октябрьский</t>
  </si>
  <si>
    <t>Среднее значение по городу принято:</t>
  </si>
  <si>
    <t>Ленинский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</si>
  <si>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</si>
  <si>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</si>
  <si>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</si>
  <si>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</si>
  <si>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чел.</t>
  </si>
  <si>
    <t>ср.балл по ОУ</t>
  </si>
  <si>
    <t>балл по городу</t>
  </si>
  <si>
    <t>место</t>
  </si>
  <si>
    <t>сумма мест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</si>
  <si>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</si>
  <si>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</si>
  <si>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</si>
  <si>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</si>
  <si>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</si>
  <si>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</si>
  <si>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</si>
  <si>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</si>
  <si>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>22-67</t>
  </si>
  <si>
    <t>по городу Красноярску</t>
  </si>
  <si>
    <t>Расчетное среднее значение:</t>
  </si>
  <si>
    <t>средний балл принят</t>
  </si>
  <si>
    <t>Расчетное среднее значение</t>
  </si>
  <si>
    <t>ЛЕНИНСКИЙ РАЙОН</t>
  </si>
  <si>
    <t>ОКТЯБРЬСКИЙ РАЙОН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</si>
  <si>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</si>
  <si>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</si>
  <si>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</si>
  <si>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68-79</t>
  </si>
  <si>
    <t>МАОУ СШ № 53</t>
  </si>
  <si>
    <t>МАОУ Лицей № 1</t>
  </si>
  <si>
    <t>СОВЕТСКИЙ РАЙОН</t>
  </si>
  <si>
    <t>МАОУ СШ № 149</t>
  </si>
  <si>
    <t>Китайский язык 11 класс</t>
  </si>
  <si>
    <t>Советский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</si>
</sst>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C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164" fontId="19" fillId="0" borderId="0" applyBorder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96">
    <xf numFmtId="0" fontId="0" fillId="0" borderId="0" xfId="0"/>
    <xf numFmtId="0" fontId="0" fillId="0" borderId="0" xfId="0" applyAlignment="1">
      <alignment vertical="top"/>
    </xf>
    <xf numFmtId="0" fontId="6" fillId="0" borderId="0" xfId="0" applyFont="1" applyBorder="1"/>
    <xf numFmtId="0" fontId="13" fillId="0" borderId="0" xfId="0" applyFont="1"/>
    <xf numFmtId="0" fontId="13" fillId="3" borderId="0" xfId="0" applyFont="1" applyFill="1"/>
    <xf numFmtId="0" fontId="13" fillId="2" borderId="0" xfId="0" applyFont="1" applyFill="1"/>
    <xf numFmtId="0" fontId="1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13" xfId="0" applyBorder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8" fillId="0" borderId="29" xfId="0" applyFont="1" applyFill="1" applyBorder="1" applyAlignment="1">
      <alignment horizontal="center" vertical="center" wrapText="1"/>
    </xf>
    <xf numFmtId="0" fontId="0" fillId="0" borderId="0" xfId="0" applyFont="1"/>
    <xf numFmtId="0" fontId="13" fillId="4" borderId="0" xfId="0" applyFont="1" applyFill="1"/>
    <xf numFmtId="0" fontId="13" fillId="5" borderId="0" xfId="0" applyFont="1" applyFill="1"/>
    <xf numFmtId="0" fontId="15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3" fillId="6" borderId="0" xfId="0" applyFont="1" applyFill="1"/>
    <xf numFmtId="2" fontId="16" fillId="0" borderId="0" xfId="0" applyNumberFormat="1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3" fillId="7" borderId="0" xfId="0" applyFont="1" applyFill="1"/>
    <xf numFmtId="0" fontId="0" fillId="0" borderId="36" xfId="0" applyBorder="1"/>
    <xf numFmtId="0" fontId="0" fillId="0" borderId="37" xfId="0" applyBorder="1"/>
    <xf numFmtId="0" fontId="8" fillId="0" borderId="31" xfId="0" applyFont="1" applyBorder="1" applyAlignment="1">
      <alignment horizontal="center" vertical="center"/>
    </xf>
    <xf numFmtId="0" fontId="13" fillId="0" borderId="48" xfId="0" applyFont="1" applyBorder="1"/>
    <xf numFmtId="0" fontId="8" fillId="0" borderId="51" xfId="0" applyFont="1" applyBorder="1" applyAlignment="1">
      <alignment horizontal="center" vertical="center"/>
    </xf>
    <xf numFmtId="0" fontId="0" fillId="0" borderId="28" xfId="0" applyFont="1" applyBorder="1"/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0" fillId="0" borderId="34" xfId="0" applyBorder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/>
    </xf>
    <xf numFmtId="2" fontId="22" fillId="0" borderId="0" xfId="0" applyNumberFormat="1" applyFont="1"/>
    <xf numFmtId="2" fontId="8" fillId="0" borderId="1" xfId="0" applyNumberFormat="1" applyFont="1" applyBorder="1" applyAlignment="1">
      <alignment vertical="top"/>
    </xf>
    <xf numFmtId="2" fontId="17" fillId="0" borderId="0" xfId="0" applyNumberFormat="1" applyFont="1" applyAlignment="1">
      <alignment horizontal="right" vertical="center"/>
    </xf>
    <xf numFmtId="0" fontId="8" fillId="0" borderId="52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8" fillId="0" borderId="39" xfId="0" applyFont="1" applyBorder="1" applyAlignment="1">
      <alignment wrapText="1"/>
    </xf>
    <xf numFmtId="0" fontId="0" fillId="0" borderId="23" xfId="0" applyFont="1" applyBorder="1" applyAlignment="1"/>
    <xf numFmtId="0" fontId="1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center" wrapText="1"/>
    </xf>
    <xf numFmtId="2" fontId="8" fillId="0" borderId="33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13" fillId="8" borderId="0" xfId="0" applyFont="1" applyFill="1"/>
    <xf numFmtId="0" fontId="11" fillId="0" borderId="40" xfId="0" applyFont="1" applyBorder="1" applyAlignment="1">
      <alignment horizontal="right" vertical="center"/>
    </xf>
    <xf numFmtId="2" fontId="18" fillId="0" borderId="38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0" fillId="0" borderId="17" xfId="0" applyBorder="1"/>
    <xf numFmtId="2" fontId="0" fillId="0" borderId="54" xfId="0" applyNumberFormat="1" applyBorder="1"/>
    <xf numFmtId="0" fontId="0" fillId="0" borderId="6" xfId="0" applyBorder="1"/>
    <xf numFmtId="0" fontId="8" fillId="0" borderId="4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 wrapText="1"/>
    </xf>
    <xf numFmtId="2" fontId="12" fillId="0" borderId="32" xfId="0" applyNumberFormat="1" applyFont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8" fillId="0" borderId="4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0" fillId="0" borderId="21" xfId="0" applyBorder="1"/>
    <xf numFmtId="0" fontId="21" fillId="0" borderId="32" xfId="0" applyFont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vertical="top"/>
    </xf>
    <xf numFmtId="0" fontId="2" fillId="0" borderId="4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right" vertical="center" wrapText="1"/>
    </xf>
    <xf numFmtId="2" fontId="2" fillId="0" borderId="33" xfId="0" applyNumberFormat="1" applyFont="1" applyBorder="1" applyAlignment="1">
      <alignment horizontal="right" vertical="center" wrapText="1"/>
    </xf>
    <xf numFmtId="1" fontId="18" fillId="0" borderId="40" xfId="0" applyNumberFormat="1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2" fontId="2" fillId="0" borderId="19" xfId="0" applyNumberFormat="1" applyFont="1" applyBorder="1" applyAlignment="1">
      <alignment horizontal="right" vertical="top" wrapText="1"/>
    </xf>
    <xf numFmtId="1" fontId="0" fillId="0" borderId="21" xfId="0" applyNumberFormat="1" applyBorder="1"/>
    <xf numFmtId="1" fontId="0" fillId="0" borderId="19" xfId="0" applyNumberFormat="1" applyBorder="1"/>
    <xf numFmtId="1" fontId="18" fillId="0" borderId="38" xfId="0" applyNumberFormat="1" applyFont="1" applyBorder="1" applyAlignment="1">
      <alignment horizontal="right" vertical="center" wrapText="1"/>
    </xf>
    <xf numFmtId="2" fontId="21" fillId="0" borderId="32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right" wrapText="1"/>
    </xf>
    <xf numFmtId="2" fontId="8" fillId="0" borderId="5" xfId="0" applyNumberFormat="1" applyFont="1" applyBorder="1" applyAlignment="1">
      <alignment horizontal="left" wrapText="1"/>
    </xf>
    <xf numFmtId="0" fontId="8" fillId="0" borderId="51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right" vertical="center"/>
    </xf>
    <xf numFmtId="0" fontId="8" fillId="0" borderId="53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12" fillId="0" borderId="46" xfId="0" applyFont="1" applyBorder="1" applyAlignment="1">
      <alignment horizontal="right" vertical="center" wrapText="1"/>
    </xf>
    <xf numFmtId="0" fontId="8" fillId="0" borderId="41" xfId="0" applyFont="1" applyBorder="1" applyAlignment="1">
      <alignment horizontal="right" wrapText="1"/>
    </xf>
    <xf numFmtId="0" fontId="8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 wrapText="1"/>
    </xf>
    <xf numFmtId="2" fontId="2" fillId="0" borderId="39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/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2" fontId="6" fillId="0" borderId="29" xfId="0" applyNumberFormat="1" applyFont="1" applyBorder="1" applyAlignment="1">
      <alignment horizontal="right" vertical="center"/>
    </xf>
    <xf numFmtId="2" fontId="2" fillId="0" borderId="41" xfId="0" applyNumberFormat="1" applyFont="1" applyBorder="1" applyAlignment="1">
      <alignment horizontal="right" vertical="center"/>
    </xf>
    <xf numFmtId="1" fontId="0" fillId="0" borderId="25" xfId="0" applyNumberFormat="1" applyBorder="1"/>
    <xf numFmtId="1" fontId="0" fillId="0" borderId="41" xfId="0" applyNumberFormat="1" applyBorder="1"/>
    <xf numFmtId="2" fontId="0" fillId="0" borderId="20" xfId="0" applyNumberFormat="1" applyBorder="1"/>
    <xf numFmtId="2" fontId="0" fillId="0" borderId="22" xfId="0" applyNumberFormat="1" applyBorder="1"/>
    <xf numFmtId="0" fontId="3" fillId="0" borderId="28" xfId="0" applyFont="1" applyBorder="1" applyAlignment="1">
      <alignment horizontal="right" wrapText="1"/>
    </xf>
    <xf numFmtId="0" fontId="8" fillId="0" borderId="35" xfId="0" applyFont="1" applyBorder="1" applyAlignment="1">
      <alignment horizontal="left"/>
    </xf>
    <xf numFmtId="0" fontId="11" fillId="0" borderId="33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2" fontId="11" fillId="0" borderId="32" xfId="0" applyNumberFormat="1" applyFont="1" applyBorder="1" applyAlignment="1">
      <alignment wrapText="1"/>
    </xf>
    <xf numFmtId="0" fontId="11" fillId="0" borderId="46" xfId="0" applyFont="1" applyBorder="1" applyAlignment="1">
      <alignment horizontal="right" wrapText="1"/>
    </xf>
    <xf numFmtId="0" fontId="2" fillId="0" borderId="44" xfId="0" applyFont="1" applyBorder="1" applyAlignment="1">
      <alignment horizontal="right"/>
    </xf>
    <xf numFmtId="0" fontId="13" fillId="0" borderId="23" xfId="0" applyFont="1" applyBorder="1"/>
    <xf numFmtId="0" fontId="2" fillId="0" borderId="3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2" fontId="2" fillId="0" borderId="32" xfId="0" applyNumberFormat="1" applyFont="1" applyBorder="1" applyAlignment="1">
      <alignment wrapText="1"/>
    </xf>
    <xf numFmtId="0" fontId="2" fillId="0" borderId="46" xfId="0" applyFont="1" applyBorder="1" applyAlignment="1">
      <alignment horizontal="right" wrapText="1"/>
    </xf>
    <xf numFmtId="2" fontId="1" fillId="0" borderId="32" xfId="0" applyNumberFormat="1" applyFont="1" applyBorder="1" applyAlignment="1">
      <alignment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right" vertical="center" wrapText="1"/>
    </xf>
    <xf numFmtId="0" fontId="21" fillId="0" borderId="45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47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1" fontId="21" fillId="0" borderId="32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right" vertical="center"/>
    </xf>
    <xf numFmtId="1" fontId="8" fillId="0" borderId="3" xfId="0" applyNumberFormat="1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left" vertical="center"/>
    </xf>
    <xf numFmtId="1" fontId="2" fillId="0" borderId="32" xfId="0" applyNumberFormat="1" applyFont="1" applyBorder="1" applyAlignment="1">
      <alignment horizontal="right" vertical="center" wrapText="1"/>
    </xf>
    <xf numFmtId="1" fontId="2" fillId="0" borderId="32" xfId="0" applyNumberFormat="1" applyFont="1" applyBorder="1" applyAlignment="1">
      <alignment horizontal="right" vertical="center"/>
    </xf>
  </cellXfs>
  <cellStyles count="14">
    <cellStyle name="Excel Built-in Normal" xfId="1"/>
    <cellStyle name="Excel Built-in Normal 1" xfId="5"/>
    <cellStyle name="Excel Built-in Normal 2" xfId="2"/>
    <cellStyle name="TableStyleLight1" xfId="6"/>
    <cellStyle name="Обычный" xfId="0" builtinId="0"/>
    <cellStyle name="Обычный 2" xfId="7"/>
    <cellStyle name="Обычный 2 2" xfId="8"/>
    <cellStyle name="Обычный 3" xfId="3"/>
    <cellStyle name="Обычный 4" xfId="4"/>
    <cellStyle name="Обычный 4 2" xfId="9"/>
    <cellStyle name="Обычный 4 3" xfId="10"/>
    <cellStyle name="Обычный 4 4" xfId="11"/>
    <cellStyle name="Обычный 5" xfId="12"/>
    <cellStyle name="Обычный 6" xfId="13"/>
  </cellStyles>
  <dxfs count="7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993300"/>
      <color rgb="FFD28764"/>
      <color rgb="FFFFFF66"/>
      <color rgb="FF9933FF"/>
      <color rgb="FFFFCCCC"/>
      <color rgb="FFCCFF99"/>
      <color rgb="FF000099"/>
      <color rgb="FF008000"/>
      <color rgb="FFFF6161"/>
      <color rgb="FFFFB6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Китайский язык  </a:t>
            </a:r>
            <a:r>
              <a:rPr lang="ru-RU" b="1" baseline="0"/>
              <a:t>11 ЕГЭ 2021</a:t>
            </a:r>
            <a:endParaRPr lang="ru-RU" b="1"/>
          </a:p>
        </c:rich>
      </c:tx>
      <c:layout>
        <c:manualLayout>
          <c:xMode val="edge"/>
          <c:yMode val="edge"/>
          <c:x val="3.8774645000689771E-2"/>
          <c:y val="1.70326129678921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845229557756029E-2"/>
          <c:y val="0.13732545488820774"/>
          <c:w val="0.95021058807977443"/>
          <c:h val="0.59487812080437685"/>
        </c:manualLayout>
      </c:layout>
      <c:lineChart>
        <c:grouping val="standard"/>
        <c:varyColors val="0"/>
        <c:ser>
          <c:idx val="8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'Китай. -11 диаграмма по районам'!$B$5:$B$10</c:f>
              <c:strCache>
                <c:ptCount val="6"/>
                <c:pt idx="0">
                  <c:v>ЛЕНИНСКИЙ РАЙОН</c:v>
                </c:pt>
                <c:pt idx="1">
                  <c:v>МАОУ СШ № 53</c:v>
                </c:pt>
                <c:pt idx="2">
                  <c:v>ОКТЯБРЬСКИЙ РАЙОН</c:v>
                </c:pt>
                <c:pt idx="3">
                  <c:v>МАОУ Лицей № 1</c:v>
                </c:pt>
                <c:pt idx="4">
                  <c:v>СОВЕТСКИЙ РАЙОН</c:v>
                </c:pt>
                <c:pt idx="5">
                  <c:v>МАОУ СШ № 149</c:v>
                </c:pt>
              </c:strCache>
            </c:strRef>
          </c:cat>
          <c:val>
            <c:numRef>
              <c:f>'Китай. -11 диаграмма по районам'!$E$5:$E$10</c:f>
              <c:numCache>
                <c:formatCode>0,00</c:formatCode>
                <c:ptCount val="6"/>
                <c:pt idx="0">
                  <c:v>82.33</c:v>
                </c:pt>
                <c:pt idx="1">
                  <c:v>82.33</c:v>
                </c:pt>
                <c:pt idx="2">
                  <c:v>82.33</c:v>
                </c:pt>
                <c:pt idx="3">
                  <c:v>82.33</c:v>
                </c:pt>
                <c:pt idx="4">
                  <c:v>82.33</c:v>
                </c:pt>
                <c:pt idx="5">
                  <c:v>82.33</c:v>
                </c:pt>
              </c:numCache>
            </c:numRef>
          </c:val>
          <c:smooth val="0"/>
        </c:ser>
        <c:ser>
          <c:idx val="9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'Китай. -11 диаграмма по районам'!$B$5:$B$10</c:f>
              <c:strCache>
                <c:ptCount val="6"/>
                <c:pt idx="0">
                  <c:v>ЛЕНИНСКИЙ РАЙОН</c:v>
                </c:pt>
                <c:pt idx="1">
                  <c:v>МАОУ СШ № 53</c:v>
                </c:pt>
                <c:pt idx="2">
                  <c:v>ОКТЯБРЬСКИЙ РАЙОН</c:v>
                </c:pt>
                <c:pt idx="3">
                  <c:v>МАОУ Лицей № 1</c:v>
                </c:pt>
                <c:pt idx="4">
                  <c:v>СОВЕТСКИЙ РАЙОН</c:v>
                </c:pt>
                <c:pt idx="5">
                  <c:v>МАОУ СШ № 149</c:v>
                </c:pt>
              </c:strCache>
            </c:strRef>
          </c:cat>
          <c:val>
            <c:numRef>
              <c:f>'Китай. -11 диаграмма по районам'!$D$5:$D$10</c:f>
              <c:numCache>
                <c:formatCode>0,00</c:formatCode>
                <c:ptCount val="6"/>
                <c:pt idx="0">
                  <c:v>78</c:v>
                </c:pt>
                <c:pt idx="1">
                  <c:v>78</c:v>
                </c:pt>
                <c:pt idx="2">
                  <c:v>82</c:v>
                </c:pt>
                <c:pt idx="3">
                  <c:v>82</c:v>
                </c:pt>
                <c:pt idx="4">
                  <c:v>87</c:v>
                </c:pt>
                <c:pt idx="5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03456"/>
        <c:axId val="789197952"/>
      </c:lineChart>
      <c:catAx>
        <c:axId val="10600345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9197952"/>
        <c:crosses val="autoZero"/>
        <c:auto val="1"/>
        <c:lblAlgn val="ctr"/>
        <c:lblOffset val="100"/>
        <c:noMultiLvlLbl val="0"/>
      </c:catAx>
      <c:valAx>
        <c:axId val="78919795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003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895029226485171"/>
          <c:y val="3.107783977369469E-3"/>
          <c:w val="0.54904546613885463"/>
          <c:h val="8.8517715207104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0</xdr:row>
      <xdr:rowOff>47623</xdr:rowOff>
    </xdr:from>
    <xdr:to>
      <xdr:col>6</xdr:col>
      <xdr:colOff>486833</xdr:colOff>
      <xdr:row>0</xdr:row>
      <xdr:rowOff>4917281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50800</xdr:colOff>
      <xdr:row>0</xdr:row>
      <xdr:rowOff>575733</xdr:rowOff>
    </xdr:from>
    <xdr:to>
      <xdr:col>19</xdr:col>
      <xdr:colOff>84666</xdr:colOff>
      <xdr:row>0</xdr:row>
      <xdr:rowOff>4961468</xdr:rowOff>
    </xdr:to>
    <xdr:cxnSp macro="">
      <xdr:nvCxnSpPr>
        <xdr:cNvPr id="3" name="Прямая соединительная линия 2"/>
        <xdr:cNvCxnSpPr/>
      </xdr:nvCxnSpPr>
      <xdr:spPr>
        <a:xfrm flipH="1">
          <a:off x="19436080" y="575733"/>
          <a:ext cx="33866" cy="43857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0.14416</cdr:x>
      <cdr:y>0.13557</cdr:y>
    </cdr:from>
    <cdr:to>
      <cdr:x>0.14464</cdr:x>
      <cdr:y>0.73278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825213" y="660164"/>
          <a:ext cx="2747" cy="29082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0.45786</cdr:x>
      <cdr:y>0.13293</cdr:y>
    </cdr:from>
    <cdr:to>
      <cdr:x>0.4582</cdr:x>
      <cdr:y>0.73562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620936" y="647307"/>
          <a:ext cx="1947" cy="29348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0.76816</cdr:x>
      <cdr:y>0.13779</cdr:y>
    </cdr:from>
    <cdr:to>
      <cdr:x>0.76872</cdr:x>
      <cdr:y>0.73456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4397137" y="670973"/>
          <a:ext cx="3205" cy="29060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0.01924</cdr:x>
      <cdr:y>0.52114</cdr:y>
    </cdr:from>
    <cdr:to>
      <cdr:x>0.09379</cdr:x>
      <cdr:y>0.57108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xmlns="" id="{61F015FB-6F94-4BC6-A08F-D1A441AFEC3D}"/>
            </a:ext>
          </a:extLst>
        </cdr:cNvPr>
        <cdr:cNvSpPr txBox="1"/>
      </cdr:nvSpPr>
      <cdr:spPr>
        <a:xfrm xmlns:a="http://schemas.openxmlformats.org/drawingml/2006/main">
          <a:off x="406482" y="2665585"/>
          <a:ext cx="1574740" cy="255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0.57061</cdr:x>
      <cdr:y>0.52107</cdr:y>
    </cdr:from>
    <cdr:to>
      <cdr:x>0.63891</cdr:x>
      <cdr:y>0.56942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xmlns="" id="{6151F6FC-81A9-4335-AC1F-B84207464DB8}"/>
            </a:ext>
          </a:extLst>
        </cdr:cNvPr>
        <cdr:cNvSpPr txBox="1"/>
      </cdr:nvSpPr>
      <cdr:spPr>
        <a:xfrm xmlns:a="http://schemas.openxmlformats.org/drawingml/2006/main">
          <a:off x="6220124" y="1877190"/>
          <a:ext cx="744527" cy="174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0.75426</cdr:x>
      <cdr:y>0.5195</cdr:y>
    </cdr:from>
    <cdr:to>
      <cdr:x>0.83452</cdr:x>
      <cdr:y>0.57438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xmlns="" id="{C00D91F6-D358-4F55-9ECA-B831D67FFC7B}"/>
            </a:ext>
          </a:extLst>
        </cdr:cNvPr>
        <cdr:cNvSpPr txBox="1"/>
      </cdr:nvSpPr>
      <cdr:spPr>
        <a:xfrm xmlns:a="http://schemas.openxmlformats.org/drawingml/2006/main">
          <a:off x="15932350" y="2657221"/>
          <a:ext cx="1695354" cy="280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.7109375" customWidth="1"/>
    <col min="2" max="2" width="42.85546875" customWidth="1"/>
    <col min="3" max="6" width="7.7109375" customWidth="1"/>
    <col min="7" max="7" width="8.85546875" customWidth="1"/>
    <col min="8" max="8" width="6.7109375" customWidth="1"/>
  </cols>
  <sheetData>
    <row r="1" spans="1:10" ht="393.75" customHeight="1" thickBot="1" x14ac:dyDescent="0.3"/>
    <row r="2" spans="1:10" ht="18" customHeight="1" x14ac:dyDescent="0.25">
      <c r="A2" s="147" t="s">
        <v>5</v>
      </c>
      <c r="B2" s="149" t="s">
        <v>0</v>
      </c>
      <c r="C2" s="151">
        <v>2021</v>
      </c>
      <c r="D2" s="152"/>
      <c r="E2" s="152"/>
      <c r="F2" s="153"/>
      <c r="G2" s="145" t="s">
        <v>20</v>
      </c>
    </row>
    <row r="3" spans="1:10" ht="45" customHeight="1" thickBot="1" x14ac:dyDescent="0.3">
      <c r="A3" s="148"/>
      <c r="B3" s="150"/>
      <c r="C3" s="65" t="s">
        <v>26</v>
      </c>
      <c r="D3" s="11" t="s">
        <v>27</v>
      </c>
      <c r="E3" s="11" t="s">
        <v>28</v>
      </c>
      <c r="F3" s="66" t="s">
        <v>19</v>
      </c>
      <c r="G3" s="146"/>
    </row>
    <row r="4" spans="1:10" ht="15" customHeight="1" thickBot="1" x14ac:dyDescent="0.3">
      <c r="A4" s="30"/>
      <c r="B4" s="32" t="s">
        <v>30</v>
      </c>
      <c r="C4" s="67">
        <f>C5+C7+C9</f>
        <v>3</v>
      </c>
      <c r="D4" s="84">
        <f>AVERAGE(D6,D8:D8,D10:D10)</f>
        <v>82.333333333333329</v>
      </c>
      <c r="E4" s="84">
        <v>82.33</v>
      </c>
      <c r="F4" s="68"/>
      <c r="G4" s="31"/>
      <c r="I4" s="13"/>
      <c r="J4" s="3" t="s">
        <v>12</v>
      </c>
    </row>
    <row r="5" spans="1:10" ht="15" customHeight="1" thickBot="1" x14ac:dyDescent="0.3">
      <c r="A5" s="28"/>
      <c r="B5" s="41" t="s">
        <v>34</v>
      </c>
      <c r="C5" s="88">
        <f>C6</f>
        <v>1</v>
      </c>
      <c r="D5" s="87">
        <f>AVERAGE(D6:D6)</f>
        <v>78</v>
      </c>
      <c r="E5" s="87">
        <v>82.33</v>
      </c>
      <c r="F5" s="91"/>
      <c r="G5" s="33"/>
      <c r="I5" s="14"/>
      <c r="J5" s="3" t="s">
        <v>13</v>
      </c>
    </row>
    <row r="6" spans="1:10" ht="15" customHeight="1" thickBot="1" x14ac:dyDescent="0.3">
      <c r="A6" s="29">
        <v>1</v>
      </c>
      <c r="B6" s="42" t="s">
        <v>40</v>
      </c>
      <c r="C6" s="132">
        <v>1</v>
      </c>
      <c r="D6" s="86">
        <v>78</v>
      </c>
      <c r="E6" s="86">
        <v>82.33</v>
      </c>
      <c r="F6" s="92">
        <v>3</v>
      </c>
      <c r="G6" s="34">
        <f t="shared" ref="G6:G10" si="0">F6</f>
        <v>3</v>
      </c>
      <c r="H6" s="2"/>
      <c r="I6" s="4"/>
      <c r="J6" s="3" t="s">
        <v>14</v>
      </c>
    </row>
    <row r="7" spans="1:10" ht="15" customHeight="1" thickBot="1" x14ac:dyDescent="0.3">
      <c r="A7" s="60"/>
      <c r="B7" s="61" t="s">
        <v>35</v>
      </c>
      <c r="C7" s="69">
        <f>SUM(C8:C8)</f>
        <v>1</v>
      </c>
      <c r="D7" s="62">
        <f>AVERAGE(D8:D8)</f>
        <v>82</v>
      </c>
      <c r="E7" s="62">
        <v>82.33</v>
      </c>
      <c r="F7" s="93"/>
      <c r="G7" s="59"/>
      <c r="H7" s="2"/>
      <c r="I7" s="5"/>
      <c r="J7" s="3" t="s">
        <v>15</v>
      </c>
    </row>
    <row r="8" spans="1:10" ht="15" customHeight="1" thickBot="1" x14ac:dyDescent="0.3">
      <c r="A8" s="44">
        <v>1</v>
      </c>
      <c r="B8" s="134" t="s">
        <v>41</v>
      </c>
      <c r="C8" s="135">
        <v>1</v>
      </c>
      <c r="D8" s="136">
        <v>82</v>
      </c>
      <c r="E8" s="136">
        <v>82.33</v>
      </c>
      <c r="F8" s="137">
        <v>2</v>
      </c>
      <c r="G8" s="138">
        <f t="shared" si="0"/>
        <v>2</v>
      </c>
      <c r="H8" s="2"/>
    </row>
    <row r="9" spans="1:10" ht="15" customHeight="1" thickBot="1" x14ac:dyDescent="0.3">
      <c r="A9" s="27"/>
      <c r="B9" s="43" t="s">
        <v>42</v>
      </c>
      <c r="C9" s="89">
        <f>SUM(C10:C10)</f>
        <v>1</v>
      </c>
      <c r="D9" s="62">
        <f>AVERAGE(D10:D10)</f>
        <v>87</v>
      </c>
      <c r="E9" s="85">
        <v>82.33</v>
      </c>
      <c r="F9" s="94"/>
      <c r="G9" s="133"/>
      <c r="H9" s="2"/>
    </row>
    <row r="10" spans="1:10" ht="15" customHeight="1" thickBot="1" x14ac:dyDescent="0.3">
      <c r="A10" s="139">
        <v>1</v>
      </c>
      <c r="B10" s="140" t="s">
        <v>43</v>
      </c>
      <c r="C10" s="141">
        <v>1</v>
      </c>
      <c r="D10" s="144">
        <v>87</v>
      </c>
      <c r="E10" s="142">
        <v>82.33</v>
      </c>
      <c r="F10" s="143">
        <v>1</v>
      </c>
      <c r="G10" s="138">
        <f t="shared" si="0"/>
        <v>1</v>
      </c>
      <c r="H10" s="2"/>
    </row>
    <row r="11" spans="1:10" ht="15" customHeight="1" x14ac:dyDescent="0.25">
      <c r="A11" s="12"/>
      <c r="B11" s="45" t="s">
        <v>36</v>
      </c>
      <c r="C11" s="45"/>
      <c r="D11" s="63">
        <f>AVERAGE(D6,D8,D10)</f>
        <v>82.333333333333329</v>
      </c>
      <c r="E11" s="45"/>
      <c r="F11" s="45"/>
      <c r="G11" s="12"/>
    </row>
    <row r="12" spans="1:10" x14ac:dyDescent="0.25">
      <c r="B12" s="46" t="s">
        <v>37</v>
      </c>
      <c r="C12" s="46"/>
      <c r="D12" s="90">
        <v>82.33</v>
      </c>
      <c r="E12" s="46"/>
      <c r="F12" s="46"/>
    </row>
  </sheetData>
  <mergeCells count="4">
    <mergeCell ref="G2:G3"/>
    <mergeCell ref="A2:A3"/>
    <mergeCell ref="B2:B3"/>
    <mergeCell ref="C2:F2"/>
  </mergeCells>
  <conditionalFormatting sqref="D4:D12">
    <cfRule type="cellIs" dxfId="6" priority="2" stopIfTrue="1" operator="greaterThanOrEqual">
      <formula>75</formula>
    </cfRule>
    <cfRule type="containsBlanks" dxfId="5" priority="1" stopIfTrue="1">
      <formula>LEN(TRIM(D4))=0</formula>
    </cfRule>
  </conditionalFormatting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6.7109375" customWidth="1"/>
  </cols>
  <sheetData>
    <row r="1" spans="1:8" x14ac:dyDescent="0.25">
      <c r="G1" s="23"/>
      <c r="H1" s="3" t="s">
        <v>12</v>
      </c>
    </row>
    <row r="2" spans="1:8" ht="15.75" x14ac:dyDescent="0.25">
      <c r="C2" s="6" t="s">
        <v>44</v>
      </c>
      <c r="G2" s="14"/>
      <c r="H2" s="3" t="s">
        <v>13</v>
      </c>
    </row>
    <row r="3" spans="1:8" ht="15.75" thickBot="1" x14ac:dyDescent="0.3">
      <c r="G3" s="20"/>
      <c r="H3" s="3" t="s">
        <v>14</v>
      </c>
    </row>
    <row r="4" spans="1:8" ht="15.75" thickBot="1" x14ac:dyDescent="0.3">
      <c r="A4" s="154" t="s">
        <v>5</v>
      </c>
      <c r="B4" s="156">
        <v>2021</v>
      </c>
      <c r="C4" s="157"/>
      <c r="D4" s="157"/>
      <c r="E4" s="158"/>
      <c r="G4" s="5"/>
      <c r="H4" s="3" t="s">
        <v>15</v>
      </c>
    </row>
    <row r="5" spans="1:8" ht="45" customHeight="1" thickBot="1" x14ac:dyDescent="0.3">
      <c r="A5" s="155"/>
      <c r="B5" s="70" t="s">
        <v>7</v>
      </c>
      <c r="C5" s="120" t="s">
        <v>23</v>
      </c>
      <c r="D5" s="121" t="s">
        <v>24</v>
      </c>
      <c r="E5" s="22" t="s">
        <v>25</v>
      </c>
    </row>
    <row r="6" spans="1:8" x14ac:dyDescent="0.25">
      <c r="A6" s="56">
        <v>1</v>
      </c>
      <c r="B6" s="116" t="s">
        <v>45</v>
      </c>
      <c r="C6" s="117" t="s">
        <v>43</v>
      </c>
      <c r="D6" s="119">
        <v>82.33</v>
      </c>
      <c r="E6" s="130">
        <v>87</v>
      </c>
    </row>
    <row r="7" spans="1:8" ht="15" customHeight="1" x14ac:dyDescent="0.25">
      <c r="A7" s="24">
        <v>2</v>
      </c>
      <c r="B7" s="113" t="s">
        <v>9</v>
      </c>
      <c r="C7" s="118" t="s">
        <v>41</v>
      </c>
      <c r="D7" s="58">
        <v>82.33</v>
      </c>
      <c r="E7" s="57">
        <v>82</v>
      </c>
    </row>
    <row r="8" spans="1:8" ht="15" customHeight="1" thickBot="1" x14ac:dyDescent="0.3">
      <c r="A8" s="25">
        <v>3</v>
      </c>
      <c r="B8" s="112" t="s">
        <v>11</v>
      </c>
      <c r="C8" s="107" t="s">
        <v>40</v>
      </c>
      <c r="D8" s="8">
        <v>82.33</v>
      </c>
      <c r="E8" s="131">
        <v>78</v>
      </c>
    </row>
    <row r="9" spans="1:8" x14ac:dyDescent="0.25">
      <c r="C9" s="9" t="s">
        <v>21</v>
      </c>
      <c r="E9" s="38">
        <f>AVERAGE(E6:E8)</f>
        <v>82.333333333333329</v>
      </c>
    </row>
  </sheetData>
  <mergeCells count="2">
    <mergeCell ref="A4:A5"/>
    <mergeCell ref="B4:E4"/>
  </mergeCells>
  <conditionalFormatting sqref="E6:E8">
    <cfRule type="cellIs" dxfId="4" priority="1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5.7109375" customWidth="1"/>
    <col min="3" max="3" width="31.7109375" customWidth="1"/>
    <col min="4" max="8" width="7.7109375" customWidth="1"/>
    <col min="9" max="9" width="5.7109375" customWidth="1"/>
  </cols>
  <sheetData>
    <row r="1" spans="1:11" x14ac:dyDescent="0.25">
      <c r="J1" s="13"/>
      <c r="K1" s="3" t="s">
        <v>12</v>
      </c>
    </row>
    <row r="2" spans="1:11" ht="15.75" x14ac:dyDescent="0.25">
      <c r="C2" s="6" t="s">
        <v>44</v>
      </c>
      <c r="D2" s="6"/>
      <c r="E2" s="6"/>
      <c r="F2" s="6"/>
      <c r="G2" s="64"/>
      <c r="J2" s="14"/>
      <c r="K2" s="3" t="s">
        <v>13</v>
      </c>
    </row>
    <row r="3" spans="1:11" ht="15.75" thickBot="1" x14ac:dyDescent="0.3">
      <c r="J3" s="4"/>
      <c r="K3" s="3" t="s">
        <v>14</v>
      </c>
    </row>
    <row r="4" spans="1:11" ht="16.5" customHeight="1" x14ac:dyDescent="0.25">
      <c r="A4" s="161" t="s">
        <v>5</v>
      </c>
      <c r="B4" s="163" t="s">
        <v>7</v>
      </c>
      <c r="C4" s="165" t="s">
        <v>0</v>
      </c>
      <c r="D4" s="167">
        <v>2021</v>
      </c>
      <c r="E4" s="168"/>
      <c r="F4" s="169"/>
      <c r="G4" s="95" t="s">
        <v>19</v>
      </c>
      <c r="H4" s="159" t="s">
        <v>20</v>
      </c>
      <c r="J4" s="5"/>
      <c r="K4" s="3" t="s">
        <v>15</v>
      </c>
    </row>
    <row r="5" spans="1:11" ht="35.25" customHeight="1" thickBot="1" x14ac:dyDescent="0.3">
      <c r="A5" s="162"/>
      <c r="B5" s="164"/>
      <c r="C5" s="166"/>
      <c r="D5" s="15" t="s">
        <v>16</v>
      </c>
      <c r="E5" s="16" t="s">
        <v>17</v>
      </c>
      <c r="F5" s="17" t="s">
        <v>18</v>
      </c>
      <c r="G5" s="18">
        <v>2021</v>
      </c>
      <c r="H5" s="160"/>
    </row>
    <row r="6" spans="1:11" ht="15" customHeight="1" x14ac:dyDescent="0.25">
      <c r="A6" s="71">
        <v>1</v>
      </c>
      <c r="B6" s="116" t="s">
        <v>45</v>
      </c>
      <c r="C6" s="117" t="s">
        <v>43</v>
      </c>
      <c r="D6" s="123">
        <v>1</v>
      </c>
      <c r="E6" s="122">
        <v>87</v>
      </c>
      <c r="F6" s="80">
        <v>82.33</v>
      </c>
      <c r="G6" s="81">
        <v>1</v>
      </c>
      <c r="H6" s="82">
        <f>SUM(G6:G6)</f>
        <v>1</v>
      </c>
    </row>
    <row r="7" spans="1:11" ht="15" customHeight="1" x14ac:dyDescent="0.25">
      <c r="A7" s="53">
        <v>2</v>
      </c>
      <c r="B7" s="113" t="s">
        <v>9</v>
      </c>
      <c r="C7" s="118" t="s">
        <v>41</v>
      </c>
      <c r="D7" s="79">
        <v>1</v>
      </c>
      <c r="E7" s="55">
        <v>82</v>
      </c>
      <c r="F7" s="54">
        <v>82.33</v>
      </c>
      <c r="G7" s="78">
        <v>2</v>
      </c>
      <c r="H7" s="83">
        <f>SUM(G7:G7)</f>
        <v>2</v>
      </c>
    </row>
    <row r="8" spans="1:11" ht="15" customHeight="1" thickBot="1" x14ac:dyDescent="0.3">
      <c r="A8" s="124">
        <v>3</v>
      </c>
      <c r="B8" s="112" t="s">
        <v>11</v>
      </c>
      <c r="C8" s="107" t="s">
        <v>40</v>
      </c>
      <c r="D8" s="125">
        <v>1</v>
      </c>
      <c r="E8" s="126">
        <v>78</v>
      </c>
      <c r="F8" s="127">
        <v>82.33</v>
      </c>
      <c r="G8" s="128">
        <v>3</v>
      </c>
      <c r="H8" s="129">
        <f>SUM(G8:G8)</f>
        <v>3</v>
      </c>
    </row>
    <row r="9" spans="1:11" x14ac:dyDescent="0.25">
      <c r="C9" s="9" t="s">
        <v>21</v>
      </c>
      <c r="D9" s="9"/>
      <c r="E9" s="21">
        <f>AVERAGE(E6:E8)</f>
        <v>82.333333333333329</v>
      </c>
    </row>
    <row r="10" spans="1:11" x14ac:dyDescent="0.25">
      <c r="C10" s="10" t="s">
        <v>22</v>
      </c>
      <c r="D10" s="10"/>
      <c r="E10" s="40">
        <v>82.33</v>
      </c>
    </row>
  </sheetData>
  <mergeCells count="5">
    <mergeCell ref="H4:H5"/>
    <mergeCell ref="A4:A5"/>
    <mergeCell ref="B4:B5"/>
    <mergeCell ref="C4:C5"/>
    <mergeCell ref="D4:F4"/>
  </mergeCells>
  <conditionalFormatting sqref="E6:E10">
    <cfRule type="containsBlanks" dxfId="3" priority="151" stopIfTrue="1">
      <formula>LEN(TRIM(E6))=0</formula>
    </cfRule>
    <cfRule type="cellIs" dxfId="2" priority="152" stopIfTrue="1" operator="greaterThanOrEqual">
      <formula>75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C4" sqref="C4:C5"/>
    </sheetView>
  </sheetViews>
  <sheetFormatPr defaultRowHeight="15" x14ac:dyDescent="0.25"/>
  <cols>
    <col min="1" max="1" width="5.7109375" customWidth="1"/>
    <col min="2" max="2" width="15.7109375" style="1" customWidth="1"/>
    <col min="3" max="3" width="31.7109375" style="1" customWidth="1"/>
    <col min="4" max="5" width="8.7109375" style="1" customWidth="1"/>
    <col min="6" max="6" width="6.5703125" customWidth="1"/>
  </cols>
  <sheetData>
    <row r="1" spans="1:8" x14ac:dyDescent="0.25">
      <c r="G1" s="13"/>
      <c r="H1" s="3" t="s">
        <v>12</v>
      </c>
    </row>
    <row r="2" spans="1:8" ht="15.75" x14ac:dyDescent="0.25">
      <c r="B2" s="170" t="s">
        <v>44</v>
      </c>
      <c r="C2" s="170"/>
      <c r="D2" s="170"/>
      <c r="E2" s="7">
        <v>2021</v>
      </c>
      <c r="G2" s="14"/>
      <c r="H2" s="3" t="s">
        <v>13</v>
      </c>
    </row>
    <row r="3" spans="1:8" ht="16.5" thickBot="1" x14ac:dyDescent="0.3">
      <c r="C3" s="6"/>
      <c r="G3" s="20"/>
      <c r="H3" s="3" t="s">
        <v>14</v>
      </c>
    </row>
    <row r="4" spans="1:8" ht="15" customHeight="1" x14ac:dyDescent="0.25">
      <c r="A4" s="147" t="s">
        <v>5</v>
      </c>
      <c r="B4" s="176" t="s">
        <v>7</v>
      </c>
      <c r="C4" s="176" t="s">
        <v>0</v>
      </c>
      <c r="D4" s="178" t="s">
        <v>1</v>
      </c>
      <c r="E4" s="171" t="s">
        <v>3</v>
      </c>
      <c r="G4" s="5"/>
      <c r="H4" s="3" t="s">
        <v>15</v>
      </c>
    </row>
    <row r="5" spans="1:8" ht="27" customHeight="1" thickBot="1" x14ac:dyDescent="0.3">
      <c r="A5" s="175"/>
      <c r="B5" s="177" t="s">
        <v>8</v>
      </c>
      <c r="C5" s="177"/>
      <c r="D5" s="179"/>
      <c r="E5" s="172"/>
    </row>
    <row r="6" spans="1:8" ht="15" customHeight="1" thickBot="1" x14ac:dyDescent="0.3">
      <c r="A6" s="26"/>
      <c r="B6" s="173" t="s">
        <v>30</v>
      </c>
      <c r="C6" s="174"/>
      <c r="D6" s="72">
        <f>SUM(D7:D9)</f>
        <v>3</v>
      </c>
      <c r="E6" s="73">
        <f>AVERAGE(E7:E9)</f>
        <v>82.333333333333329</v>
      </c>
    </row>
    <row r="7" spans="1:8" ht="15" customHeight="1" x14ac:dyDescent="0.25">
      <c r="A7" s="100">
        <v>1</v>
      </c>
      <c r="B7" s="116" t="s">
        <v>45</v>
      </c>
      <c r="C7" s="117" t="s">
        <v>43</v>
      </c>
      <c r="D7" s="102">
        <v>1</v>
      </c>
      <c r="E7" s="103">
        <v>87</v>
      </c>
    </row>
    <row r="8" spans="1:8" ht="15" customHeight="1" x14ac:dyDescent="0.25">
      <c r="A8" s="111">
        <v>2</v>
      </c>
      <c r="B8" s="113" t="s">
        <v>9</v>
      </c>
      <c r="C8" s="118" t="s">
        <v>41</v>
      </c>
      <c r="D8" s="114">
        <v>1</v>
      </c>
      <c r="E8" s="115">
        <v>82</v>
      </c>
    </row>
    <row r="9" spans="1:8" ht="15" customHeight="1" thickBot="1" x14ac:dyDescent="0.3">
      <c r="A9" s="110">
        <v>3</v>
      </c>
      <c r="B9" s="112" t="s">
        <v>11</v>
      </c>
      <c r="C9" s="107" t="s">
        <v>40</v>
      </c>
      <c r="D9" s="108">
        <v>1</v>
      </c>
      <c r="E9" s="109">
        <v>78</v>
      </c>
    </row>
    <row r="10" spans="1:8" ht="15" customHeight="1" x14ac:dyDescent="0.25">
      <c r="A10" s="2"/>
      <c r="B10" s="35"/>
      <c r="C10" s="36"/>
      <c r="D10" s="37" t="s">
        <v>33</v>
      </c>
      <c r="E10" s="74">
        <f>AVERAGE(E7:E9)</f>
        <v>82.333333333333329</v>
      </c>
    </row>
    <row r="11" spans="1:8" ht="15" customHeight="1" x14ac:dyDescent="0.25">
      <c r="D11" s="19" t="s">
        <v>10</v>
      </c>
      <c r="E11" s="39">
        <v>82.33</v>
      </c>
    </row>
  </sheetData>
  <mergeCells count="7">
    <mergeCell ref="B2:D2"/>
    <mergeCell ref="E4:E5"/>
    <mergeCell ref="B6:C6"/>
    <mergeCell ref="A4:A5"/>
    <mergeCell ref="B4:B5"/>
    <mergeCell ref="C4:C5"/>
    <mergeCell ref="D4:D5"/>
  </mergeCells>
  <conditionalFormatting sqref="E6:E11">
    <cfRule type="cellIs" dxfId="1" priority="98" stopIfTrue="1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9.7109375" style="1" customWidth="1"/>
    <col min="3" max="3" width="31.85546875" style="1" customWidth="1"/>
    <col min="4" max="4" width="8.7109375" style="1" customWidth="1"/>
    <col min="5" max="9" width="7.7109375" style="1" customWidth="1"/>
    <col min="10" max="10" width="9.28515625" style="1" customWidth="1"/>
  </cols>
  <sheetData>
    <row r="1" spans="1:13" x14ac:dyDescent="0.25">
      <c r="L1" s="13"/>
      <c r="M1" s="3" t="s">
        <v>12</v>
      </c>
    </row>
    <row r="2" spans="1:13" ht="15.75" x14ac:dyDescent="0.25">
      <c r="C2" s="170" t="s">
        <v>44</v>
      </c>
      <c r="D2" s="170"/>
      <c r="E2" s="170"/>
      <c r="F2" s="170"/>
      <c r="G2" s="170"/>
      <c r="J2" s="7">
        <v>2021</v>
      </c>
      <c r="L2" s="14"/>
      <c r="M2" s="3" t="s">
        <v>13</v>
      </c>
    </row>
    <row r="3" spans="1:13" ht="16.5" thickBot="1" x14ac:dyDescent="0.3">
      <c r="C3" s="6"/>
      <c r="L3" s="52"/>
      <c r="M3" s="3" t="s">
        <v>14</v>
      </c>
    </row>
    <row r="4" spans="1:13" ht="15" customHeight="1" x14ac:dyDescent="0.25">
      <c r="A4" s="147" t="s">
        <v>5</v>
      </c>
      <c r="B4" s="176" t="s">
        <v>6</v>
      </c>
      <c r="C4" s="176" t="s">
        <v>0</v>
      </c>
      <c r="D4" s="178" t="s">
        <v>1</v>
      </c>
      <c r="E4" s="180" t="s">
        <v>38</v>
      </c>
      <c r="F4" s="181"/>
      <c r="G4" s="181"/>
      <c r="H4" s="181"/>
      <c r="I4" s="182"/>
      <c r="J4" s="171" t="s">
        <v>32</v>
      </c>
      <c r="L4" s="5"/>
      <c r="M4" s="3" t="s">
        <v>15</v>
      </c>
    </row>
    <row r="5" spans="1:13" ht="27" customHeight="1" thickBot="1" x14ac:dyDescent="0.3">
      <c r="A5" s="175"/>
      <c r="B5" s="177" t="s">
        <v>8</v>
      </c>
      <c r="C5" s="177"/>
      <c r="D5" s="179"/>
      <c r="E5" s="47" t="s">
        <v>2</v>
      </c>
      <c r="F5" s="47" t="s">
        <v>29</v>
      </c>
      <c r="G5" s="47" t="s">
        <v>39</v>
      </c>
      <c r="H5" s="51" t="s">
        <v>4</v>
      </c>
      <c r="I5" s="51">
        <v>100</v>
      </c>
      <c r="J5" s="172"/>
    </row>
    <row r="6" spans="1:13" ht="15" customHeight="1" thickBot="1" x14ac:dyDescent="0.3">
      <c r="A6" s="26"/>
      <c r="B6" s="173" t="s">
        <v>30</v>
      </c>
      <c r="C6" s="174"/>
      <c r="D6" s="72">
        <f>D7+D9+D11</f>
        <v>3</v>
      </c>
      <c r="E6" s="187">
        <f t="shared" ref="E6:I6" si="0">E7+E9+E11</f>
        <v>0</v>
      </c>
      <c r="F6" s="187">
        <f t="shared" si="0"/>
        <v>0</v>
      </c>
      <c r="G6" s="187">
        <f t="shared" si="0"/>
        <v>1</v>
      </c>
      <c r="H6" s="188">
        <f t="shared" si="0"/>
        <v>2</v>
      </c>
      <c r="I6" s="188">
        <f t="shared" si="0"/>
        <v>0</v>
      </c>
      <c r="J6" s="73">
        <v>82.33</v>
      </c>
    </row>
    <row r="7" spans="1:13" ht="15" customHeight="1" thickBot="1" x14ac:dyDescent="0.3">
      <c r="A7" s="48"/>
      <c r="B7" s="185" t="s">
        <v>34</v>
      </c>
      <c r="C7" s="186"/>
      <c r="D7" s="49">
        <f>SUM(D8)</f>
        <v>1</v>
      </c>
      <c r="E7" s="189">
        <f t="shared" ref="E7:I7" si="1">SUM(E8)</f>
        <v>0</v>
      </c>
      <c r="F7" s="189">
        <f t="shared" si="1"/>
        <v>0</v>
      </c>
      <c r="G7" s="189">
        <f t="shared" si="1"/>
        <v>1</v>
      </c>
      <c r="H7" s="189">
        <f t="shared" si="1"/>
        <v>0</v>
      </c>
      <c r="I7" s="189">
        <f t="shared" si="1"/>
        <v>0</v>
      </c>
      <c r="J7" s="50">
        <f>AVERAGE(J8)</f>
        <v>78</v>
      </c>
    </row>
    <row r="8" spans="1:13" ht="15" customHeight="1" thickBot="1" x14ac:dyDescent="0.3">
      <c r="A8" s="100">
        <v>1</v>
      </c>
      <c r="B8" s="101">
        <v>30530</v>
      </c>
      <c r="C8" s="99" t="s">
        <v>40</v>
      </c>
      <c r="D8" s="102">
        <v>1</v>
      </c>
      <c r="E8" s="190"/>
      <c r="F8" s="190"/>
      <c r="G8" s="190">
        <v>1</v>
      </c>
      <c r="H8" s="191"/>
      <c r="I8" s="191"/>
      <c r="J8" s="103">
        <v>78</v>
      </c>
    </row>
    <row r="9" spans="1:13" ht="15" customHeight="1" thickBot="1" x14ac:dyDescent="0.3">
      <c r="A9" s="96"/>
      <c r="B9" s="185" t="s">
        <v>35</v>
      </c>
      <c r="C9" s="186"/>
      <c r="D9" s="97">
        <f>SUM(D10)</f>
        <v>1</v>
      </c>
      <c r="E9" s="192">
        <f t="shared" ref="E9:I9" si="2">SUM(E10)</f>
        <v>0</v>
      </c>
      <c r="F9" s="192">
        <f t="shared" si="2"/>
        <v>0</v>
      </c>
      <c r="G9" s="192">
        <f t="shared" si="2"/>
        <v>0</v>
      </c>
      <c r="H9" s="193">
        <f t="shared" si="2"/>
        <v>1</v>
      </c>
      <c r="I9" s="193">
        <f t="shared" si="2"/>
        <v>0</v>
      </c>
      <c r="J9" s="98">
        <f>AVERAGE(J10)</f>
        <v>82</v>
      </c>
    </row>
    <row r="10" spans="1:13" ht="15" customHeight="1" thickBot="1" x14ac:dyDescent="0.3">
      <c r="A10" s="100">
        <v>1</v>
      </c>
      <c r="B10" s="101">
        <v>40011</v>
      </c>
      <c r="C10" s="99" t="s">
        <v>41</v>
      </c>
      <c r="D10" s="102">
        <v>1</v>
      </c>
      <c r="E10" s="190"/>
      <c r="F10" s="190"/>
      <c r="G10" s="190"/>
      <c r="H10" s="191">
        <v>1</v>
      </c>
      <c r="I10" s="191"/>
      <c r="J10" s="103">
        <v>82</v>
      </c>
    </row>
    <row r="11" spans="1:13" ht="15" customHeight="1" thickBot="1" x14ac:dyDescent="0.3">
      <c r="A11" s="96"/>
      <c r="B11" s="104" t="s">
        <v>42</v>
      </c>
      <c r="C11" s="105"/>
      <c r="D11" s="97">
        <f>SUM(D12)</f>
        <v>1</v>
      </c>
      <c r="E11" s="192">
        <f t="shared" ref="E11:I11" si="3">SUM(E12)</f>
        <v>0</v>
      </c>
      <c r="F11" s="192">
        <f t="shared" si="3"/>
        <v>0</v>
      </c>
      <c r="G11" s="192">
        <f t="shared" si="3"/>
        <v>0</v>
      </c>
      <c r="H11" s="193">
        <f t="shared" si="3"/>
        <v>1</v>
      </c>
      <c r="I11" s="193">
        <f t="shared" si="3"/>
        <v>0</v>
      </c>
      <c r="J11" s="98">
        <f>AVERAGE(J12)</f>
        <v>87</v>
      </c>
    </row>
    <row r="12" spans="1:13" ht="15" customHeight="1" thickBot="1" x14ac:dyDescent="0.3">
      <c r="A12" s="48">
        <v>1</v>
      </c>
      <c r="B12" s="106">
        <v>61490</v>
      </c>
      <c r="C12" s="75" t="s">
        <v>43</v>
      </c>
      <c r="D12" s="76">
        <v>1</v>
      </c>
      <c r="E12" s="194"/>
      <c r="F12" s="194"/>
      <c r="G12" s="194"/>
      <c r="H12" s="195">
        <v>1</v>
      </c>
      <c r="I12" s="195"/>
      <c r="J12" s="77">
        <v>87</v>
      </c>
    </row>
    <row r="13" spans="1:13" ht="15" customHeight="1" x14ac:dyDescent="0.25">
      <c r="D13" s="183" t="s">
        <v>31</v>
      </c>
      <c r="E13" s="183"/>
      <c r="F13" s="183"/>
      <c r="G13" s="183"/>
      <c r="H13" s="183"/>
      <c r="I13" s="184"/>
      <c r="J13" s="74">
        <f>AVERAGE(J8,J10,J12)</f>
        <v>82.333333333333329</v>
      </c>
    </row>
  </sheetData>
  <mergeCells count="11">
    <mergeCell ref="D13:I13"/>
    <mergeCell ref="B4:B5"/>
    <mergeCell ref="C4:C5"/>
    <mergeCell ref="D4:D5"/>
    <mergeCell ref="B7:C7"/>
    <mergeCell ref="B9:C9"/>
    <mergeCell ref="C2:G2"/>
    <mergeCell ref="J4:J5"/>
    <mergeCell ref="B6:C6"/>
    <mergeCell ref="E4:I4"/>
    <mergeCell ref="A4:A5"/>
  </mergeCells>
  <conditionalFormatting sqref="J6:J13">
    <cfRule type="cellIs" dxfId="0" priority="1" stopIfTrue="1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Китай. -11 диаграмма по районам</vt:lpstr>
      <vt:lpstr>Рейтинги 2021-2016</vt:lpstr>
      <vt:lpstr>Рейтинг по сумме мест</vt:lpstr>
      <vt:lpstr>Китайский язык-11 2021 Итоги</vt:lpstr>
      <vt:lpstr>Китайский язык-11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Safronova</dc:creator>
  <cp:lastModifiedBy>gala</cp:lastModifiedBy>
  <cp:lastPrinted>2018-09-10T07:06:18Z</cp:lastPrinted>
  <dcterms:created xsi:type="dcterms:W3CDTF">2017-11-24T03:16:23Z</dcterms:created>
  <dcterms:modified xsi:type="dcterms:W3CDTF">2021-09-02T07:50:27Z</dcterms:modified>
</cp:coreProperties>
</file>