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КИМЦ 2018-2019\Мониторинг МСО 2018\1-Образовательные результаты\"/>
    </mc:Choice>
  </mc:AlternateContent>
  <bookViews>
    <workbookView xWindow="0" yWindow="0" windowWidth="28800" windowHeight="12435" tabRatio="592"/>
  </bookViews>
  <sheets>
    <sheet name="2017 ИТОГИ-4-9-11" sheetId="4" r:id="rId1"/>
    <sheet name="Диаграммы" sheetId="5" r:id="rId2"/>
    <sheet name="2017 Расклад" sheetId="1" r:id="rId3"/>
  </sheets>
  <calcPr calcId="152511" calcOnSave="0"/>
</workbook>
</file>

<file path=xl/calcChain.xml><?xml version="1.0" encoding="utf-8"?>
<calcChain xmlns="http://schemas.openxmlformats.org/spreadsheetml/2006/main">
  <c r="AF131" i="4" l="1"/>
  <c r="AC131" i="4"/>
  <c r="Z131" i="4"/>
  <c r="J131" i="4"/>
  <c r="G131" i="4"/>
  <c r="D131" i="4"/>
  <c r="AL119" i="4" l="1"/>
  <c r="AL120" i="4"/>
  <c r="AL121" i="4"/>
  <c r="AL122" i="4"/>
  <c r="AL123" i="4"/>
  <c r="AL124" i="4"/>
  <c r="AL125" i="4"/>
  <c r="AL126" i="4"/>
  <c r="AL127" i="4"/>
  <c r="AL118" i="4"/>
  <c r="AL89" i="4"/>
  <c r="AL90" i="4"/>
  <c r="AL91" i="4"/>
  <c r="AL92" i="4"/>
  <c r="AL93" i="4"/>
  <c r="AL94" i="4"/>
  <c r="AL95" i="4"/>
  <c r="AL96" i="4"/>
  <c r="AL97" i="4"/>
  <c r="AL98" i="4"/>
  <c r="AL99" i="4"/>
  <c r="AL100" i="4"/>
  <c r="AL101" i="4"/>
  <c r="AL102" i="4"/>
  <c r="AL103" i="4"/>
  <c r="AL104" i="4"/>
  <c r="AL105" i="4"/>
  <c r="AL106" i="4"/>
  <c r="AL107" i="4"/>
  <c r="AL108" i="4"/>
  <c r="AL109" i="4"/>
  <c r="AL110" i="4"/>
  <c r="AL111" i="4"/>
  <c r="AL112" i="4"/>
  <c r="AL113" i="4"/>
  <c r="AL114" i="4"/>
  <c r="AL115" i="4"/>
  <c r="AL116" i="4"/>
  <c r="AL88" i="4"/>
  <c r="AL73" i="4"/>
  <c r="AL74" i="4"/>
  <c r="AL75" i="4"/>
  <c r="AL76" i="4"/>
  <c r="AL77" i="4"/>
  <c r="AL78" i="4"/>
  <c r="AL79" i="4"/>
  <c r="AL80" i="4"/>
  <c r="AL81" i="4"/>
  <c r="AL83" i="4"/>
  <c r="AL84" i="4"/>
  <c r="AL85" i="4"/>
  <c r="AL86" i="4"/>
  <c r="AL72" i="4"/>
  <c r="AL53" i="4"/>
  <c r="AL54" i="4"/>
  <c r="AL55" i="4"/>
  <c r="AL56" i="4"/>
  <c r="AL57" i="4"/>
  <c r="AL58" i="4"/>
  <c r="AL59" i="4"/>
  <c r="AL60" i="4"/>
  <c r="AL61" i="4"/>
  <c r="AL62" i="4"/>
  <c r="AL64" i="4"/>
  <c r="AL65" i="4"/>
  <c r="AL66" i="4"/>
  <c r="AL67" i="4"/>
  <c r="AL68" i="4"/>
  <c r="AL69" i="4"/>
  <c r="AL70" i="4"/>
  <c r="AL52" i="4"/>
  <c r="AL33" i="4"/>
  <c r="AL34" i="4"/>
  <c r="AL35" i="4"/>
  <c r="AL36" i="4"/>
  <c r="AL37" i="4"/>
  <c r="AL38" i="4"/>
  <c r="AL39" i="4"/>
  <c r="AL40" i="4"/>
  <c r="AL41" i="4"/>
  <c r="AL43" i="4"/>
  <c r="AL44" i="4"/>
  <c r="AL46" i="4"/>
  <c r="AL47" i="4"/>
  <c r="AL48" i="4"/>
  <c r="AL49" i="4"/>
  <c r="AL50" i="4"/>
  <c r="AL32" i="4"/>
  <c r="AL19" i="4"/>
  <c r="AL20" i="4"/>
  <c r="AL21" i="4"/>
  <c r="AL22" i="4"/>
  <c r="AL23" i="4"/>
  <c r="AL24" i="4"/>
  <c r="AL26" i="4"/>
  <c r="AL27" i="4"/>
  <c r="AL29" i="4"/>
  <c r="AL30" i="4"/>
  <c r="AL18" i="4"/>
  <c r="AL10" i="4"/>
  <c r="AL11" i="4"/>
  <c r="AL12" i="4"/>
  <c r="AL13" i="4"/>
  <c r="AL14" i="4"/>
  <c r="AL15" i="4"/>
  <c r="AL16" i="4"/>
  <c r="AL9" i="4"/>
  <c r="AL6" i="4"/>
  <c r="AI119" i="4"/>
  <c r="AI120" i="4"/>
  <c r="AI121" i="4"/>
  <c r="AI122" i="4"/>
  <c r="AI123" i="4"/>
  <c r="AI124" i="4"/>
  <c r="AI125" i="4"/>
  <c r="AI126" i="4"/>
  <c r="AI127" i="4"/>
  <c r="AI11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88" i="4"/>
  <c r="AI73" i="4"/>
  <c r="AI74" i="4"/>
  <c r="AI75" i="4"/>
  <c r="AI76" i="4"/>
  <c r="AI77" i="4"/>
  <c r="AI78" i="4"/>
  <c r="AI79" i="4"/>
  <c r="AI80" i="4"/>
  <c r="AI81" i="4"/>
  <c r="AI83" i="4"/>
  <c r="AI84" i="4"/>
  <c r="AI85" i="4"/>
  <c r="AI86" i="4"/>
  <c r="AI72" i="4"/>
  <c r="AI70" i="4"/>
  <c r="AI69" i="4"/>
  <c r="AI68" i="4"/>
  <c r="AI67" i="4"/>
  <c r="AI66" i="4"/>
  <c r="AI65" i="4"/>
  <c r="AI64" i="4"/>
  <c r="AI62" i="4"/>
  <c r="AI61" i="4"/>
  <c r="AI60" i="4"/>
  <c r="AI59" i="4"/>
  <c r="AI58" i="4"/>
  <c r="AI57" i="4"/>
  <c r="AI56" i="4"/>
  <c r="AI55" i="4"/>
  <c r="AI54" i="4"/>
  <c r="AI53" i="4"/>
  <c r="AI52" i="4"/>
  <c r="AI33" i="4"/>
  <c r="AI34" i="4"/>
  <c r="AI35" i="4"/>
  <c r="AI36" i="4"/>
  <c r="AI37" i="4"/>
  <c r="AI38" i="4"/>
  <c r="AI39" i="4"/>
  <c r="AI40" i="4"/>
  <c r="AI41" i="4"/>
  <c r="AI43" i="4"/>
  <c r="AI44" i="4"/>
  <c r="AI46" i="4"/>
  <c r="AI47" i="4"/>
  <c r="AI48" i="4"/>
  <c r="AI49" i="4"/>
  <c r="AI50" i="4"/>
  <c r="AI32" i="4"/>
  <c r="AI19" i="4"/>
  <c r="AI20" i="4"/>
  <c r="AI21" i="4"/>
  <c r="AI22" i="4"/>
  <c r="AI23" i="4"/>
  <c r="AI24" i="4"/>
  <c r="AI26" i="4"/>
  <c r="AI27" i="4"/>
  <c r="AI29" i="4"/>
  <c r="AI30" i="4"/>
  <c r="AI18" i="4"/>
  <c r="AI10" i="4"/>
  <c r="AI11" i="4"/>
  <c r="AI12" i="4"/>
  <c r="AI13" i="4"/>
  <c r="AI14" i="4"/>
  <c r="AI15" i="4"/>
  <c r="AI16" i="4"/>
  <c r="AI9" i="4"/>
  <c r="AI6" i="4"/>
  <c r="AF119" i="4"/>
  <c r="AF120" i="4"/>
  <c r="AF121" i="4"/>
  <c r="AF122" i="4"/>
  <c r="AF123" i="4"/>
  <c r="AF124" i="4"/>
  <c r="AF125" i="4"/>
  <c r="AF126" i="4"/>
  <c r="AF127" i="4"/>
  <c r="AF11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88" i="4"/>
  <c r="AF73" i="4"/>
  <c r="AF74" i="4"/>
  <c r="AF75" i="4"/>
  <c r="AF76" i="4"/>
  <c r="AF77" i="4"/>
  <c r="AF78" i="4"/>
  <c r="AF79" i="4"/>
  <c r="AF80" i="4"/>
  <c r="AF81" i="4"/>
  <c r="AF83" i="4"/>
  <c r="AF84" i="4"/>
  <c r="AF85" i="4"/>
  <c r="AF86" i="4"/>
  <c r="AF72" i="4"/>
  <c r="AF53" i="4"/>
  <c r="AF54" i="4"/>
  <c r="AF55" i="4"/>
  <c r="AF56" i="4"/>
  <c r="AF57" i="4"/>
  <c r="AF58" i="4"/>
  <c r="AF59" i="4"/>
  <c r="AF60" i="4"/>
  <c r="AF61" i="4"/>
  <c r="AF62" i="4"/>
  <c r="AF64" i="4"/>
  <c r="AF65" i="4"/>
  <c r="AF66" i="4"/>
  <c r="AF67" i="4"/>
  <c r="AF68" i="4"/>
  <c r="AF69" i="4"/>
  <c r="AF70" i="4"/>
  <c r="AF52" i="4"/>
  <c r="AF33" i="4"/>
  <c r="AF34" i="4"/>
  <c r="AF35" i="4"/>
  <c r="AF36" i="4"/>
  <c r="AF37" i="4"/>
  <c r="AF38" i="4"/>
  <c r="AF39" i="4"/>
  <c r="AF40" i="4"/>
  <c r="AF41" i="4"/>
  <c r="AF43" i="4"/>
  <c r="AF44" i="4"/>
  <c r="AF46" i="4"/>
  <c r="AF47" i="4"/>
  <c r="AF48" i="4"/>
  <c r="AF49" i="4"/>
  <c r="AF50" i="4"/>
  <c r="AF32" i="4"/>
  <c r="AF19" i="4"/>
  <c r="AF20" i="4"/>
  <c r="AF21" i="4"/>
  <c r="AF22" i="4"/>
  <c r="AF23" i="4"/>
  <c r="AF24" i="4"/>
  <c r="AF26" i="4"/>
  <c r="AF27" i="4"/>
  <c r="AF29" i="4"/>
  <c r="AF30" i="4"/>
  <c r="AF18" i="4"/>
  <c r="AF10" i="4"/>
  <c r="AF11" i="4"/>
  <c r="AF12" i="4"/>
  <c r="AF13" i="4"/>
  <c r="AF14" i="4"/>
  <c r="AF15" i="4"/>
  <c r="AF16" i="4"/>
  <c r="AF9" i="4"/>
  <c r="AF6" i="4"/>
  <c r="AC119" i="4"/>
  <c r="AC120" i="4"/>
  <c r="AC121" i="4"/>
  <c r="AC122" i="4"/>
  <c r="AC123" i="4"/>
  <c r="AC124" i="4"/>
  <c r="AC125" i="4"/>
  <c r="AC126" i="4"/>
  <c r="AC127" i="4"/>
  <c r="AC11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88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72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32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18" i="4"/>
  <c r="AC10" i="4"/>
  <c r="AC11" i="4"/>
  <c r="AC12" i="4"/>
  <c r="AC13" i="4"/>
  <c r="AC14" i="4"/>
  <c r="AC15" i="4"/>
  <c r="AC16" i="4"/>
  <c r="AC9" i="4"/>
  <c r="AC6" i="4"/>
  <c r="Z119" i="4"/>
  <c r="Z120" i="4"/>
  <c r="Z121" i="4"/>
  <c r="Z122" i="4"/>
  <c r="Z123" i="4"/>
  <c r="Z124" i="4"/>
  <c r="Z125" i="4"/>
  <c r="Z126" i="4"/>
  <c r="Z127" i="4"/>
  <c r="Z11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88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7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5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32" i="4"/>
  <c r="Z19" i="4"/>
  <c r="Z20" i="4"/>
  <c r="Z21" i="4"/>
  <c r="Z22" i="4"/>
  <c r="Z23" i="4"/>
  <c r="Z24" i="4"/>
  <c r="Z25" i="4"/>
  <c r="Z26" i="4"/>
  <c r="Z27" i="4"/>
  <c r="Z28" i="4"/>
  <c r="Z29" i="4"/>
  <c r="Z30" i="4"/>
  <c r="Z18" i="4"/>
  <c r="Z10" i="4"/>
  <c r="Z11" i="4"/>
  <c r="Z12" i="4"/>
  <c r="Z13" i="4"/>
  <c r="Z14" i="4"/>
  <c r="Z15" i="4"/>
  <c r="Z16" i="4"/>
  <c r="Z9" i="4"/>
  <c r="Z6" i="4"/>
  <c r="P119" i="4"/>
  <c r="P120" i="4"/>
  <c r="P121" i="4"/>
  <c r="P122" i="4"/>
  <c r="P123" i="4"/>
  <c r="P124" i="4"/>
  <c r="P125" i="4"/>
  <c r="P126" i="4"/>
  <c r="P127" i="4"/>
  <c r="P11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88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7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5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32" i="4"/>
  <c r="P19" i="4"/>
  <c r="P20" i="4"/>
  <c r="P21" i="4"/>
  <c r="P22" i="4"/>
  <c r="P23" i="4"/>
  <c r="P24" i="4"/>
  <c r="P25" i="4"/>
  <c r="P26" i="4"/>
  <c r="P27" i="4"/>
  <c r="P28" i="4"/>
  <c r="P29" i="4"/>
  <c r="P30" i="4"/>
  <c r="P18" i="4"/>
  <c r="P9" i="4"/>
  <c r="P10" i="4"/>
  <c r="P11" i="4"/>
  <c r="P12" i="4"/>
  <c r="P13" i="4"/>
  <c r="P14" i="4"/>
  <c r="P15" i="4"/>
  <c r="P16" i="4"/>
  <c r="P8" i="4"/>
  <c r="P6" i="4"/>
  <c r="M119" i="4"/>
  <c r="M120" i="4"/>
  <c r="M121" i="4"/>
  <c r="M122" i="4"/>
  <c r="M123" i="4"/>
  <c r="M124" i="4"/>
  <c r="M125" i="4"/>
  <c r="M126" i="4"/>
  <c r="M127" i="4"/>
  <c r="M118" i="4" l="1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88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7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5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32" i="4"/>
  <c r="M19" i="4"/>
  <c r="M20" i="4"/>
  <c r="M21" i="4"/>
  <c r="M22" i="4"/>
  <c r="M23" i="4"/>
  <c r="M24" i="4"/>
  <c r="M25" i="4"/>
  <c r="M26" i="4"/>
  <c r="M27" i="4"/>
  <c r="M28" i="4"/>
  <c r="M29" i="4"/>
  <c r="M30" i="4"/>
  <c r="M18" i="4"/>
  <c r="M9" i="4"/>
  <c r="M10" i="4"/>
  <c r="M11" i="4"/>
  <c r="M12" i="4"/>
  <c r="M13" i="4"/>
  <c r="M14" i="4"/>
  <c r="M15" i="4"/>
  <c r="M16" i="4"/>
  <c r="M8" i="4"/>
  <c r="M6" i="4"/>
  <c r="J119" i="4"/>
  <c r="J120" i="4"/>
  <c r="J121" i="4"/>
  <c r="J122" i="4"/>
  <c r="J123" i="4"/>
  <c r="J124" i="4"/>
  <c r="J125" i="4"/>
  <c r="J126" i="4"/>
  <c r="J127" i="4"/>
  <c r="J11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88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7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5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32" i="4"/>
  <c r="J19" i="4"/>
  <c r="J20" i="4"/>
  <c r="J21" i="4"/>
  <c r="J22" i="4"/>
  <c r="J23" i="4"/>
  <c r="J24" i="4"/>
  <c r="J25" i="4"/>
  <c r="J26" i="4"/>
  <c r="J27" i="4"/>
  <c r="J28" i="4"/>
  <c r="J29" i="4"/>
  <c r="J30" i="4"/>
  <c r="J18" i="4"/>
  <c r="J16" i="4"/>
  <c r="J15" i="4"/>
  <c r="J14" i="4"/>
  <c r="J13" i="4"/>
  <c r="J12" i="4"/>
  <c r="J11" i="4"/>
  <c r="J10" i="4"/>
  <c r="J9" i="4"/>
  <c r="J8" i="4"/>
  <c r="J6" i="4"/>
  <c r="G119" i="4"/>
  <c r="G120" i="4"/>
  <c r="G121" i="4"/>
  <c r="G122" i="4"/>
  <c r="G123" i="4"/>
  <c r="G124" i="4"/>
  <c r="G125" i="4"/>
  <c r="G126" i="4"/>
  <c r="G127" i="4"/>
  <c r="G11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88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7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5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32" i="4"/>
  <c r="G19" i="4"/>
  <c r="G20" i="4"/>
  <c r="G21" i="4"/>
  <c r="G22" i="4"/>
  <c r="G23" i="4"/>
  <c r="G24" i="4"/>
  <c r="G25" i="4"/>
  <c r="G26" i="4"/>
  <c r="G27" i="4"/>
  <c r="G28" i="4"/>
  <c r="G29" i="4"/>
  <c r="G30" i="4"/>
  <c r="G18" i="4"/>
  <c r="G9" i="4"/>
  <c r="G10" i="4"/>
  <c r="G11" i="4"/>
  <c r="G12" i="4"/>
  <c r="G13" i="4"/>
  <c r="G14" i="4"/>
  <c r="G15" i="4"/>
  <c r="G16" i="4"/>
  <c r="G8" i="4"/>
  <c r="G6" i="4"/>
  <c r="D119" i="4"/>
  <c r="D120" i="4"/>
  <c r="D121" i="4"/>
  <c r="D122" i="4"/>
  <c r="D123" i="4"/>
  <c r="D124" i="4"/>
  <c r="D125" i="4"/>
  <c r="D126" i="4"/>
  <c r="D127" i="4"/>
  <c r="D11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88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7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5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32" i="4"/>
  <c r="D19" i="4"/>
  <c r="D20" i="4"/>
  <c r="D21" i="4"/>
  <c r="D22" i="4"/>
  <c r="D23" i="4"/>
  <c r="D24" i="4"/>
  <c r="D25" i="4"/>
  <c r="D26" i="4"/>
  <c r="D27" i="4"/>
  <c r="D28" i="4"/>
  <c r="D29" i="4"/>
  <c r="D30" i="4"/>
  <c r="D18" i="4"/>
  <c r="D16" i="4"/>
  <c r="D15" i="4"/>
  <c r="D14" i="4"/>
  <c r="D13" i="4"/>
  <c r="D12" i="4"/>
  <c r="D11" i="4"/>
  <c r="D10" i="4"/>
  <c r="D9" i="4"/>
  <c r="D8" i="4"/>
  <c r="D6" i="4"/>
  <c r="AJ6" i="4"/>
  <c r="AJ5" i="4"/>
  <c r="AM6" i="4"/>
  <c r="AG6" i="4"/>
  <c r="AD6" i="4"/>
  <c r="AM9" i="4"/>
  <c r="AM10" i="4"/>
  <c r="AM11" i="4"/>
  <c r="AM12" i="4"/>
  <c r="AM13" i="4"/>
  <c r="AM14" i="4"/>
  <c r="AM15" i="4"/>
  <c r="AM16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2" i="4"/>
  <c r="AM53" i="4"/>
  <c r="AM54" i="4"/>
  <c r="AM55" i="4"/>
  <c r="AM56" i="4"/>
  <c r="AM57" i="4"/>
  <c r="AM58" i="4"/>
  <c r="AM59" i="4"/>
  <c r="AM60" i="4"/>
  <c r="AM61" i="4"/>
  <c r="AM62" i="4"/>
  <c r="AM63" i="4"/>
  <c r="AM64" i="4"/>
  <c r="AM65" i="4"/>
  <c r="AM66" i="4"/>
  <c r="AM67" i="4"/>
  <c r="AM68" i="4"/>
  <c r="AM69" i="4"/>
  <c r="AM70" i="4"/>
  <c r="AM72" i="4"/>
  <c r="AM73" i="4"/>
  <c r="AM74" i="4"/>
  <c r="AM75" i="4"/>
  <c r="AM76" i="4"/>
  <c r="AM77" i="4"/>
  <c r="AM78" i="4"/>
  <c r="AM79" i="4"/>
  <c r="AM80" i="4"/>
  <c r="AM81" i="4"/>
  <c r="AM82" i="4"/>
  <c r="AM83" i="4"/>
  <c r="AM84" i="4"/>
  <c r="AM85" i="4"/>
  <c r="AM86" i="4"/>
  <c r="AM88" i="4"/>
  <c r="AM89" i="4"/>
  <c r="AM90" i="4"/>
  <c r="AM91" i="4"/>
  <c r="AM92" i="4"/>
  <c r="AM93" i="4"/>
  <c r="AM94" i="4"/>
  <c r="AM95" i="4"/>
  <c r="AM96" i="4"/>
  <c r="AM97" i="4"/>
  <c r="AM98" i="4"/>
  <c r="AM99" i="4"/>
  <c r="AM100" i="4"/>
  <c r="AM101" i="4"/>
  <c r="AM102" i="4"/>
  <c r="AM103" i="4"/>
  <c r="AM104" i="4"/>
  <c r="AM105" i="4"/>
  <c r="AM106" i="4"/>
  <c r="AM107" i="4"/>
  <c r="AM108" i="4"/>
  <c r="AM109" i="4"/>
  <c r="AM110" i="4"/>
  <c r="AM111" i="4"/>
  <c r="AM112" i="4"/>
  <c r="AM113" i="4"/>
  <c r="AM114" i="4"/>
  <c r="AM115" i="4"/>
  <c r="AM116" i="4"/>
  <c r="AM118" i="4"/>
  <c r="AM119" i="4"/>
  <c r="AM120" i="4"/>
  <c r="AM121" i="4"/>
  <c r="AM122" i="4"/>
  <c r="AM123" i="4"/>
  <c r="AM124" i="4"/>
  <c r="AM125" i="4"/>
  <c r="AM126" i="4"/>
  <c r="AM127" i="4"/>
  <c r="AM5" i="4"/>
  <c r="AJ9" i="4"/>
  <c r="AJ10" i="4"/>
  <c r="AJ11" i="4"/>
  <c r="AJ12" i="4"/>
  <c r="AJ13" i="4"/>
  <c r="AJ14" i="4"/>
  <c r="AJ15" i="4"/>
  <c r="AJ16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8" i="4"/>
  <c r="AJ119" i="4"/>
  <c r="AJ120" i="4"/>
  <c r="AJ121" i="4"/>
  <c r="AJ122" i="4"/>
  <c r="AJ123" i="4"/>
  <c r="AJ124" i="4"/>
  <c r="AJ125" i="4"/>
  <c r="AJ126" i="4"/>
  <c r="AJ127" i="4"/>
  <c r="AG9" i="4"/>
  <c r="AG10" i="4"/>
  <c r="AG11" i="4"/>
  <c r="AG12" i="4"/>
  <c r="AG13" i="4"/>
  <c r="AG14" i="4"/>
  <c r="AG15" i="4"/>
  <c r="AG16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8" i="4"/>
  <c r="AG119" i="4"/>
  <c r="AG120" i="4"/>
  <c r="AG121" i="4"/>
  <c r="AG122" i="4"/>
  <c r="AG123" i="4"/>
  <c r="AG124" i="4"/>
  <c r="AG125" i="4"/>
  <c r="AG126" i="4"/>
  <c r="AG127" i="4"/>
  <c r="AG5" i="4"/>
  <c r="AD9" i="4"/>
  <c r="AD10" i="4"/>
  <c r="AD11" i="4"/>
  <c r="AD12" i="4"/>
  <c r="AD13" i="4"/>
  <c r="AD14" i="4"/>
  <c r="AD15" i="4"/>
  <c r="AD16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8" i="4"/>
  <c r="AD119" i="4"/>
  <c r="AD120" i="4"/>
  <c r="AD121" i="4"/>
  <c r="AD122" i="4"/>
  <c r="AD123" i="4"/>
  <c r="AD124" i="4"/>
  <c r="AD125" i="4"/>
  <c r="AD126" i="4"/>
  <c r="AD127" i="4"/>
  <c r="AD5" i="4"/>
  <c r="AA9" i="4"/>
  <c r="AA10" i="4"/>
  <c r="AA11" i="4"/>
  <c r="AA12" i="4"/>
  <c r="AA13" i="4"/>
  <c r="AA14" i="4"/>
  <c r="AA15" i="4"/>
  <c r="AA16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8" i="4"/>
  <c r="AA119" i="4"/>
  <c r="AA120" i="4"/>
  <c r="AA121" i="4"/>
  <c r="AA122" i="4"/>
  <c r="AA123" i="4"/>
  <c r="AA124" i="4"/>
  <c r="AA125" i="4"/>
  <c r="AA126" i="4"/>
  <c r="AA127" i="4"/>
  <c r="AA6" i="4"/>
  <c r="AA5" i="4"/>
  <c r="Q8" i="4"/>
  <c r="Q9" i="4"/>
  <c r="Q10" i="4"/>
  <c r="Q11" i="4"/>
  <c r="Q12" i="4"/>
  <c r="Q13" i="4"/>
  <c r="Q14" i="4"/>
  <c r="Q15" i="4"/>
  <c r="Q16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8" i="4"/>
  <c r="Q119" i="4"/>
  <c r="Q120" i="4"/>
  <c r="Q121" i="4"/>
  <c r="Q122" i="4"/>
  <c r="Q123" i="4"/>
  <c r="Q124" i="4"/>
  <c r="Q125" i="4"/>
  <c r="Q126" i="4"/>
  <c r="Q127" i="4"/>
  <c r="Q6" i="4"/>
  <c r="Q5" i="4"/>
  <c r="N8" i="4"/>
  <c r="N9" i="4"/>
  <c r="N10" i="4"/>
  <c r="N11" i="4"/>
  <c r="N12" i="4"/>
  <c r="N13" i="4"/>
  <c r="N14" i="4"/>
  <c r="N15" i="4"/>
  <c r="N16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8" i="4"/>
  <c r="N119" i="4"/>
  <c r="N120" i="4"/>
  <c r="N121" i="4"/>
  <c r="N122" i="4"/>
  <c r="N123" i="4"/>
  <c r="N124" i="4"/>
  <c r="N125" i="4"/>
  <c r="N126" i="4"/>
  <c r="N127" i="4"/>
  <c r="N6" i="4"/>
  <c r="N5" i="4"/>
  <c r="K8" i="4"/>
  <c r="K9" i="4"/>
  <c r="K10" i="4"/>
  <c r="K11" i="4"/>
  <c r="K12" i="4"/>
  <c r="K13" i="4"/>
  <c r="K14" i="4"/>
  <c r="K15" i="4"/>
  <c r="K16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8" i="4"/>
  <c r="K119" i="4"/>
  <c r="K120" i="4"/>
  <c r="K121" i="4"/>
  <c r="K122" i="4"/>
  <c r="K123" i="4"/>
  <c r="K124" i="4"/>
  <c r="K125" i="4"/>
  <c r="K126" i="4"/>
  <c r="K127" i="4"/>
  <c r="K6" i="4"/>
  <c r="K5" i="4"/>
  <c r="H8" i="4"/>
  <c r="H9" i="4"/>
  <c r="H10" i="4"/>
  <c r="H11" i="4"/>
  <c r="H12" i="4"/>
  <c r="H13" i="4"/>
  <c r="H14" i="4"/>
  <c r="H15" i="4"/>
  <c r="H16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8" i="4"/>
  <c r="H119" i="4"/>
  <c r="H120" i="4"/>
  <c r="H121" i="4"/>
  <c r="H122" i="4"/>
  <c r="H123" i="4"/>
  <c r="H124" i="4"/>
  <c r="H125" i="4"/>
  <c r="H126" i="4"/>
  <c r="H127" i="4"/>
  <c r="H6" i="4"/>
  <c r="H5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8" i="4"/>
  <c r="E119" i="4"/>
  <c r="E120" i="4"/>
  <c r="E121" i="4"/>
  <c r="E122" i="4"/>
  <c r="E123" i="4"/>
  <c r="E124" i="4"/>
  <c r="E125" i="4"/>
  <c r="E126" i="4"/>
  <c r="E127" i="4"/>
  <c r="E19" i="4"/>
  <c r="E20" i="4"/>
  <c r="E21" i="4"/>
  <c r="E22" i="4"/>
  <c r="E23" i="4"/>
  <c r="E24" i="4"/>
  <c r="E25" i="4"/>
  <c r="E26" i="4"/>
  <c r="E27" i="4"/>
  <c r="E28" i="4"/>
  <c r="E29" i="4"/>
  <c r="E30" i="4"/>
  <c r="E18" i="4"/>
  <c r="E9" i="4"/>
  <c r="E10" i="4"/>
  <c r="E11" i="4"/>
  <c r="E12" i="4"/>
  <c r="E13" i="4"/>
  <c r="E14" i="4"/>
  <c r="E15" i="4"/>
  <c r="E16" i="4"/>
  <c r="E8" i="4"/>
  <c r="E6" i="4"/>
  <c r="E5" i="4"/>
  <c r="AL5" i="4" l="1"/>
  <c r="AN5" i="4" s="1"/>
  <c r="AY5" i="4" s="1"/>
  <c r="AI5" i="4"/>
  <c r="AK5" i="4" s="1"/>
  <c r="AX5" i="4" s="1"/>
  <c r="AF5" i="4"/>
  <c r="AH5" i="4" s="1"/>
  <c r="AW5" i="4" s="1"/>
  <c r="AC5" i="4"/>
  <c r="AE5" i="4" s="1"/>
  <c r="AV5" i="4" s="1"/>
  <c r="Z5" i="4"/>
  <c r="AB5" i="4" s="1"/>
  <c r="AU5" i="4" s="1"/>
  <c r="P5" i="4"/>
  <c r="R5" i="4" s="1"/>
  <c r="X5" i="4" s="1"/>
  <c r="M5" i="4"/>
  <c r="O5" i="4" s="1"/>
  <c r="J5" i="4"/>
  <c r="L5" i="4" s="1"/>
  <c r="V5" i="4" s="1"/>
  <c r="G5" i="4"/>
  <c r="I5" i="4" s="1"/>
  <c r="D5" i="4"/>
  <c r="F5" i="4" s="1"/>
  <c r="AT5" i="4" l="1"/>
  <c r="AS5" i="4"/>
  <c r="W5" i="4"/>
  <c r="AR5" i="4"/>
  <c r="U5" i="4"/>
  <c r="AQ5" i="4"/>
  <c r="T5" i="4"/>
  <c r="AP5" i="4"/>
  <c r="BT123" i="1"/>
  <c r="BM122" i="1"/>
  <c r="K122" i="1"/>
  <c r="P123" i="1"/>
  <c r="Y5" i="4" l="1"/>
  <c r="S5" i="4" s="1"/>
  <c r="AZ5" i="4"/>
  <c r="AO5" i="4" s="1"/>
  <c r="BL123" i="1"/>
  <c r="BF122" i="1"/>
  <c r="BG122" i="1"/>
  <c r="BH122" i="1"/>
  <c r="BI122" i="1"/>
  <c r="BJ122" i="1"/>
  <c r="BK122" i="1"/>
  <c r="BE122" i="1"/>
  <c r="BD123" i="1" l="1"/>
  <c r="AZ122" i="1"/>
  <c r="BA122" i="1"/>
  <c r="BB122" i="1"/>
  <c r="BC122" i="1"/>
  <c r="AY122" i="1"/>
  <c r="AX123" i="1" l="1"/>
  <c r="AT122" i="1"/>
  <c r="AU122" i="1"/>
  <c r="AV122" i="1"/>
  <c r="AW122" i="1"/>
  <c r="AS122" i="1"/>
  <c r="AR123" i="1"/>
  <c r="AO122" i="1"/>
  <c r="AP122" i="1"/>
  <c r="AQ122" i="1"/>
  <c r="AN122" i="1"/>
  <c r="AM122" i="1"/>
  <c r="Y85" i="1" l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68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AA47" i="1"/>
  <c r="Y39" i="1"/>
  <c r="Y40" i="1"/>
  <c r="Y41" i="1"/>
  <c r="Y42" i="1"/>
  <c r="Y43" i="1"/>
  <c r="Y44" i="1"/>
  <c r="Y45" i="1"/>
  <c r="Y46" i="1"/>
  <c r="Y47" i="1"/>
  <c r="Y48" i="1"/>
  <c r="Y18" i="1"/>
  <c r="Y20" i="1"/>
  <c r="Y21" i="1"/>
  <c r="Y22" i="1"/>
  <c r="Y23" i="1"/>
  <c r="Y24" i="1"/>
  <c r="Y25" i="1"/>
  <c r="Y26" i="1"/>
  <c r="Y27" i="1"/>
  <c r="Y19" i="1"/>
  <c r="Y121" i="1"/>
  <c r="AJ122" i="1" l="1"/>
  <c r="AH122" i="1"/>
  <c r="AF122" i="1"/>
  <c r="AE122" i="1"/>
  <c r="AL121" i="1" l="1"/>
  <c r="AK121" i="1"/>
  <c r="AI121" i="1"/>
  <c r="AG121" i="1"/>
  <c r="AL120" i="1"/>
  <c r="AK120" i="1"/>
  <c r="AI120" i="1"/>
  <c r="AG120" i="1"/>
  <c r="AL119" i="1"/>
  <c r="AK119" i="1"/>
  <c r="AI119" i="1"/>
  <c r="AG119" i="1"/>
  <c r="AL118" i="1"/>
  <c r="AK118" i="1"/>
  <c r="AI118" i="1"/>
  <c r="AG118" i="1"/>
  <c r="AL117" i="1"/>
  <c r="AK117" i="1"/>
  <c r="AI117" i="1"/>
  <c r="AG117" i="1"/>
  <c r="AL116" i="1"/>
  <c r="AK116" i="1"/>
  <c r="AI116" i="1"/>
  <c r="AL115" i="1"/>
  <c r="AK115" i="1"/>
  <c r="AI115" i="1"/>
  <c r="AL114" i="1"/>
  <c r="AK114" i="1"/>
  <c r="AI114" i="1"/>
  <c r="AG114" i="1"/>
  <c r="AL113" i="1"/>
  <c r="AK113" i="1"/>
  <c r="AI113" i="1"/>
  <c r="AL112" i="1"/>
  <c r="AK112" i="1"/>
  <c r="AI112" i="1"/>
  <c r="AL111" i="1"/>
  <c r="AK111" i="1"/>
  <c r="AI111" i="1"/>
  <c r="AG111" i="1"/>
  <c r="AL110" i="1"/>
  <c r="AK110" i="1"/>
  <c r="AI110" i="1"/>
  <c r="AG110" i="1"/>
  <c r="AL109" i="1"/>
  <c r="AK109" i="1"/>
  <c r="AI109" i="1"/>
  <c r="AG109" i="1"/>
  <c r="AL108" i="1"/>
  <c r="AK108" i="1"/>
  <c r="AI108" i="1"/>
  <c r="AG108" i="1"/>
  <c r="AL107" i="1"/>
  <c r="AK107" i="1"/>
  <c r="AI107" i="1"/>
  <c r="AG107" i="1"/>
  <c r="AL106" i="1"/>
  <c r="AK106" i="1"/>
  <c r="AI106" i="1"/>
  <c r="AG106" i="1"/>
  <c r="AL105" i="1"/>
  <c r="AK105" i="1"/>
  <c r="AI105" i="1"/>
  <c r="AG105" i="1"/>
  <c r="AL104" i="1"/>
  <c r="AK104" i="1"/>
  <c r="AI104" i="1"/>
  <c r="AG104" i="1"/>
  <c r="AL103" i="1"/>
  <c r="AK103" i="1"/>
  <c r="AI103" i="1"/>
  <c r="AG103" i="1"/>
  <c r="AL102" i="1"/>
  <c r="AK102" i="1"/>
  <c r="AI102" i="1"/>
  <c r="AG102" i="1"/>
  <c r="AL101" i="1"/>
  <c r="AK101" i="1"/>
  <c r="AI101" i="1"/>
  <c r="AG101" i="1"/>
  <c r="AL100" i="1"/>
  <c r="AK100" i="1"/>
  <c r="AI100" i="1"/>
  <c r="AL99" i="1"/>
  <c r="AK99" i="1"/>
  <c r="AI99" i="1"/>
  <c r="AG99" i="1"/>
  <c r="AL98" i="1"/>
  <c r="AK98" i="1"/>
  <c r="AI98" i="1"/>
  <c r="AG98" i="1"/>
  <c r="AL97" i="1"/>
  <c r="AK97" i="1"/>
  <c r="AI97" i="1"/>
  <c r="AG97" i="1"/>
  <c r="AL96" i="1"/>
  <c r="AK96" i="1"/>
  <c r="AI96" i="1"/>
  <c r="AG96" i="1"/>
  <c r="AL95" i="1"/>
  <c r="AK95" i="1"/>
  <c r="AI95" i="1"/>
  <c r="AG95" i="1"/>
  <c r="AL94" i="1"/>
  <c r="AK94" i="1"/>
  <c r="AI94" i="1"/>
  <c r="AG94" i="1"/>
  <c r="AL93" i="1"/>
  <c r="AK93" i="1"/>
  <c r="AI93" i="1"/>
  <c r="AG93" i="1"/>
  <c r="AL92" i="1"/>
  <c r="AK92" i="1"/>
  <c r="AI92" i="1"/>
  <c r="AG92" i="1"/>
  <c r="AL91" i="1"/>
  <c r="AK91" i="1"/>
  <c r="AI91" i="1"/>
  <c r="AG91" i="1"/>
  <c r="AL90" i="1"/>
  <c r="AK90" i="1"/>
  <c r="AI90" i="1"/>
  <c r="AL89" i="1"/>
  <c r="AK89" i="1"/>
  <c r="AI89" i="1"/>
  <c r="AG89" i="1"/>
  <c r="AL88" i="1"/>
  <c r="AK88" i="1"/>
  <c r="AI88" i="1"/>
  <c r="AG88" i="1"/>
  <c r="AL87" i="1"/>
  <c r="AK87" i="1"/>
  <c r="AI87" i="1"/>
  <c r="AG87" i="1"/>
  <c r="AL86" i="1"/>
  <c r="AK86" i="1"/>
  <c r="AI86" i="1"/>
  <c r="AG86" i="1"/>
  <c r="AL85" i="1"/>
  <c r="AK85" i="1"/>
  <c r="AI85" i="1"/>
  <c r="AL84" i="1"/>
  <c r="AK84" i="1"/>
  <c r="AI84" i="1"/>
  <c r="AG84" i="1"/>
  <c r="AL83" i="1"/>
  <c r="AK83" i="1"/>
  <c r="AI83" i="1"/>
  <c r="AG83" i="1"/>
  <c r="AL82" i="1"/>
  <c r="AK82" i="1"/>
  <c r="AI82" i="1"/>
  <c r="AG82" i="1"/>
  <c r="AL81" i="1"/>
  <c r="AK81" i="1"/>
  <c r="AI81" i="1"/>
  <c r="AL80" i="1"/>
  <c r="AK80" i="1"/>
  <c r="AI80" i="1"/>
  <c r="AL79" i="1"/>
  <c r="AK79" i="1"/>
  <c r="AI79" i="1"/>
  <c r="AL78" i="1"/>
  <c r="AK78" i="1"/>
  <c r="AI78" i="1"/>
  <c r="AG78" i="1"/>
  <c r="AL77" i="1"/>
  <c r="AK77" i="1"/>
  <c r="AI77" i="1"/>
  <c r="AL76" i="1"/>
  <c r="AK76" i="1"/>
  <c r="AI76" i="1"/>
  <c r="AG76" i="1"/>
  <c r="AL75" i="1"/>
  <c r="AK75" i="1"/>
  <c r="AI75" i="1"/>
  <c r="AL74" i="1"/>
  <c r="AK74" i="1"/>
  <c r="AI74" i="1"/>
  <c r="AL73" i="1"/>
  <c r="AK73" i="1"/>
  <c r="AI73" i="1"/>
  <c r="AG73" i="1"/>
  <c r="AL72" i="1"/>
  <c r="AK72" i="1"/>
  <c r="AI72" i="1"/>
  <c r="AL71" i="1"/>
  <c r="AK71" i="1"/>
  <c r="AI71" i="1"/>
  <c r="AG71" i="1"/>
  <c r="AL70" i="1"/>
  <c r="AK70" i="1"/>
  <c r="AI70" i="1"/>
  <c r="AG70" i="1"/>
  <c r="AL69" i="1"/>
  <c r="AK69" i="1"/>
  <c r="AI69" i="1"/>
  <c r="AG69" i="1"/>
  <c r="AL68" i="1"/>
  <c r="AK68" i="1"/>
  <c r="AI68" i="1"/>
  <c r="AL67" i="1"/>
  <c r="AK67" i="1"/>
  <c r="AI67" i="1"/>
  <c r="AL66" i="1"/>
  <c r="AK66" i="1"/>
  <c r="AI66" i="1"/>
  <c r="AG66" i="1"/>
  <c r="AL65" i="1"/>
  <c r="AK65" i="1"/>
  <c r="AI65" i="1"/>
  <c r="AL64" i="1"/>
  <c r="AK64" i="1"/>
  <c r="AI64" i="1"/>
  <c r="AG64" i="1"/>
  <c r="AL63" i="1"/>
  <c r="AK63" i="1"/>
  <c r="AI63" i="1"/>
  <c r="AG63" i="1"/>
  <c r="AL62" i="1"/>
  <c r="AK62" i="1"/>
  <c r="AI62" i="1"/>
  <c r="AL61" i="1"/>
  <c r="AK61" i="1"/>
  <c r="AI61" i="1"/>
  <c r="AL60" i="1"/>
  <c r="AK60" i="1"/>
  <c r="AI60" i="1"/>
  <c r="AG60" i="1"/>
  <c r="AL59" i="1"/>
  <c r="AK59" i="1"/>
  <c r="AI59" i="1"/>
  <c r="AL58" i="1"/>
  <c r="AK58" i="1"/>
  <c r="AI58" i="1"/>
  <c r="AL57" i="1"/>
  <c r="AK57" i="1"/>
  <c r="AI57" i="1"/>
  <c r="AG57" i="1"/>
  <c r="AL56" i="1"/>
  <c r="AK56" i="1"/>
  <c r="AI56" i="1"/>
  <c r="AG56" i="1"/>
  <c r="AL55" i="1"/>
  <c r="AK55" i="1"/>
  <c r="AI55" i="1"/>
  <c r="AL54" i="1"/>
  <c r="AK54" i="1"/>
  <c r="AI54" i="1"/>
  <c r="AL53" i="1"/>
  <c r="AK53" i="1"/>
  <c r="AI53" i="1"/>
  <c r="AG53" i="1"/>
  <c r="AL52" i="1"/>
  <c r="AK52" i="1"/>
  <c r="AI52" i="1"/>
  <c r="AG52" i="1"/>
  <c r="AL51" i="1"/>
  <c r="AK51" i="1"/>
  <c r="AI51" i="1"/>
  <c r="AL50" i="1"/>
  <c r="AK50" i="1"/>
  <c r="AI50" i="1"/>
  <c r="AG50" i="1"/>
  <c r="AL49" i="1"/>
  <c r="AK49" i="1"/>
  <c r="AI49" i="1"/>
  <c r="AG49" i="1"/>
  <c r="AL48" i="1"/>
  <c r="AK48" i="1"/>
  <c r="AI48" i="1"/>
  <c r="AL47" i="1"/>
  <c r="AK47" i="1"/>
  <c r="AI47" i="1"/>
  <c r="AL46" i="1"/>
  <c r="AK46" i="1"/>
  <c r="AI46" i="1"/>
  <c r="AG46" i="1"/>
  <c r="AL45" i="1"/>
  <c r="AK45" i="1"/>
  <c r="AI45" i="1"/>
  <c r="AG45" i="1"/>
  <c r="AL44" i="1"/>
  <c r="AK44" i="1"/>
  <c r="AI44" i="1"/>
  <c r="AL43" i="1"/>
  <c r="AK43" i="1"/>
  <c r="AI43" i="1"/>
  <c r="AG43" i="1"/>
  <c r="AL42" i="1"/>
  <c r="AK42" i="1"/>
  <c r="AI42" i="1"/>
  <c r="AL41" i="1"/>
  <c r="AK41" i="1"/>
  <c r="AI41" i="1"/>
  <c r="AG41" i="1"/>
  <c r="AL40" i="1"/>
  <c r="AK40" i="1"/>
  <c r="AI40" i="1"/>
  <c r="AL39" i="1"/>
  <c r="AK39" i="1"/>
  <c r="AI39" i="1"/>
  <c r="AL38" i="1"/>
  <c r="AK38" i="1"/>
  <c r="AI38" i="1"/>
  <c r="AG38" i="1"/>
  <c r="AL37" i="1"/>
  <c r="AK37" i="1"/>
  <c r="AI37" i="1"/>
  <c r="AG37" i="1"/>
  <c r="AL36" i="1"/>
  <c r="AK36" i="1"/>
  <c r="AI36" i="1"/>
  <c r="AG36" i="1"/>
  <c r="AL35" i="1"/>
  <c r="AK35" i="1"/>
  <c r="AI35" i="1"/>
  <c r="AG35" i="1"/>
  <c r="AL34" i="1"/>
  <c r="AK34" i="1"/>
  <c r="AI34" i="1"/>
  <c r="AG34" i="1"/>
  <c r="AL33" i="1"/>
  <c r="AK33" i="1"/>
  <c r="AI33" i="1"/>
  <c r="AG33" i="1"/>
  <c r="AL32" i="1"/>
  <c r="AK32" i="1"/>
  <c r="AI32" i="1"/>
  <c r="AG32" i="1"/>
  <c r="AL31" i="1"/>
  <c r="AK31" i="1"/>
  <c r="AI31" i="1"/>
  <c r="AG31" i="1"/>
  <c r="AL30" i="1"/>
  <c r="AK30" i="1"/>
  <c r="AI30" i="1"/>
  <c r="AG30" i="1"/>
  <c r="AL29" i="1"/>
  <c r="AK29" i="1"/>
  <c r="AI29" i="1"/>
  <c r="AG29" i="1"/>
  <c r="AL28" i="1"/>
  <c r="AK28" i="1"/>
  <c r="AI28" i="1"/>
  <c r="AG28" i="1"/>
  <c r="AL27" i="1"/>
  <c r="AK27" i="1"/>
  <c r="AI27" i="1"/>
  <c r="AL26" i="1"/>
  <c r="AK26" i="1"/>
  <c r="AI26" i="1"/>
  <c r="AG26" i="1"/>
  <c r="AL25" i="1"/>
  <c r="AK25" i="1"/>
  <c r="AI25" i="1"/>
  <c r="AG25" i="1"/>
  <c r="AL24" i="1"/>
  <c r="AK24" i="1"/>
  <c r="AI24" i="1"/>
  <c r="AL23" i="1"/>
  <c r="AK23" i="1"/>
  <c r="AI23" i="1"/>
  <c r="AG23" i="1"/>
  <c r="AL22" i="1"/>
  <c r="AK22" i="1"/>
  <c r="AI22" i="1"/>
  <c r="AL21" i="1"/>
  <c r="AK21" i="1"/>
  <c r="AI21" i="1"/>
  <c r="AL20" i="1"/>
  <c r="AK20" i="1"/>
  <c r="AI20" i="1"/>
  <c r="AG20" i="1"/>
  <c r="AL19" i="1"/>
  <c r="AK19" i="1"/>
  <c r="AI19" i="1"/>
  <c r="AG19" i="1"/>
  <c r="AL18" i="1"/>
  <c r="AK18" i="1"/>
  <c r="AI18" i="1"/>
  <c r="AL17" i="1"/>
  <c r="AK17" i="1"/>
  <c r="AI17" i="1"/>
  <c r="AG17" i="1"/>
  <c r="AL16" i="1"/>
  <c r="AK16" i="1"/>
  <c r="AI16" i="1"/>
  <c r="AG16" i="1"/>
  <c r="AL15" i="1"/>
  <c r="AK15" i="1"/>
  <c r="AI15" i="1"/>
  <c r="AL14" i="1"/>
  <c r="AK14" i="1"/>
  <c r="AI14" i="1"/>
  <c r="AG14" i="1"/>
  <c r="AL13" i="1"/>
  <c r="AK13" i="1"/>
  <c r="AI13" i="1"/>
  <c r="AL12" i="1"/>
  <c r="AK12" i="1"/>
  <c r="AI12" i="1"/>
  <c r="AG12" i="1"/>
  <c r="AL11" i="1"/>
  <c r="AK11" i="1"/>
  <c r="AI11" i="1"/>
  <c r="AG11" i="1"/>
  <c r="AL10" i="1"/>
  <c r="AK10" i="1"/>
  <c r="AI10" i="1"/>
  <c r="AG10" i="1"/>
  <c r="AL9" i="1"/>
  <c r="AK9" i="1"/>
  <c r="AI9" i="1"/>
  <c r="AL8" i="1"/>
  <c r="AK8" i="1"/>
  <c r="AI8" i="1"/>
  <c r="AG8" i="1"/>
  <c r="AL7" i="1"/>
  <c r="AK7" i="1"/>
  <c r="AI7" i="1"/>
  <c r="AL123" i="1" l="1"/>
  <c r="AG122" i="1"/>
  <c r="AI122" i="1"/>
  <c r="AK122" i="1"/>
  <c r="AL124" i="1" l="1"/>
  <c r="G128" i="4"/>
  <c r="J128" i="4"/>
  <c r="AB122" i="1"/>
  <c r="Z122" i="1"/>
  <c r="X122" i="1"/>
  <c r="AC121" i="1"/>
  <c r="AA121" i="1"/>
  <c r="AC120" i="1"/>
  <c r="AA120" i="1"/>
  <c r="Y120" i="1"/>
  <c r="AC119" i="1"/>
  <c r="AA119" i="1"/>
  <c r="Y119" i="1"/>
  <c r="AC118" i="1"/>
  <c r="AA118" i="1"/>
  <c r="Y118" i="1"/>
  <c r="AC117" i="1"/>
  <c r="AA117" i="1"/>
  <c r="Y117" i="1"/>
  <c r="AC116" i="1"/>
  <c r="AA116" i="1"/>
  <c r="AC115" i="1"/>
  <c r="AA115" i="1"/>
  <c r="AC114" i="1"/>
  <c r="AA114" i="1"/>
  <c r="Y114" i="1"/>
  <c r="AC113" i="1"/>
  <c r="AA113" i="1"/>
  <c r="AC112" i="1"/>
  <c r="AA112" i="1"/>
  <c r="AC111" i="1"/>
  <c r="AA111" i="1"/>
  <c r="Y111" i="1"/>
  <c r="AC110" i="1"/>
  <c r="AA110" i="1"/>
  <c r="Y110" i="1"/>
  <c r="AC109" i="1"/>
  <c r="AA109" i="1"/>
  <c r="Y109" i="1"/>
  <c r="AC108" i="1"/>
  <c r="AA108" i="1"/>
  <c r="Y108" i="1"/>
  <c r="AC107" i="1"/>
  <c r="AA107" i="1"/>
  <c r="Y107" i="1"/>
  <c r="AC106" i="1"/>
  <c r="AA106" i="1"/>
  <c r="Y106" i="1"/>
  <c r="AC105" i="1"/>
  <c r="AA105" i="1"/>
  <c r="Y105" i="1"/>
  <c r="AC104" i="1"/>
  <c r="AA104" i="1"/>
  <c r="Y104" i="1"/>
  <c r="AC103" i="1"/>
  <c r="AA103" i="1"/>
  <c r="Y103" i="1"/>
  <c r="AC102" i="1"/>
  <c r="AA102" i="1"/>
  <c r="Y102" i="1"/>
  <c r="AC101" i="1"/>
  <c r="AA101" i="1"/>
  <c r="AC100" i="1"/>
  <c r="AA100" i="1"/>
  <c r="AC99" i="1"/>
  <c r="AA99" i="1"/>
  <c r="AC98" i="1"/>
  <c r="AA98" i="1"/>
  <c r="AC97" i="1"/>
  <c r="AA97" i="1"/>
  <c r="AC96" i="1"/>
  <c r="AA96" i="1"/>
  <c r="AC95" i="1"/>
  <c r="AA95" i="1"/>
  <c r="AC94" i="1"/>
  <c r="AA94" i="1"/>
  <c r="AC93" i="1"/>
  <c r="AA93" i="1"/>
  <c r="AC92" i="1"/>
  <c r="AA92" i="1"/>
  <c r="AC91" i="1"/>
  <c r="AA91" i="1"/>
  <c r="AC90" i="1"/>
  <c r="AA90" i="1"/>
  <c r="AC89" i="1"/>
  <c r="AA89" i="1"/>
  <c r="AC88" i="1"/>
  <c r="AA88" i="1"/>
  <c r="AC87" i="1"/>
  <c r="AA87" i="1"/>
  <c r="AC86" i="1"/>
  <c r="AA86" i="1"/>
  <c r="AC85" i="1"/>
  <c r="AA85" i="1"/>
  <c r="AC84" i="1"/>
  <c r="AA84" i="1"/>
  <c r="Y84" i="1"/>
  <c r="AC83" i="1"/>
  <c r="AA83" i="1"/>
  <c r="Y83" i="1"/>
  <c r="AC82" i="1"/>
  <c r="AA82" i="1"/>
  <c r="AC81" i="1"/>
  <c r="AA81" i="1"/>
  <c r="AC80" i="1"/>
  <c r="AA80" i="1"/>
  <c r="AC79" i="1"/>
  <c r="AA79" i="1"/>
  <c r="AC78" i="1"/>
  <c r="AA78" i="1"/>
  <c r="AC77" i="1"/>
  <c r="AA77" i="1"/>
  <c r="AC76" i="1"/>
  <c r="AA76" i="1"/>
  <c r="AC75" i="1"/>
  <c r="AA75" i="1"/>
  <c r="AC74" i="1"/>
  <c r="AA74" i="1"/>
  <c r="AC73" i="1"/>
  <c r="AA73" i="1"/>
  <c r="AC72" i="1"/>
  <c r="AA72" i="1"/>
  <c r="AC71" i="1"/>
  <c r="AA71" i="1"/>
  <c r="AC70" i="1"/>
  <c r="AA70" i="1"/>
  <c r="AC69" i="1"/>
  <c r="AA69" i="1"/>
  <c r="Y69" i="1"/>
  <c r="AC68" i="1"/>
  <c r="AA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D51" i="1" s="1"/>
  <c r="AC50" i="1"/>
  <c r="AA50" i="1"/>
  <c r="Y50" i="1"/>
  <c r="AC49" i="1"/>
  <c r="AA49" i="1"/>
  <c r="Y49" i="1"/>
  <c r="AC48" i="1"/>
  <c r="AA48" i="1"/>
  <c r="AC47" i="1"/>
  <c r="AC46" i="1"/>
  <c r="AA46" i="1"/>
  <c r="AC45" i="1"/>
  <c r="AA45" i="1"/>
  <c r="AC44" i="1"/>
  <c r="AA44" i="1"/>
  <c r="AC43" i="1"/>
  <c r="AA43" i="1"/>
  <c r="AC42" i="1"/>
  <c r="AA42" i="1"/>
  <c r="AC41" i="1"/>
  <c r="AA41" i="1"/>
  <c r="AC40" i="1"/>
  <c r="AA40" i="1"/>
  <c r="AC39" i="1"/>
  <c r="AA39" i="1"/>
  <c r="AC38" i="1"/>
  <c r="AA38" i="1"/>
  <c r="Y38" i="1"/>
  <c r="AC37" i="1"/>
  <c r="AA37" i="1"/>
  <c r="Y37" i="1"/>
  <c r="AC36" i="1"/>
  <c r="AA36" i="1"/>
  <c r="Y36" i="1"/>
  <c r="AC35" i="1"/>
  <c r="AA35" i="1"/>
  <c r="Y35" i="1"/>
  <c r="AC34" i="1"/>
  <c r="AA34" i="1"/>
  <c r="Y34" i="1"/>
  <c r="AC33" i="1"/>
  <c r="AA33" i="1"/>
  <c r="Y33" i="1"/>
  <c r="AC32" i="1"/>
  <c r="AA32" i="1"/>
  <c r="Y32" i="1"/>
  <c r="AC31" i="1"/>
  <c r="AA31" i="1"/>
  <c r="Y31" i="1"/>
  <c r="AC30" i="1"/>
  <c r="AA30" i="1"/>
  <c r="Y30" i="1"/>
  <c r="AC29" i="1"/>
  <c r="AA29" i="1"/>
  <c r="Y29" i="1"/>
  <c r="AC28" i="1"/>
  <c r="AA28" i="1"/>
  <c r="Y28" i="1"/>
  <c r="AC27" i="1"/>
  <c r="AA27" i="1"/>
  <c r="AC26" i="1"/>
  <c r="AA26" i="1"/>
  <c r="AC25" i="1"/>
  <c r="AA25" i="1"/>
  <c r="AC24" i="1"/>
  <c r="AA24" i="1"/>
  <c r="AC23" i="1"/>
  <c r="AA23" i="1"/>
  <c r="AC22" i="1"/>
  <c r="AA22" i="1"/>
  <c r="AC21" i="1"/>
  <c r="AA21" i="1"/>
  <c r="AC20" i="1"/>
  <c r="AA20" i="1"/>
  <c r="AC19" i="1"/>
  <c r="AA19" i="1"/>
  <c r="AC18" i="1"/>
  <c r="AA18" i="1"/>
  <c r="AC17" i="1"/>
  <c r="AA17" i="1"/>
  <c r="Y17" i="1"/>
  <c r="AC16" i="1"/>
  <c r="AA16" i="1"/>
  <c r="Y16" i="1"/>
  <c r="AC15" i="1"/>
  <c r="AA15" i="1"/>
  <c r="AC14" i="1"/>
  <c r="AA14" i="1"/>
  <c r="Y14" i="1"/>
  <c r="AC13" i="1"/>
  <c r="AA13" i="1"/>
  <c r="Y12" i="1"/>
  <c r="AC11" i="1"/>
  <c r="AA11" i="1"/>
  <c r="Y11" i="1"/>
  <c r="AC10" i="1"/>
  <c r="AA10" i="1"/>
  <c r="Y10" i="1"/>
  <c r="AC9" i="1"/>
  <c r="AA9" i="1"/>
  <c r="AC8" i="1"/>
  <c r="AA8" i="1"/>
  <c r="Y8" i="1"/>
  <c r="AC7" i="1"/>
  <c r="AA7" i="1"/>
  <c r="AD41" i="1" l="1"/>
  <c r="AD121" i="1"/>
  <c r="AD33" i="1"/>
  <c r="AD83" i="1"/>
  <c r="AD113" i="1"/>
  <c r="AD115" i="1"/>
  <c r="AD117" i="1"/>
  <c r="AD119" i="1"/>
  <c r="AD85" i="1"/>
  <c r="AD87" i="1"/>
  <c r="AD89" i="1"/>
  <c r="AD91" i="1"/>
  <c r="AD93" i="1"/>
  <c r="AD95" i="1"/>
  <c r="AD97" i="1"/>
  <c r="AD99" i="1"/>
  <c r="AD101" i="1"/>
  <c r="AD103" i="1"/>
  <c r="AD105" i="1"/>
  <c r="AD107" i="1"/>
  <c r="AD109" i="1"/>
  <c r="AD111" i="1"/>
  <c r="AD69" i="1"/>
  <c r="AD71" i="1"/>
  <c r="AD73" i="1"/>
  <c r="AD75" i="1"/>
  <c r="AD77" i="1"/>
  <c r="AD79" i="1"/>
  <c r="AD81" i="1"/>
  <c r="AD53" i="1"/>
  <c r="AD55" i="1"/>
  <c r="AD57" i="1"/>
  <c r="AD59" i="1"/>
  <c r="AD61" i="1"/>
  <c r="AD63" i="1"/>
  <c r="AD65" i="1"/>
  <c r="AD67" i="1"/>
  <c r="AD49" i="1"/>
  <c r="AD47" i="1"/>
  <c r="AD45" i="1"/>
  <c r="AD43" i="1"/>
  <c r="AD31" i="1"/>
  <c r="AD39" i="1"/>
  <c r="AD37" i="1"/>
  <c r="AD35" i="1"/>
  <c r="AD19" i="1"/>
  <c r="AD21" i="1"/>
  <c r="AD23" i="1"/>
  <c r="AD25" i="1"/>
  <c r="AD27" i="1"/>
  <c r="AD29" i="1"/>
  <c r="AD17" i="1"/>
  <c r="AD15" i="1"/>
  <c r="AD13" i="1"/>
  <c r="W122" i="1"/>
  <c r="Y122" i="1" s="1"/>
  <c r="AD8" i="1"/>
  <c r="AD10" i="1"/>
  <c r="AD7" i="1"/>
  <c r="AD9" i="1"/>
  <c r="AD11" i="1"/>
  <c r="AC12" i="1"/>
  <c r="AD14" i="1"/>
  <c r="AD16" i="1"/>
  <c r="AD18" i="1"/>
  <c r="AD20" i="1"/>
  <c r="AD22" i="1"/>
  <c r="AD24" i="1"/>
  <c r="AD26" i="1"/>
  <c r="AD28" i="1"/>
  <c r="AD30" i="1"/>
  <c r="AD32" i="1"/>
  <c r="AD34" i="1"/>
  <c r="AD36" i="1"/>
  <c r="AD38" i="1"/>
  <c r="AD40" i="1"/>
  <c r="AD42" i="1"/>
  <c r="AD44" i="1"/>
  <c r="AD46" i="1"/>
  <c r="AD48" i="1"/>
  <c r="AD50" i="1"/>
  <c r="AD52" i="1"/>
  <c r="AD54" i="1"/>
  <c r="AD56" i="1"/>
  <c r="AD58" i="1"/>
  <c r="AD60" i="1"/>
  <c r="AD62" i="1"/>
  <c r="AD64" i="1"/>
  <c r="AD66" i="1"/>
  <c r="AD68" i="1"/>
  <c r="AD70" i="1"/>
  <c r="AD72" i="1"/>
  <c r="AD74" i="1"/>
  <c r="AD76" i="1"/>
  <c r="AD78" i="1"/>
  <c r="AD80" i="1"/>
  <c r="AD82" i="1"/>
  <c r="AD84" i="1"/>
  <c r="AD86" i="1"/>
  <c r="AD88" i="1"/>
  <c r="AD90" i="1"/>
  <c r="AD92" i="1"/>
  <c r="AD94" i="1"/>
  <c r="AD96" i="1"/>
  <c r="AD98" i="1"/>
  <c r="AD100" i="1"/>
  <c r="AD102" i="1"/>
  <c r="AD104" i="1"/>
  <c r="AD106" i="1"/>
  <c r="AD108" i="1"/>
  <c r="AD110" i="1"/>
  <c r="AD112" i="1"/>
  <c r="AD114" i="1"/>
  <c r="AD116" i="1"/>
  <c r="AD118" i="1"/>
  <c r="AD120" i="1"/>
  <c r="AA12" i="1"/>
  <c r="AD12" i="1" l="1"/>
  <c r="AD123" i="1" s="1"/>
  <c r="AC122" i="1"/>
  <c r="AA122" i="1"/>
  <c r="AD124" i="1" l="1"/>
  <c r="V7" i="1"/>
  <c r="E122" i="1"/>
  <c r="Q122" i="1" l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123" i="1" l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AX8" i="4" l="1"/>
  <c r="AY8" i="4"/>
  <c r="AX10" i="4"/>
  <c r="AY11" i="4"/>
  <c r="AX12" i="4"/>
  <c r="AX14" i="4"/>
  <c r="AY15" i="4"/>
  <c r="AX16" i="4"/>
  <c r="AY19" i="4"/>
  <c r="AY21" i="4"/>
  <c r="AY23" i="4"/>
  <c r="AY27" i="4"/>
  <c r="AY29" i="4"/>
  <c r="AY54" i="4"/>
  <c r="AY56" i="4"/>
  <c r="AY58" i="4"/>
  <c r="AY60" i="4"/>
  <c r="AY62" i="4"/>
  <c r="AY64" i="4"/>
  <c r="AY66" i="4"/>
  <c r="AY68" i="4"/>
  <c r="AY70" i="4"/>
  <c r="AX72" i="4"/>
  <c r="AY74" i="4"/>
  <c r="AY76" i="4"/>
  <c r="AY78" i="4"/>
  <c r="AY80" i="4"/>
  <c r="AY84" i="4"/>
  <c r="AY86" i="4"/>
  <c r="AY120" i="4"/>
  <c r="AY122" i="4"/>
  <c r="AY124" i="4"/>
  <c r="AY126" i="4"/>
  <c r="AL117" i="4"/>
  <c r="AN117" i="4" s="1"/>
  <c r="AY117" i="4" s="1"/>
  <c r="AI117" i="4"/>
  <c r="AK117" i="4" s="1"/>
  <c r="AX117" i="4" s="1"/>
  <c r="AF117" i="4"/>
  <c r="AC117" i="4"/>
  <c r="Z117" i="4"/>
  <c r="AL87" i="4"/>
  <c r="AN87" i="4" s="1"/>
  <c r="AY87" i="4" s="1"/>
  <c r="AI87" i="4"/>
  <c r="AK87" i="4" s="1"/>
  <c r="AX87" i="4" s="1"/>
  <c r="AF87" i="4"/>
  <c r="AC87" i="4"/>
  <c r="Z87" i="4"/>
  <c r="AL71" i="4"/>
  <c r="AN71" i="4" s="1"/>
  <c r="AY71" i="4" s="1"/>
  <c r="AI71" i="4"/>
  <c r="AK71" i="4" s="1"/>
  <c r="AX71" i="4" s="1"/>
  <c r="AF71" i="4"/>
  <c r="AC71" i="4"/>
  <c r="Z71" i="4"/>
  <c r="AL51" i="4"/>
  <c r="AN51" i="4" s="1"/>
  <c r="AY51" i="4" s="1"/>
  <c r="AI51" i="4"/>
  <c r="AK51" i="4" s="1"/>
  <c r="AX51" i="4" s="1"/>
  <c r="AF51" i="4"/>
  <c r="AC51" i="4"/>
  <c r="Z51" i="4"/>
  <c r="AL31" i="4"/>
  <c r="AN31" i="4" s="1"/>
  <c r="AY31" i="4" s="1"/>
  <c r="AI31" i="4"/>
  <c r="AK31" i="4" s="1"/>
  <c r="AX31" i="4" s="1"/>
  <c r="AF31" i="4"/>
  <c r="AC31" i="4"/>
  <c r="Z31" i="4"/>
  <c r="AL17" i="4"/>
  <c r="AN17" i="4" s="1"/>
  <c r="AY17" i="4" s="1"/>
  <c r="AI17" i="4"/>
  <c r="AK17" i="4" s="1"/>
  <c r="AX17" i="4" s="1"/>
  <c r="AF17" i="4"/>
  <c r="AC17" i="4"/>
  <c r="Z17" i="4"/>
  <c r="AL7" i="4"/>
  <c r="AN7" i="4" s="1"/>
  <c r="AY7" i="4" s="1"/>
  <c r="AI7" i="4"/>
  <c r="AF7" i="4"/>
  <c r="AC7" i="4"/>
  <c r="Z7" i="4"/>
  <c r="P7" i="4"/>
  <c r="Z128" i="4"/>
  <c r="AC128" i="4"/>
  <c r="AF128" i="4"/>
  <c r="AI128" i="4"/>
  <c r="AL128" i="4"/>
  <c r="AN8" i="4"/>
  <c r="AN9" i="4"/>
  <c r="AY9" i="4" s="1"/>
  <c r="AN10" i="4"/>
  <c r="AY10" i="4" s="1"/>
  <c r="AN11" i="4"/>
  <c r="AN12" i="4"/>
  <c r="AY12" i="4" s="1"/>
  <c r="AN13" i="4"/>
  <c r="AY13" i="4" s="1"/>
  <c r="AN14" i="4"/>
  <c r="AY14" i="4" s="1"/>
  <c r="AN15" i="4"/>
  <c r="AN16" i="4"/>
  <c r="AY16" i="4" s="1"/>
  <c r="AN18" i="4"/>
  <c r="AY18" i="4" s="1"/>
  <c r="AN19" i="4"/>
  <c r="AN20" i="4"/>
  <c r="AY20" i="4" s="1"/>
  <c r="AN21" i="4"/>
  <c r="AN22" i="4"/>
  <c r="AY22" i="4" s="1"/>
  <c r="AN23" i="4"/>
  <c r="AN24" i="4"/>
  <c r="AY24" i="4" s="1"/>
  <c r="AN25" i="4"/>
  <c r="AY25" i="4" s="1"/>
  <c r="AN26" i="4"/>
  <c r="AY26" i="4" s="1"/>
  <c r="AN27" i="4"/>
  <c r="AN28" i="4"/>
  <c r="AY28" i="4" s="1"/>
  <c r="AN29" i="4"/>
  <c r="AN30" i="4"/>
  <c r="AY30" i="4" s="1"/>
  <c r="AN32" i="4"/>
  <c r="AY32" i="4" s="1"/>
  <c r="AN33" i="4"/>
  <c r="AY33" i="4" s="1"/>
  <c r="AN34" i="4"/>
  <c r="AY34" i="4" s="1"/>
  <c r="AN35" i="4"/>
  <c r="AY35" i="4" s="1"/>
  <c r="AN36" i="4"/>
  <c r="AY36" i="4" s="1"/>
  <c r="AN37" i="4"/>
  <c r="AY37" i="4" s="1"/>
  <c r="AN38" i="4"/>
  <c r="AY38" i="4" s="1"/>
  <c r="AN39" i="4"/>
  <c r="AY39" i="4" s="1"/>
  <c r="AN40" i="4"/>
  <c r="AY40" i="4" s="1"/>
  <c r="AN41" i="4"/>
  <c r="AY41" i="4" s="1"/>
  <c r="AN42" i="4"/>
  <c r="AY42" i="4" s="1"/>
  <c r="AN43" i="4"/>
  <c r="AY43" i="4" s="1"/>
  <c r="AN44" i="4"/>
  <c r="AY44" i="4" s="1"/>
  <c r="AN45" i="4"/>
  <c r="AY45" i="4" s="1"/>
  <c r="AN46" i="4"/>
  <c r="AY46" i="4" s="1"/>
  <c r="AN47" i="4"/>
  <c r="AY47" i="4" s="1"/>
  <c r="AN48" i="4"/>
  <c r="AY48" i="4" s="1"/>
  <c r="AN49" i="4"/>
  <c r="AY49" i="4" s="1"/>
  <c r="AN50" i="4"/>
  <c r="AY50" i="4" s="1"/>
  <c r="AN52" i="4"/>
  <c r="AY52" i="4" s="1"/>
  <c r="AN53" i="4"/>
  <c r="AY53" i="4" s="1"/>
  <c r="AN54" i="4"/>
  <c r="AN55" i="4"/>
  <c r="AY55" i="4" s="1"/>
  <c r="AN56" i="4"/>
  <c r="AN57" i="4"/>
  <c r="AY57" i="4" s="1"/>
  <c r="AN58" i="4"/>
  <c r="AN59" i="4"/>
  <c r="AY59" i="4" s="1"/>
  <c r="AN60" i="4"/>
  <c r="AN61" i="4"/>
  <c r="AY61" i="4" s="1"/>
  <c r="AN62" i="4"/>
  <c r="AN63" i="4"/>
  <c r="AY63" i="4" s="1"/>
  <c r="AN64" i="4"/>
  <c r="AN65" i="4"/>
  <c r="AY65" i="4" s="1"/>
  <c r="AN66" i="4"/>
  <c r="AN67" i="4"/>
  <c r="AY67" i="4" s="1"/>
  <c r="AN68" i="4"/>
  <c r="AN69" i="4"/>
  <c r="AY69" i="4" s="1"/>
  <c r="AN70" i="4"/>
  <c r="AN72" i="4"/>
  <c r="AY72" i="4" s="1"/>
  <c r="AN73" i="4"/>
  <c r="AY73" i="4" s="1"/>
  <c r="AN74" i="4"/>
  <c r="AN75" i="4"/>
  <c r="AY75" i="4" s="1"/>
  <c r="AN76" i="4"/>
  <c r="AN77" i="4"/>
  <c r="AY77" i="4" s="1"/>
  <c r="AN78" i="4"/>
  <c r="AN79" i="4"/>
  <c r="AY79" i="4" s="1"/>
  <c r="AN80" i="4"/>
  <c r="AN81" i="4"/>
  <c r="AY81" i="4" s="1"/>
  <c r="AN82" i="4"/>
  <c r="AY82" i="4" s="1"/>
  <c r="AN83" i="4"/>
  <c r="AY83" i="4" s="1"/>
  <c r="AN84" i="4"/>
  <c r="AN85" i="4"/>
  <c r="AY85" i="4" s="1"/>
  <c r="AN86" i="4"/>
  <c r="AN88" i="4"/>
  <c r="AY88" i="4" s="1"/>
  <c r="AN89" i="4"/>
  <c r="AY89" i="4" s="1"/>
  <c r="AN90" i="4"/>
  <c r="AY90" i="4" s="1"/>
  <c r="AN91" i="4"/>
  <c r="AY91" i="4" s="1"/>
  <c r="AN92" i="4"/>
  <c r="AY92" i="4" s="1"/>
  <c r="AN93" i="4"/>
  <c r="AY93" i="4" s="1"/>
  <c r="AN94" i="4"/>
  <c r="AY94" i="4" s="1"/>
  <c r="AN95" i="4"/>
  <c r="AY95" i="4" s="1"/>
  <c r="AN96" i="4"/>
  <c r="AY96" i="4" s="1"/>
  <c r="AN97" i="4"/>
  <c r="AY97" i="4" s="1"/>
  <c r="AN98" i="4"/>
  <c r="AY98" i="4" s="1"/>
  <c r="AN99" i="4"/>
  <c r="AY99" i="4" s="1"/>
  <c r="AN100" i="4"/>
  <c r="AY100" i="4" s="1"/>
  <c r="AN101" i="4"/>
  <c r="AY101" i="4" s="1"/>
  <c r="AN102" i="4"/>
  <c r="AY102" i="4" s="1"/>
  <c r="AN103" i="4"/>
  <c r="AY103" i="4" s="1"/>
  <c r="AN104" i="4"/>
  <c r="AY104" i="4" s="1"/>
  <c r="AN105" i="4"/>
  <c r="AY105" i="4" s="1"/>
  <c r="AN106" i="4"/>
  <c r="AY106" i="4" s="1"/>
  <c r="AN107" i="4"/>
  <c r="AY107" i="4" s="1"/>
  <c r="AN108" i="4"/>
  <c r="AY108" i="4" s="1"/>
  <c r="AN109" i="4"/>
  <c r="AY109" i="4" s="1"/>
  <c r="AN110" i="4"/>
  <c r="AY110" i="4" s="1"/>
  <c r="AN111" i="4"/>
  <c r="AY111" i="4" s="1"/>
  <c r="AN112" i="4"/>
  <c r="AY112" i="4" s="1"/>
  <c r="AN113" i="4"/>
  <c r="AY113" i="4" s="1"/>
  <c r="AN114" i="4"/>
  <c r="AY114" i="4" s="1"/>
  <c r="AN115" i="4"/>
  <c r="AY115" i="4" s="1"/>
  <c r="AN116" i="4"/>
  <c r="AY116" i="4" s="1"/>
  <c r="AN118" i="4"/>
  <c r="AY118" i="4" s="1"/>
  <c r="AN119" i="4"/>
  <c r="AY119" i="4" s="1"/>
  <c r="AN120" i="4"/>
  <c r="AN121" i="4"/>
  <c r="AY121" i="4" s="1"/>
  <c r="AN122" i="4"/>
  <c r="AN123" i="4"/>
  <c r="AY123" i="4" s="1"/>
  <c r="AN124" i="4"/>
  <c r="AN125" i="4"/>
  <c r="AY125" i="4" s="1"/>
  <c r="AN126" i="4"/>
  <c r="AN127" i="4"/>
  <c r="AY127" i="4" s="1"/>
  <c r="AK7" i="4"/>
  <c r="AX7" i="4" s="1"/>
  <c r="AK8" i="4"/>
  <c r="AK9" i="4"/>
  <c r="AX9" i="4" s="1"/>
  <c r="AK10" i="4"/>
  <c r="AK11" i="4"/>
  <c r="AX11" i="4" s="1"/>
  <c r="AK12" i="4"/>
  <c r="AK13" i="4"/>
  <c r="AX13" i="4" s="1"/>
  <c r="AK14" i="4"/>
  <c r="AK15" i="4"/>
  <c r="AX15" i="4" s="1"/>
  <c r="AK16" i="4"/>
  <c r="AK18" i="4"/>
  <c r="AX18" i="4" s="1"/>
  <c r="AK19" i="4"/>
  <c r="AX19" i="4" s="1"/>
  <c r="AK20" i="4"/>
  <c r="AX20" i="4" s="1"/>
  <c r="AK21" i="4"/>
  <c r="AX21" i="4" s="1"/>
  <c r="AK22" i="4"/>
  <c r="AX22" i="4" s="1"/>
  <c r="AK23" i="4"/>
  <c r="AX23" i="4" s="1"/>
  <c r="AK24" i="4"/>
  <c r="AX24" i="4" s="1"/>
  <c r="AK25" i="4"/>
  <c r="AX25" i="4" s="1"/>
  <c r="AK26" i="4"/>
  <c r="AX26" i="4" s="1"/>
  <c r="AK27" i="4"/>
  <c r="AX27" i="4" s="1"/>
  <c r="AK28" i="4"/>
  <c r="AX28" i="4" s="1"/>
  <c r="AK29" i="4"/>
  <c r="AX29" i="4" s="1"/>
  <c r="AK30" i="4"/>
  <c r="AX30" i="4" s="1"/>
  <c r="AK32" i="4"/>
  <c r="AX32" i="4" s="1"/>
  <c r="AK33" i="4"/>
  <c r="AX33" i="4" s="1"/>
  <c r="AK34" i="4"/>
  <c r="AX34" i="4" s="1"/>
  <c r="AK35" i="4"/>
  <c r="AX35" i="4" s="1"/>
  <c r="AK36" i="4"/>
  <c r="AX36" i="4" s="1"/>
  <c r="AK37" i="4"/>
  <c r="AX37" i="4" s="1"/>
  <c r="AK38" i="4"/>
  <c r="AX38" i="4" s="1"/>
  <c r="AK39" i="4"/>
  <c r="AX39" i="4" s="1"/>
  <c r="AK40" i="4"/>
  <c r="AX40" i="4" s="1"/>
  <c r="AK41" i="4"/>
  <c r="AX41" i="4" s="1"/>
  <c r="AK42" i="4"/>
  <c r="AX42" i="4" s="1"/>
  <c r="AK43" i="4"/>
  <c r="AX43" i="4" s="1"/>
  <c r="AK44" i="4"/>
  <c r="AX44" i="4" s="1"/>
  <c r="AK45" i="4"/>
  <c r="AX45" i="4" s="1"/>
  <c r="AK46" i="4"/>
  <c r="AX46" i="4" s="1"/>
  <c r="AK47" i="4"/>
  <c r="AX47" i="4" s="1"/>
  <c r="AK48" i="4"/>
  <c r="AX48" i="4" s="1"/>
  <c r="AK49" i="4"/>
  <c r="AX49" i="4" s="1"/>
  <c r="AK50" i="4"/>
  <c r="AX50" i="4" s="1"/>
  <c r="AK52" i="4"/>
  <c r="AX52" i="4" s="1"/>
  <c r="AK53" i="4"/>
  <c r="AX53" i="4" s="1"/>
  <c r="AK54" i="4"/>
  <c r="AX54" i="4" s="1"/>
  <c r="AK55" i="4"/>
  <c r="AX55" i="4" s="1"/>
  <c r="AK56" i="4"/>
  <c r="AX56" i="4" s="1"/>
  <c r="AK57" i="4"/>
  <c r="AX57" i="4" s="1"/>
  <c r="AK58" i="4"/>
  <c r="AX58" i="4" s="1"/>
  <c r="AK59" i="4"/>
  <c r="AX59" i="4" s="1"/>
  <c r="AK60" i="4"/>
  <c r="AX60" i="4" s="1"/>
  <c r="AK61" i="4"/>
  <c r="AX61" i="4" s="1"/>
  <c r="AK62" i="4"/>
  <c r="AX62" i="4" s="1"/>
  <c r="AK63" i="4"/>
  <c r="AX63" i="4" s="1"/>
  <c r="AK64" i="4"/>
  <c r="AX64" i="4" s="1"/>
  <c r="AK65" i="4"/>
  <c r="AX65" i="4" s="1"/>
  <c r="AK66" i="4"/>
  <c r="AX66" i="4" s="1"/>
  <c r="AK67" i="4"/>
  <c r="AX67" i="4" s="1"/>
  <c r="AK68" i="4"/>
  <c r="AX68" i="4" s="1"/>
  <c r="AK69" i="4"/>
  <c r="AX69" i="4" s="1"/>
  <c r="AK70" i="4"/>
  <c r="AX70" i="4" s="1"/>
  <c r="AK72" i="4"/>
  <c r="AK73" i="4"/>
  <c r="AX73" i="4" s="1"/>
  <c r="AK74" i="4"/>
  <c r="AX74" i="4" s="1"/>
  <c r="AK75" i="4"/>
  <c r="AX75" i="4" s="1"/>
  <c r="AK76" i="4"/>
  <c r="AX76" i="4" s="1"/>
  <c r="AK77" i="4"/>
  <c r="AX77" i="4" s="1"/>
  <c r="AK78" i="4"/>
  <c r="AX78" i="4" s="1"/>
  <c r="AK79" i="4"/>
  <c r="AX79" i="4" s="1"/>
  <c r="AK80" i="4"/>
  <c r="AX80" i="4" s="1"/>
  <c r="AK81" i="4"/>
  <c r="AX81" i="4" s="1"/>
  <c r="AK82" i="4"/>
  <c r="AX82" i="4" s="1"/>
  <c r="AK83" i="4"/>
  <c r="AX83" i="4" s="1"/>
  <c r="AK84" i="4"/>
  <c r="AX84" i="4" s="1"/>
  <c r="AK85" i="4"/>
  <c r="AX85" i="4" s="1"/>
  <c r="AK86" i="4"/>
  <c r="AX86" i="4" s="1"/>
  <c r="AK88" i="4"/>
  <c r="AX88" i="4" s="1"/>
  <c r="AK89" i="4"/>
  <c r="AX89" i="4" s="1"/>
  <c r="AK90" i="4"/>
  <c r="AX90" i="4" s="1"/>
  <c r="AK91" i="4"/>
  <c r="AX91" i="4" s="1"/>
  <c r="AK92" i="4"/>
  <c r="AX92" i="4" s="1"/>
  <c r="AK93" i="4"/>
  <c r="AX93" i="4" s="1"/>
  <c r="AK94" i="4"/>
  <c r="AX94" i="4" s="1"/>
  <c r="AK95" i="4"/>
  <c r="AX95" i="4" s="1"/>
  <c r="AK96" i="4"/>
  <c r="AX96" i="4" s="1"/>
  <c r="AK97" i="4"/>
  <c r="AX97" i="4" s="1"/>
  <c r="AK98" i="4"/>
  <c r="AX98" i="4" s="1"/>
  <c r="AK99" i="4"/>
  <c r="AX99" i="4" s="1"/>
  <c r="AK100" i="4"/>
  <c r="AX100" i="4" s="1"/>
  <c r="AK101" i="4"/>
  <c r="AX101" i="4" s="1"/>
  <c r="AK102" i="4"/>
  <c r="AX102" i="4" s="1"/>
  <c r="AK103" i="4"/>
  <c r="AX103" i="4" s="1"/>
  <c r="AK104" i="4"/>
  <c r="AX104" i="4" s="1"/>
  <c r="AK105" i="4"/>
  <c r="AX105" i="4" s="1"/>
  <c r="AK106" i="4"/>
  <c r="AX106" i="4" s="1"/>
  <c r="AK107" i="4"/>
  <c r="AX107" i="4" s="1"/>
  <c r="AK108" i="4"/>
  <c r="AX108" i="4" s="1"/>
  <c r="AK109" i="4"/>
  <c r="AX109" i="4" s="1"/>
  <c r="AK110" i="4"/>
  <c r="AX110" i="4" s="1"/>
  <c r="AK111" i="4"/>
  <c r="AX111" i="4" s="1"/>
  <c r="AK112" i="4"/>
  <c r="AX112" i="4" s="1"/>
  <c r="AK113" i="4"/>
  <c r="AX113" i="4" s="1"/>
  <c r="AK114" i="4"/>
  <c r="AX114" i="4" s="1"/>
  <c r="AK115" i="4"/>
  <c r="AX115" i="4" s="1"/>
  <c r="AK116" i="4"/>
  <c r="AX116" i="4" s="1"/>
  <c r="AK118" i="4"/>
  <c r="AX118" i="4" s="1"/>
  <c r="AK119" i="4"/>
  <c r="AX119" i="4" s="1"/>
  <c r="AK120" i="4"/>
  <c r="AX120" i="4" s="1"/>
  <c r="AK121" i="4"/>
  <c r="AX121" i="4" s="1"/>
  <c r="AK122" i="4"/>
  <c r="AX122" i="4" s="1"/>
  <c r="AK123" i="4"/>
  <c r="AX123" i="4" s="1"/>
  <c r="AK124" i="4"/>
  <c r="AX124" i="4" s="1"/>
  <c r="AK125" i="4"/>
  <c r="AX125" i="4" s="1"/>
  <c r="AK126" i="4"/>
  <c r="AX126" i="4" s="1"/>
  <c r="AK127" i="4"/>
  <c r="AX127" i="4" s="1"/>
  <c r="AN6" i="4"/>
  <c r="AY6" i="4" s="1"/>
  <c r="AK6" i="4"/>
  <c r="AX6" i="4" s="1"/>
  <c r="AH6" i="4"/>
  <c r="AW6" i="4" s="1"/>
  <c r="AH7" i="4" l="1"/>
  <c r="AW7" i="4" s="1"/>
  <c r="AH8" i="4"/>
  <c r="AW8" i="4" s="1"/>
  <c r="AH9" i="4"/>
  <c r="AW9" i="4" s="1"/>
  <c r="AH10" i="4"/>
  <c r="AW10" i="4" s="1"/>
  <c r="AH11" i="4"/>
  <c r="AW11" i="4" s="1"/>
  <c r="AH12" i="4"/>
  <c r="AW12" i="4" s="1"/>
  <c r="AH13" i="4"/>
  <c r="AW13" i="4" s="1"/>
  <c r="AH14" i="4"/>
  <c r="AW14" i="4" s="1"/>
  <c r="AH15" i="4"/>
  <c r="AW15" i="4" s="1"/>
  <c r="AH16" i="4"/>
  <c r="AW16" i="4" s="1"/>
  <c r="AH17" i="4"/>
  <c r="AW17" i="4" s="1"/>
  <c r="AH18" i="4"/>
  <c r="AW18" i="4" s="1"/>
  <c r="AH19" i="4"/>
  <c r="AW19" i="4" s="1"/>
  <c r="AH20" i="4"/>
  <c r="AW20" i="4" s="1"/>
  <c r="AH21" i="4"/>
  <c r="AW21" i="4" s="1"/>
  <c r="AH22" i="4"/>
  <c r="AW22" i="4" s="1"/>
  <c r="AH23" i="4"/>
  <c r="AW23" i="4" s="1"/>
  <c r="AH24" i="4"/>
  <c r="AW24" i="4" s="1"/>
  <c r="AH25" i="4"/>
  <c r="AW25" i="4" s="1"/>
  <c r="AH26" i="4"/>
  <c r="AW26" i="4" s="1"/>
  <c r="AH27" i="4"/>
  <c r="AW27" i="4" s="1"/>
  <c r="AH28" i="4"/>
  <c r="AW28" i="4" s="1"/>
  <c r="AH29" i="4"/>
  <c r="AW29" i="4" s="1"/>
  <c r="AH30" i="4"/>
  <c r="AW30" i="4" s="1"/>
  <c r="AH31" i="4"/>
  <c r="AW31" i="4" s="1"/>
  <c r="AH32" i="4"/>
  <c r="AW32" i="4" s="1"/>
  <c r="AH33" i="4"/>
  <c r="AW33" i="4" s="1"/>
  <c r="AH34" i="4"/>
  <c r="AW34" i="4" s="1"/>
  <c r="AH35" i="4"/>
  <c r="AW35" i="4" s="1"/>
  <c r="AH36" i="4"/>
  <c r="AW36" i="4" s="1"/>
  <c r="AH37" i="4"/>
  <c r="AW37" i="4" s="1"/>
  <c r="AH38" i="4"/>
  <c r="AW38" i="4" s="1"/>
  <c r="AH39" i="4"/>
  <c r="AW39" i="4" s="1"/>
  <c r="AH40" i="4"/>
  <c r="AW40" i="4" s="1"/>
  <c r="AH41" i="4"/>
  <c r="AW41" i="4" s="1"/>
  <c r="AH42" i="4"/>
  <c r="AW42" i="4" s="1"/>
  <c r="AH43" i="4"/>
  <c r="AW43" i="4" s="1"/>
  <c r="AH44" i="4"/>
  <c r="AW44" i="4" s="1"/>
  <c r="AH45" i="4"/>
  <c r="AW45" i="4" s="1"/>
  <c r="AH46" i="4"/>
  <c r="AW46" i="4" s="1"/>
  <c r="AH47" i="4"/>
  <c r="AW47" i="4" s="1"/>
  <c r="AH48" i="4"/>
  <c r="AW48" i="4" s="1"/>
  <c r="AH49" i="4"/>
  <c r="AW49" i="4" s="1"/>
  <c r="AH50" i="4"/>
  <c r="AW50" i="4" s="1"/>
  <c r="AH51" i="4"/>
  <c r="AW51" i="4" s="1"/>
  <c r="AH52" i="4"/>
  <c r="AW52" i="4" s="1"/>
  <c r="AH53" i="4"/>
  <c r="AW53" i="4" s="1"/>
  <c r="AH54" i="4"/>
  <c r="AW54" i="4" s="1"/>
  <c r="AH55" i="4"/>
  <c r="AW55" i="4" s="1"/>
  <c r="AH56" i="4"/>
  <c r="AW56" i="4" s="1"/>
  <c r="AH57" i="4"/>
  <c r="AW57" i="4" s="1"/>
  <c r="AH58" i="4"/>
  <c r="AW58" i="4" s="1"/>
  <c r="AH59" i="4"/>
  <c r="AW59" i="4" s="1"/>
  <c r="AH60" i="4"/>
  <c r="AW60" i="4" s="1"/>
  <c r="AH61" i="4"/>
  <c r="AW61" i="4" s="1"/>
  <c r="AH62" i="4"/>
  <c r="AW62" i="4" s="1"/>
  <c r="AH63" i="4"/>
  <c r="AW63" i="4" s="1"/>
  <c r="AH64" i="4"/>
  <c r="AW64" i="4" s="1"/>
  <c r="AH65" i="4"/>
  <c r="AW65" i="4" s="1"/>
  <c r="AH66" i="4"/>
  <c r="AW66" i="4" s="1"/>
  <c r="AH67" i="4"/>
  <c r="AW67" i="4" s="1"/>
  <c r="AH68" i="4"/>
  <c r="AW68" i="4" s="1"/>
  <c r="AH69" i="4"/>
  <c r="AW69" i="4" s="1"/>
  <c r="AH70" i="4"/>
  <c r="AW70" i="4" s="1"/>
  <c r="AH71" i="4"/>
  <c r="AW71" i="4" s="1"/>
  <c r="AH72" i="4"/>
  <c r="AW72" i="4" s="1"/>
  <c r="AH73" i="4"/>
  <c r="AW73" i="4" s="1"/>
  <c r="AH74" i="4"/>
  <c r="AW74" i="4" s="1"/>
  <c r="AH75" i="4"/>
  <c r="AW75" i="4" s="1"/>
  <c r="AH76" i="4"/>
  <c r="AW76" i="4" s="1"/>
  <c r="AH77" i="4"/>
  <c r="AW77" i="4" s="1"/>
  <c r="AH78" i="4"/>
  <c r="AW78" i="4" s="1"/>
  <c r="AH79" i="4"/>
  <c r="AW79" i="4" s="1"/>
  <c r="AH80" i="4"/>
  <c r="AW80" i="4" s="1"/>
  <c r="AH81" i="4"/>
  <c r="AW81" i="4" s="1"/>
  <c r="AH82" i="4"/>
  <c r="AW82" i="4" s="1"/>
  <c r="AH83" i="4"/>
  <c r="AW83" i="4" s="1"/>
  <c r="AH84" i="4"/>
  <c r="AW84" i="4" s="1"/>
  <c r="AH85" i="4"/>
  <c r="AW85" i="4" s="1"/>
  <c r="AH86" i="4"/>
  <c r="AW86" i="4" s="1"/>
  <c r="AH87" i="4"/>
  <c r="AW87" i="4" s="1"/>
  <c r="AH88" i="4"/>
  <c r="AW88" i="4" s="1"/>
  <c r="AH89" i="4"/>
  <c r="AW89" i="4" s="1"/>
  <c r="AH90" i="4"/>
  <c r="AW90" i="4" s="1"/>
  <c r="AH91" i="4"/>
  <c r="AW91" i="4" s="1"/>
  <c r="AH92" i="4"/>
  <c r="AW92" i="4" s="1"/>
  <c r="AH93" i="4"/>
  <c r="AW93" i="4" s="1"/>
  <c r="AH94" i="4"/>
  <c r="AW94" i="4" s="1"/>
  <c r="AH95" i="4"/>
  <c r="AW95" i="4" s="1"/>
  <c r="AH96" i="4"/>
  <c r="AW96" i="4" s="1"/>
  <c r="AH97" i="4"/>
  <c r="AW97" i="4" s="1"/>
  <c r="AH98" i="4"/>
  <c r="AW98" i="4" s="1"/>
  <c r="AH99" i="4"/>
  <c r="AW99" i="4" s="1"/>
  <c r="AH100" i="4"/>
  <c r="AW100" i="4" s="1"/>
  <c r="AH101" i="4"/>
  <c r="AW101" i="4" s="1"/>
  <c r="AH102" i="4"/>
  <c r="AW102" i="4" s="1"/>
  <c r="AH103" i="4"/>
  <c r="AW103" i="4" s="1"/>
  <c r="AH104" i="4"/>
  <c r="AW104" i="4" s="1"/>
  <c r="AH105" i="4"/>
  <c r="AW105" i="4" s="1"/>
  <c r="AH106" i="4"/>
  <c r="AW106" i="4" s="1"/>
  <c r="AH107" i="4"/>
  <c r="AW107" i="4" s="1"/>
  <c r="AH108" i="4"/>
  <c r="AW108" i="4" s="1"/>
  <c r="AH109" i="4"/>
  <c r="AW109" i="4" s="1"/>
  <c r="AH110" i="4"/>
  <c r="AW110" i="4" s="1"/>
  <c r="AH111" i="4"/>
  <c r="AW111" i="4" s="1"/>
  <c r="AH112" i="4"/>
  <c r="AW112" i="4" s="1"/>
  <c r="AH113" i="4"/>
  <c r="AW113" i="4" s="1"/>
  <c r="AH114" i="4"/>
  <c r="AW114" i="4" s="1"/>
  <c r="AH115" i="4"/>
  <c r="AW115" i="4" s="1"/>
  <c r="AH116" i="4"/>
  <c r="AW116" i="4" s="1"/>
  <c r="AH117" i="4"/>
  <c r="AW117" i="4" s="1"/>
  <c r="AH118" i="4"/>
  <c r="AW118" i="4" s="1"/>
  <c r="AH119" i="4"/>
  <c r="AW119" i="4" s="1"/>
  <c r="AH120" i="4"/>
  <c r="AW120" i="4" s="1"/>
  <c r="AH121" i="4"/>
  <c r="AW121" i="4" s="1"/>
  <c r="AH122" i="4"/>
  <c r="AW122" i="4" s="1"/>
  <c r="AH123" i="4"/>
  <c r="AW123" i="4" s="1"/>
  <c r="AH124" i="4"/>
  <c r="AW124" i="4" s="1"/>
  <c r="AH125" i="4"/>
  <c r="AW125" i="4" s="1"/>
  <c r="AH126" i="4"/>
  <c r="AW126" i="4" s="1"/>
  <c r="AH127" i="4"/>
  <c r="AW127" i="4" s="1"/>
  <c r="AB6" i="4"/>
  <c r="AU6" i="4" s="1"/>
  <c r="AE7" i="4" l="1"/>
  <c r="AV7" i="4" s="1"/>
  <c r="AE8" i="4"/>
  <c r="AV8" i="4" s="1"/>
  <c r="AE9" i="4"/>
  <c r="AV9" i="4" s="1"/>
  <c r="AE10" i="4"/>
  <c r="AV10" i="4" s="1"/>
  <c r="AE11" i="4"/>
  <c r="AV11" i="4" s="1"/>
  <c r="AE12" i="4"/>
  <c r="AV12" i="4" s="1"/>
  <c r="AE13" i="4"/>
  <c r="AV13" i="4" s="1"/>
  <c r="AE14" i="4"/>
  <c r="AV14" i="4" s="1"/>
  <c r="AE15" i="4"/>
  <c r="AV15" i="4" s="1"/>
  <c r="AE16" i="4"/>
  <c r="AV16" i="4" s="1"/>
  <c r="AE17" i="4"/>
  <c r="AV17" i="4" s="1"/>
  <c r="AE18" i="4"/>
  <c r="AV18" i="4" s="1"/>
  <c r="AE19" i="4"/>
  <c r="AV19" i="4" s="1"/>
  <c r="AE20" i="4"/>
  <c r="AV20" i="4" s="1"/>
  <c r="AE21" i="4"/>
  <c r="AV21" i="4" s="1"/>
  <c r="AE22" i="4"/>
  <c r="AV22" i="4" s="1"/>
  <c r="AE23" i="4"/>
  <c r="AV23" i="4" s="1"/>
  <c r="AE24" i="4"/>
  <c r="AV24" i="4" s="1"/>
  <c r="AE25" i="4"/>
  <c r="AV25" i="4" s="1"/>
  <c r="AE26" i="4"/>
  <c r="AV26" i="4" s="1"/>
  <c r="AE27" i="4"/>
  <c r="AV27" i="4" s="1"/>
  <c r="AE28" i="4"/>
  <c r="AV28" i="4" s="1"/>
  <c r="AE29" i="4"/>
  <c r="AV29" i="4" s="1"/>
  <c r="AE30" i="4"/>
  <c r="AV30" i="4" s="1"/>
  <c r="AE31" i="4"/>
  <c r="AV31" i="4" s="1"/>
  <c r="AE32" i="4"/>
  <c r="AV32" i="4" s="1"/>
  <c r="AE33" i="4"/>
  <c r="AV33" i="4" s="1"/>
  <c r="AE34" i="4"/>
  <c r="AV34" i="4" s="1"/>
  <c r="AE35" i="4"/>
  <c r="AV35" i="4" s="1"/>
  <c r="AE36" i="4"/>
  <c r="AV36" i="4" s="1"/>
  <c r="AE37" i="4"/>
  <c r="AV37" i="4" s="1"/>
  <c r="AE38" i="4"/>
  <c r="AV38" i="4" s="1"/>
  <c r="AE39" i="4"/>
  <c r="AV39" i="4" s="1"/>
  <c r="AE40" i="4"/>
  <c r="AV40" i="4" s="1"/>
  <c r="AE41" i="4"/>
  <c r="AV41" i="4" s="1"/>
  <c r="AE42" i="4"/>
  <c r="AV42" i="4" s="1"/>
  <c r="AE43" i="4"/>
  <c r="AV43" i="4" s="1"/>
  <c r="AE44" i="4"/>
  <c r="AV44" i="4" s="1"/>
  <c r="AE45" i="4"/>
  <c r="AV45" i="4" s="1"/>
  <c r="AE46" i="4"/>
  <c r="AV46" i="4" s="1"/>
  <c r="AE47" i="4"/>
  <c r="AV47" i="4" s="1"/>
  <c r="AE48" i="4"/>
  <c r="AV48" i="4" s="1"/>
  <c r="AE49" i="4"/>
  <c r="AV49" i="4" s="1"/>
  <c r="AE50" i="4"/>
  <c r="AV50" i="4" s="1"/>
  <c r="AE51" i="4"/>
  <c r="AV51" i="4" s="1"/>
  <c r="AE52" i="4"/>
  <c r="AV52" i="4" s="1"/>
  <c r="AE53" i="4"/>
  <c r="AV53" i="4" s="1"/>
  <c r="AE54" i="4"/>
  <c r="AV54" i="4" s="1"/>
  <c r="AE55" i="4"/>
  <c r="AV55" i="4" s="1"/>
  <c r="AE56" i="4"/>
  <c r="AV56" i="4" s="1"/>
  <c r="AE57" i="4"/>
  <c r="AV57" i="4" s="1"/>
  <c r="AE58" i="4"/>
  <c r="AV58" i="4" s="1"/>
  <c r="AE59" i="4"/>
  <c r="AV59" i="4" s="1"/>
  <c r="AE60" i="4"/>
  <c r="AV60" i="4" s="1"/>
  <c r="AE61" i="4"/>
  <c r="AV61" i="4" s="1"/>
  <c r="AE62" i="4"/>
  <c r="AV62" i="4" s="1"/>
  <c r="AE63" i="4"/>
  <c r="AV63" i="4" s="1"/>
  <c r="AE64" i="4"/>
  <c r="AV64" i="4" s="1"/>
  <c r="AE65" i="4"/>
  <c r="AV65" i="4" s="1"/>
  <c r="AE66" i="4"/>
  <c r="AV66" i="4" s="1"/>
  <c r="AE67" i="4"/>
  <c r="AV67" i="4" s="1"/>
  <c r="AE68" i="4"/>
  <c r="AV68" i="4" s="1"/>
  <c r="AE69" i="4"/>
  <c r="AV69" i="4" s="1"/>
  <c r="AE70" i="4"/>
  <c r="AV70" i="4" s="1"/>
  <c r="AE71" i="4"/>
  <c r="AV71" i="4" s="1"/>
  <c r="AE72" i="4"/>
  <c r="AV72" i="4" s="1"/>
  <c r="AE73" i="4"/>
  <c r="AV73" i="4" s="1"/>
  <c r="AE74" i="4"/>
  <c r="AV74" i="4" s="1"/>
  <c r="AE75" i="4"/>
  <c r="AV75" i="4" s="1"/>
  <c r="AE76" i="4"/>
  <c r="AV76" i="4" s="1"/>
  <c r="AE77" i="4"/>
  <c r="AV77" i="4" s="1"/>
  <c r="AE78" i="4"/>
  <c r="AV78" i="4" s="1"/>
  <c r="AE79" i="4"/>
  <c r="AV79" i="4" s="1"/>
  <c r="AE80" i="4"/>
  <c r="AV80" i="4" s="1"/>
  <c r="AE81" i="4"/>
  <c r="AV81" i="4" s="1"/>
  <c r="AE82" i="4"/>
  <c r="AV82" i="4" s="1"/>
  <c r="AE83" i="4"/>
  <c r="AV83" i="4" s="1"/>
  <c r="AE84" i="4"/>
  <c r="AV84" i="4" s="1"/>
  <c r="AE85" i="4"/>
  <c r="AV85" i="4" s="1"/>
  <c r="AE86" i="4"/>
  <c r="AV86" i="4" s="1"/>
  <c r="AE87" i="4"/>
  <c r="AV87" i="4" s="1"/>
  <c r="AE88" i="4"/>
  <c r="AV88" i="4" s="1"/>
  <c r="AE89" i="4"/>
  <c r="AV89" i="4" s="1"/>
  <c r="AE90" i="4"/>
  <c r="AV90" i="4" s="1"/>
  <c r="AE91" i="4"/>
  <c r="AV91" i="4" s="1"/>
  <c r="AE92" i="4"/>
  <c r="AV92" i="4" s="1"/>
  <c r="AE93" i="4"/>
  <c r="AV93" i="4" s="1"/>
  <c r="AE94" i="4"/>
  <c r="AV94" i="4" s="1"/>
  <c r="AE95" i="4"/>
  <c r="AV95" i="4" s="1"/>
  <c r="AE96" i="4"/>
  <c r="AV96" i="4" s="1"/>
  <c r="AE97" i="4"/>
  <c r="AV97" i="4" s="1"/>
  <c r="AE98" i="4"/>
  <c r="AV98" i="4" s="1"/>
  <c r="AE99" i="4"/>
  <c r="AV99" i="4" s="1"/>
  <c r="AE100" i="4"/>
  <c r="AV100" i="4" s="1"/>
  <c r="AE101" i="4"/>
  <c r="AV101" i="4" s="1"/>
  <c r="AE102" i="4"/>
  <c r="AV102" i="4" s="1"/>
  <c r="AE103" i="4"/>
  <c r="AV103" i="4" s="1"/>
  <c r="AE104" i="4"/>
  <c r="AV104" i="4" s="1"/>
  <c r="AE105" i="4"/>
  <c r="AV105" i="4" s="1"/>
  <c r="AE106" i="4"/>
  <c r="AV106" i="4" s="1"/>
  <c r="AE107" i="4"/>
  <c r="AV107" i="4" s="1"/>
  <c r="AE108" i="4"/>
  <c r="AV108" i="4" s="1"/>
  <c r="AE109" i="4"/>
  <c r="AV109" i="4" s="1"/>
  <c r="AE110" i="4"/>
  <c r="AV110" i="4" s="1"/>
  <c r="AE111" i="4"/>
  <c r="AV111" i="4" s="1"/>
  <c r="AE112" i="4"/>
  <c r="AV112" i="4" s="1"/>
  <c r="AE113" i="4"/>
  <c r="AV113" i="4" s="1"/>
  <c r="AE114" i="4"/>
  <c r="AV114" i="4" s="1"/>
  <c r="AE115" i="4"/>
  <c r="AV115" i="4" s="1"/>
  <c r="AE116" i="4"/>
  <c r="AV116" i="4" s="1"/>
  <c r="AE117" i="4"/>
  <c r="AV117" i="4" s="1"/>
  <c r="AE118" i="4"/>
  <c r="AV118" i="4" s="1"/>
  <c r="AE119" i="4"/>
  <c r="AV119" i="4" s="1"/>
  <c r="AE120" i="4"/>
  <c r="AV120" i="4" s="1"/>
  <c r="AE121" i="4"/>
  <c r="AV121" i="4" s="1"/>
  <c r="AE122" i="4"/>
  <c r="AV122" i="4" s="1"/>
  <c r="AE123" i="4"/>
  <c r="AV123" i="4" s="1"/>
  <c r="AE124" i="4"/>
  <c r="AV124" i="4" s="1"/>
  <c r="AE125" i="4"/>
  <c r="AV125" i="4" s="1"/>
  <c r="AE126" i="4"/>
  <c r="AV126" i="4" s="1"/>
  <c r="AE127" i="4"/>
  <c r="AV127" i="4" s="1"/>
  <c r="AE6" i="4"/>
  <c r="AV6" i="4" l="1"/>
  <c r="AB7" i="4"/>
  <c r="AU7" i="4" s="1"/>
  <c r="AB8" i="4"/>
  <c r="AU8" i="4" s="1"/>
  <c r="AB9" i="4"/>
  <c r="AU9" i="4" s="1"/>
  <c r="AB10" i="4"/>
  <c r="AU10" i="4" s="1"/>
  <c r="AB11" i="4"/>
  <c r="AU11" i="4" s="1"/>
  <c r="AB12" i="4"/>
  <c r="AU12" i="4" s="1"/>
  <c r="AB13" i="4"/>
  <c r="AU13" i="4" s="1"/>
  <c r="AB14" i="4"/>
  <c r="AU14" i="4" s="1"/>
  <c r="AB15" i="4"/>
  <c r="AU15" i="4" s="1"/>
  <c r="AB16" i="4"/>
  <c r="AU16" i="4" s="1"/>
  <c r="AB17" i="4"/>
  <c r="AU17" i="4" s="1"/>
  <c r="AB18" i="4"/>
  <c r="AU18" i="4" s="1"/>
  <c r="AB19" i="4"/>
  <c r="AU19" i="4" s="1"/>
  <c r="AB20" i="4"/>
  <c r="AU20" i="4" s="1"/>
  <c r="AB21" i="4"/>
  <c r="AU21" i="4" s="1"/>
  <c r="AB22" i="4"/>
  <c r="AU22" i="4" s="1"/>
  <c r="AB23" i="4"/>
  <c r="AU23" i="4" s="1"/>
  <c r="AB24" i="4"/>
  <c r="AU24" i="4" s="1"/>
  <c r="AB25" i="4"/>
  <c r="AU25" i="4" s="1"/>
  <c r="AB26" i="4"/>
  <c r="AU26" i="4" s="1"/>
  <c r="AB27" i="4"/>
  <c r="AU27" i="4" s="1"/>
  <c r="AB28" i="4"/>
  <c r="AU28" i="4" s="1"/>
  <c r="AB29" i="4"/>
  <c r="AU29" i="4" s="1"/>
  <c r="AB30" i="4"/>
  <c r="AU30" i="4" s="1"/>
  <c r="AB31" i="4"/>
  <c r="AU31" i="4" s="1"/>
  <c r="AB32" i="4"/>
  <c r="AU32" i="4" s="1"/>
  <c r="AB33" i="4"/>
  <c r="AU33" i="4" s="1"/>
  <c r="AB34" i="4"/>
  <c r="AU34" i="4" s="1"/>
  <c r="AB35" i="4"/>
  <c r="AU35" i="4" s="1"/>
  <c r="AB36" i="4"/>
  <c r="AU36" i="4" s="1"/>
  <c r="AB37" i="4"/>
  <c r="AU37" i="4" s="1"/>
  <c r="AB38" i="4"/>
  <c r="AU38" i="4" s="1"/>
  <c r="AB39" i="4"/>
  <c r="AU39" i="4" s="1"/>
  <c r="AB40" i="4"/>
  <c r="AU40" i="4" s="1"/>
  <c r="AB41" i="4"/>
  <c r="AU41" i="4" s="1"/>
  <c r="AB42" i="4"/>
  <c r="AU42" i="4" s="1"/>
  <c r="AB43" i="4"/>
  <c r="AU43" i="4" s="1"/>
  <c r="AB44" i="4"/>
  <c r="AU44" i="4" s="1"/>
  <c r="AB45" i="4"/>
  <c r="AU45" i="4" s="1"/>
  <c r="AB46" i="4"/>
  <c r="AU46" i="4" s="1"/>
  <c r="AB47" i="4"/>
  <c r="AU47" i="4" s="1"/>
  <c r="AB48" i="4"/>
  <c r="AU48" i="4" s="1"/>
  <c r="AB49" i="4"/>
  <c r="AU49" i="4" s="1"/>
  <c r="AB50" i="4"/>
  <c r="AU50" i="4" s="1"/>
  <c r="AB51" i="4"/>
  <c r="AU51" i="4" s="1"/>
  <c r="AB52" i="4"/>
  <c r="AU52" i="4" s="1"/>
  <c r="AB53" i="4"/>
  <c r="AU53" i="4" s="1"/>
  <c r="AB54" i="4"/>
  <c r="AU54" i="4" s="1"/>
  <c r="AB55" i="4"/>
  <c r="AU55" i="4" s="1"/>
  <c r="AB56" i="4"/>
  <c r="AU56" i="4" s="1"/>
  <c r="AB57" i="4"/>
  <c r="AU57" i="4" s="1"/>
  <c r="AB58" i="4"/>
  <c r="AU58" i="4" s="1"/>
  <c r="AB59" i="4"/>
  <c r="AU59" i="4" s="1"/>
  <c r="AB60" i="4"/>
  <c r="AU60" i="4" s="1"/>
  <c r="AB61" i="4"/>
  <c r="AU61" i="4" s="1"/>
  <c r="AB62" i="4"/>
  <c r="AU62" i="4" s="1"/>
  <c r="AB63" i="4"/>
  <c r="AU63" i="4" s="1"/>
  <c r="AB64" i="4"/>
  <c r="AU64" i="4" s="1"/>
  <c r="AB65" i="4"/>
  <c r="AU65" i="4" s="1"/>
  <c r="AB66" i="4"/>
  <c r="AU66" i="4" s="1"/>
  <c r="AB67" i="4"/>
  <c r="AU67" i="4" s="1"/>
  <c r="AB68" i="4"/>
  <c r="AU68" i="4" s="1"/>
  <c r="AB69" i="4"/>
  <c r="AU69" i="4" s="1"/>
  <c r="AB70" i="4"/>
  <c r="AU70" i="4" s="1"/>
  <c r="AB71" i="4"/>
  <c r="AU71" i="4" s="1"/>
  <c r="AB72" i="4"/>
  <c r="AU72" i="4" s="1"/>
  <c r="AB73" i="4"/>
  <c r="AU73" i="4" s="1"/>
  <c r="AB74" i="4"/>
  <c r="AU74" i="4" s="1"/>
  <c r="AB75" i="4"/>
  <c r="AU75" i="4" s="1"/>
  <c r="AB76" i="4"/>
  <c r="AU76" i="4" s="1"/>
  <c r="AB77" i="4"/>
  <c r="AU77" i="4" s="1"/>
  <c r="AB78" i="4"/>
  <c r="AU78" i="4" s="1"/>
  <c r="AB79" i="4"/>
  <c r="AU79" i="4" s="1"/>
  <c r="AB80" i="4"/>
  <c r="AU80" i="4" s="1"/>
  <c r="AB81" i="4"/>
  <c r="AU81" i="4" s="1"/>
  <c r="AB82" i="4"/>
  <c r="AU82" i="4" s="1"/>
  <c r="AB83" i="4"/>
  <c r="AU83" i="4" s="1"/>
  <c r="AB84" i="4"/>
  <c r="AU84" i="4" s="1"/>
  <c r="AB85" i="4"/>
  <c r="AU85" i="4" s="1"/>
  <c r="AB86" i="4"/>
  <c r="AU86" i="4" s="1"/>
  <c r="AB87" i="4"/>
  <c r="AU87" i="4" s="1"/>
  <c r="AB88" i="4"/>
  <c r="AU88" i="4" s="1"/>
  <c r="AB89" i="4"/>
  <c r="AU89" i="4" s="1"/>
  <c r="AB90" i="4"/>
  <c r="AU90" i="4" s="1"/>
  <c r="AB91" i="4"/>
  <c r="AU91" i="4" s="1"/>
  <c r="AB92" i="4"/>
  <c r="AU92" i="4" s="1"/>
  <c r="AB93" i="4"/>
  <c r="AU93" i="4" s="1"/>
  <c r="AB94" i="4"/>
  <c r="AU94" i="4" s="1"/>
  <c r="AB95" i="4"/>
  <c r="AU95" i="4" s="1"/>
  <c r="AB96" i="4"/>
  <c r="AU96" i="4" s="1"/>
  <c r="AB97" i="4"/>
  <c r="AU97" i="4" s="1"/>
  <c r="AB98" i="4"/>
  <c r="AU98" i="4" s="1"/>
  <c r="AB99" i="4"/>
  <c r="AU99" i="4" s="1"/>
  <c r="AB100" i="4"/>
  <c r="AU100" i="4" s="1"/>
  <c r="AB101" i="4"/>
  <c r="AU101" i="4" s="1"/>
  <c r="AB102" i="4"/>
  <c r="AU102" i="4" s="1"/>
  <c r="AB103" i="4"/>
  <c r="AU103" i="4" s="1"/>
  <c r="AB104" i="4"/>
  <c r="AU104" i="4" s="1"/>
  <c r="AB105" i="4"/>
  <c r="AU105" i="4" s="1"/>
  <c r="AB106" i="4"/>
  <c r="AU106" i="4" s="1"/>
  <c r="AB107" i="4"/>
  <c r="AU107" i="4" s="1"/>
  <c r="AB108" i="4"/>
  <c r="AU108" i="4" s="1"/>
  <c r="AB109" i="4"/>
  <c r="AU109" i="4" s="1"/>
  <c r="AB110" i="4"/>
  <c r="AU110" i="4" s="1"/>
  <c r="AB111" i="4"/>
  <c r="AU111" i="4" s="1"/>
  <c r="AB112" i="4"/>
  <c r="AU112" i="4" s="1"/>
  <c r="AB113" i="4"/>
  <c r="AU113" i="4" s="1"/>
  <c r="AB114" i="4"/>
  <c r="AU114" i="4" s="1"/>
  <c r="AB115" i="4"/>
  <c r="AU115" i="4" s="1"/>
  <c r="AB116" i="4"/>
  <c r="AU116" i="4" s="1"/>
  <c r="AB117" i="4"/>
  <c r="AU117" i="4" s="1"/>
  <c r="AB118" i="4"/>
  <c r="AU118" i="4" s="1"/>
  <c r="AB119" i="4"/>
  <c r="AU119" i="4" s="1"/>
  <c r="AB120" i="4"/>
  <c r="AU120" i="4" s="1"/>
  <c r="AB121" i="4"/>
  <c r="AU121" i="4" s="1"/>
  <c r="AB122" i="4"/>
  <c r="AU122" i="4" s="1"/>
  <c r="AB123" i="4"/>
  <c r="AU123" i="4" s="1"/>
  <c r="AB124" i="4"/>
  <c r="AU124" i="4" s="1"/>
  <c r="AB125" i="4"/>
  <c r="AU125" i="4" s="1"/>
  <c r="AB126" i="4"/>
  <c r="AU126" i="4" s="1"/>
  <c r="AB127" i="4"/>
  <c r="AU127" i="4" s="1"/>
  <c r="F6" i="4"/>
  <c r="AP6" i="4" s="1"/>
  <c r="R6" i="4"/>
  <c r="AT6" i="4" s="1"/>
  <c r="R8" i="4" l="1"/>
  <c r="AT8" i="4" s="1"/>
  <c r="R9" i="4"/>
  <c r="AT9" i="4" s="1"/>
  <c r="R10" i="4"/>
  <c r="AT10" i="4" s="1"/>
  <c r="R11" i="4"/>
  <c r="AT11" i="4" s="1"/>
  <c r="R12" i="4"/>
  <c r="AT12" i="4" s="1"/>
  <c r="R13" i="4"/>
  <c r="AT13" i="4" s="1"/>
  <c r="R14" i="4"/>
  <c r="AT14" i="4" s="1"/>
  <c r="R15" i="4"/>
  <c r="AT15" i="4" s="1"/>
  <c r="R16" i="4"/>
  <c r="AT16" i="4" s="1"/>
  <c r="R18" i="4"/>
  <c r="AT18" i="4" s="1"/>
  <c r="R19" i="4"/>
  <c r="AT19" i="4" s="1"/>
  <c r="R20" i="4"/>
  <c r="AT20" i="4" s="1"/>
  <c r="R21" i="4"/>
  <c r="AT21" i="4" s="1"/>
  <c r="R22" i="4"/>
  <c r="AT22" i="4" s="1"/>
  <c r="R23" i="4"/>
  <c r="AT23" i="4" s="1"/>
  <c r="R24" i="4"/>
  <c r="AT24" i="4" s="1"/>
  <c r="R25" i="4"/>
  <c r="AT25" i="4" s="1"/>
  <c r="R26" i="4"/>
  <c r="AT26" i="4" s="1"/>
  <c r="R27" i="4"/>
  <c r="AT27" i="4" s="1"/>
  <c r="R28" i="4"/>
  <c r="AT28" i="4" s="1"/>
  <c r="R29" i="4"/>
  <c r="AT29" i="4" s="1"/>
  <c r="R30" i="4"/>
  <c r="AT30" i="4" s="1"/>
  <c r="R32" i="4"/>
  <c r="AT32" i="4" s="1"/>
  <c r="R33" i="4"/>
  <c r="AT33" i="4" s="1"/>
  <c r="R34" i="4"/>
  <c r="AT34" i="4" s="1"/>
  <c r="R35" i="4"/>
  <c r="AT35" i="4" s="1"/>
  <c r="R36" i="4"/>
  <c r="AT36" i="4" s="1"/>
  <c r="R37" i="4"/>
  <c r="AT37" i="4" s="1"/>
  <c r="R38" i="4"/>
  <c r="AT38" i="4" s="1"/>
  <c r="R39" i="4"/>
  <c r="AT39" i="4" s="1"/>
  <c r="R40" i="4"/>
  <c r="AT40" i="4" s="1"/>
  <c r="R41" i="4"/>
  <c r="AT41" i="4" s="1"/>
  <c r="R42" i="4"/>
  <c r="AT42" i="4" s="1"/>
  <c r="R43" i="4"/>
  <c r="AT43" i="4" s="1"/>
  <c r="R44" i="4"/>
  <c r="AT44" i="4" s="1"/>
  <c r="R45" i="4"/>
  <c r="AT45" i="4" s="1"/>
  <c r="R46" i="4"/>
  <c r="AT46" i="4" s="1"/>
  <c r="R47" i="4"/>
  <c r="AT47" i="4" s="1"/>
  <c r="R48" i="4"/>
  <c r="AT48" i="4" s="1"/>
  <c r="R49" i="4"/>
  <c r="AT49" i="4" s="1"/>
  <c r="R50" i="4"/>
  <c r="AT50" i="4" s="1"/>
  <c r="R52" i="4"/>
  <c r="AT52" i="4" s="1"/>
  <c r="R53" i="4"/>
  <c r="AT53" i="4" s="1"/>
  <c r="R54" i="4"/>
  <c r="AT54" i="4" s="1"/>
  <c r="R55" i="4"/>
  <c r="AT55" i="4" s="1"/>
  <c r="R56" i="4"/>
  <c r="AT56" i="4" s="1"/>
  <c r="R57" i="4"/>
  <c r="AT57" i="4" s="1"/>
  <c r="R58" i="4"/>
  <c r="AT58" i="4" s="1"/>
  <c r="R59" i="4"/>
  <c r="AT59" i="4" s="1"/>
  <c r="R60" i="4"/>
  <c r="AT60" i="4" s="1"/>
  <c r="R61" i="4"/>
  <c r="AT61" i="4" s="1"/>
  <c r="R62" i="4"/>
  <c r="AT62" i="4" s="1"/>
  <c r="R63" i="4"/>
  <c r="AT63" i="4" s="1"/>
  <c r="R64" i="4"/>
  <c r="AT64" i="4" s="1"/>
  <c r="R65" i="4"/>
  <c r="AT65" i="4" s="1"/>
  <c r="R66" i="4"/>
  <c r="AT66" i="4" s="1"/>
  <c r="R67" i="4"/>
  <c r="AT67" i="4" s="1"/>
  <c r="R68" i="4"/>
  <c r="AT68" i="4" s="1"/>
  <c r="R69" i="4"/>
  <c r="AT69" i="4" s="1"/>
  <c r="R70" i="4"/>
  <c r="AT70" i="4" s="1"/>
  <c r="R72" i="4"/>
  <c r="AT72" i="4" s="1"/>
  <c r="R73" i="4"/>
  <c r="AT73" i="4" s="1"/>
  <c r="R74" i="4"/>
  <c r="AT74" i="4" s="1"/>
  <c r="R75" i="4"/>
  <c r="AT75" i="4" s="1"/>
  <c r="R76" i="4"/>
  <c r="AT76" i="4" s="1"/>
  <c r="R77" i="4"/>
  <c r="AT77" i="4" s="1"/>
  <c r="R78" i="4"/>
  <c r="AT78" i="4" s="1"/>
  <c r="R79" i="4"/>
  <c r="AT79" i="4" s="1"/>
  <c r="R80" i="4"/>
  <c r="AT80" i="4" s="1"/>
  <c r="R81" i="4"/>
  <c r="AT81" i="4" s="1"/>
  <c r="R82" i="4"/>
  <c r="AT82" i="4" s="1"/>
  <c r="R83" i="4"/>
  <c r="AT83" i="4" s="1"/>
  <c r="R84" i="4"/>
  <c r="AT84" i="4" s="1"/>
  <c r="R85" i="4"/>
  <c r="AT85" i="4" s="1"/>
  <c r="R86" i="4"/>
  <c r="AT86" i="4" s="1"/>
  <c r="R88" i="4"/>
  <c r="AT88" i="4" s="1"/>
  <c r="R89" i="4"/>
  <c r="AT89" i="4" s="1"/>
  <c r="R90" i="4"/>
  <c r="AT90" i="4" s="1"/>
  <c r="R91" i="4"/>
  <c r="AT91" i="4" s="1"/>
  <c r="R92" i="4"/>
  <c r="AT92" i="4" s="1"/>
  <c r="R93" i="4"/>
  <c r="AT93" i="4" s="1"/>
  <c r="R94" i="4"/>
  <c r="AT94" i="4" s="1"/>
  <c r="R95" i="4"/>
  <c r="AT95" i="4" s="1"/>
  <c r="R96" i="4"/>
  <c r="AT96" i="4" s="1"/>
  <c r="R97" i="4"/>
  <c r="AT97" i="4" s="1"/>
  <c r="R98" i="4"/>
  <c r="AT98" i="4" s="1"/>
  <c r="R99" i="4"/>
  <c r="AT99" i="4" s="1"/>
  <c r="R100" i="4"/>
  <c r="AT100" i="4" s="1"/>
  <c r="R101" i="4"/>
  <c r="AT101" i="4" s="1"/>
  <c r="R102" i="4"/>
  <c r="AT102" i="4" s="1"/>
  <c r="R103" i="4"/>
  <c r="AT103" i="4" s="1"/>
  <c r="R104" i="4"/>
  <c r="AT104" i="4" s="1"/>
  <c r="R105" i="4"/>
  <c r="AT105" i="4" s="1"/>
  <c r="R106" i="4"/>
  <c r="AT106" i="4" s="1"/>
  <c r="R107" i="4"/>
  <c r="AT107" i="4" s="1"/>
  <c r="R108" i="4"/>
  <c r="AT108" i="4" s="1"/>
  <c r="R109" i="4"/>
  <c r="AT109" i="4" s="1"/>
  <c r="R110" i="4"/>
  <c r="AT110" i="4" s="1"/>
  <c r="R111" i="4"/>
  <c r="AT111" i="4" s="1"/>
  <c r="R112" i="4"/>
  <c r="AT112" i="4" s="1"/>
  <c r="R113" i="4"/>
  <c r="AT113" i="4" s="1"/>
  <c r="R114" i="4"/>
  <c r="AT114" i="4" s="1"/>
  <c r="R115" i="4"/>
  <c r="AT115" i="4" s="1"/>
  <c r="R116" i="4"/>
  <c r="AT116" i="4" s="1"/>
  <c r="R118" i="4"/>
  <c r="AT118" i="4" s="1"/>
  <c r="R119" i="4"/>
  <c r="AT119" i="4" s="1"/>
  <c r="R120" i="4"/>
  <c r="AT120" i="4" s="1"/>
  <c r="R121" i="4"/>
  <c r="AT121" i="4" s="1"/>
  <c r="R122" i="4"/>
  <c r="AT122" i="4" s="1"/>
  <c r="R123" i="4"/>
  <c r="AT123" i="4" s="1"/>
  <c r="R124" i="4"/>
  <c r="AT124" i="4" s="1"/>
  <c r="R125" i="4"/>
  <c r="AT125" i="4" s="1"/>
  <c r="R126" i="4"/>
  <c r="AT126" i="4" s="1"/>
  <c r="R127" i="4"/>
  <c r="AT127" i="4" s="1"/>
  <c r="O8" i="4"/>
  <c r="AS8" i="4" s="1"/>
  <c r="O9" i="4"/>
  <c r="AS9" i="4" s="1"/>
  <c r="O10" i="4"/>
  <c r="AS10" i="4" s="1"/>
  <c r="O11" i="4"/>
  <c r="AS11" i="4" s="1"/>
  <c r="O12" i="4"/>
  <c r="AS12" i="4" s="1"/>
  <c r="O13" i="4"/>
  <c r="AS13" i="4" s="1"/>
  <c r="O14" i="4"/>
  <c r="AS14" i="4" s="1"/>
  <c r="O15" i="4"/>
  <c r="AS15" i="4" s="1"/>
  <c r="O16" i="4"/>
  <c r="AS16" i="4" s="1"/>
  <c r="O18" i="4"/>
  <c r="AS18" i="4" s="1"/>
  <c r="O19" i="4"/>
  <c r="AS19" i="4" s="1"/>
  <c r="O20" i="4"/>
  <c r="AS20" i="4" s="1"/>
  <c r="O21" i="4"/>
  <c r="AS21" i="4" s="1"/>
  <c r="O22" i="4"/>
  <c r="AS22" i="4" s="1"/>
  <c r="O23" i="4"/>
  <c r="AS23" i="4" s="1"/>
  <c r="O24" i="4"/>
  <c r="AS24" i="4" s="1"/>
  <c r="O25" i="4"/>
  <c r="AS25" i="4" s="1"/>
  <c r="O26" i="4"/>
  <c r="AS26" i="4" s="1"/>
  <c r="O27" i="4"/>
  <c r="AS27" i="4" s="1"/>
  <c r="O28" i="4"/>
  <c r="AS28" i="4" s="1"/>
  <c r="O29" i="4"/>
  <c r="AS29" i="4" s="1"/>
  <c r="O30" i="4"/>
  <c r="AS30" i="4" s="1"/>
  <c r="O32" i="4"/>
  <c r="AS32" i="4" s="1"/>
  <c r="O33" i="4"/>
  <c r="AS33" i="4" s="1"/>
  <c r="O34" i="4"/>
  <c r="AS34" i="4" s="1"/>
  <c r="O35" i="4"/>
  <c r="AS35" i="4" s="1"/>
  <c r="O36" i="4"/>
  <c r="AS36" i="4" s="1"/>
  <c r="O37" i="4"/>
  <c r="AS37" i="4" s="1"/>
  <c r="O38" i="4"/>
  <c r="AS38" i="4" s="1"/>
  <c r="O39" i="4"/>
  <c r="AS39" i="4" s="1"/>
  <c r="O40" i="4"/>
  <c r="AS40" i="4" s="1"/>
  <c r="O41" i="4"/>
  <c r="AS41" i="4" s="1"/>
  <c r="O42" i="4"/>
  <c r="AS42" i="4" s="1"/>
  <c r="O43" i="4"/>
  <c r="AS43" i="4" s="1"/>
  <c r="O44" i="4"/>
  <c r="AS44" i="4" s="1"/>
  <c r="O45" i="4"/>
  <c r="AS45" i="4" s="1"/>
  <c r="O46" i="4"/>
  <c r="AS46" i="4" s="1"/>
  <c r="O47" i="4"/>
  <c r="AS47" i="4" s="1"/>
  <c r="O48" i="4"/>
  <c r="AS48" i="4" s="1"/>
  <c r="O49" i="4"/>
  <c r="AS49" i="4" s="1"/>
  <c r="O50" i="4"/>
  <c r="AS50" i="4" s="1"/>
  <c r="O52" i="4"/>
  <c r="AS52" i="4" s="1"/>
  <c r="O53" i="4"/>
  <c r="AS53" i="4" s="1"/>
  <c r="O54" i="4"/>
  <c r="AS54" i="4" s="1"/>
  <c r="O55" i="4"/>
  <c r="AS55" i="4" s="1"/>
  <c r="O56" i="4"/>
  <c r="AS56" i="4" s="1"/>
  <c r="O57" i="4"/>
  <c r="AS57" i="4" s="1"/>
  <c r="O58" i="4"/>
  <c r="AS58" i="4" s="1"/>
  <c r="O59" i="4"/>
  <c r="AS59" i="4" s="1"/>
  <c r="O60" i="4"/>
  <c r="AS60" i="4" s="1"/>
  <c r="O61" i="4"/>
  <c r="AS61" i="4" s="1"/>
  <c r="O62" i="4"/>
  <c r="AS62" i="4" s="1"/>
  <c r="O63" i="4"/>
  <c r="AS63" i="4" s="1"/>
  <c r="O64" i="4"/>
  <c r="AS64" i="4" s="1"/>
  <c r="O65" i="4"/>
  <c r="AS65" i="4" s="1"/>
  <c r="O66" i="4"/>
  <c r="AS66" i="4" s="1"/>
  <c r="O67" i="4"/>
  <c r="AS67" i="4" s="1"/>
  <c r="O68" i="4"/>
  <c r="AS68" i="4" s="1"/>
  <c r="O69" i="4"/>
  <c r="AS69" i="4" s="1"/>
  <c r="O70" i="4"/>
  <c r="AS70" i="4" s="1"/>
  <c r="O72" i="4"/>
  <c r="AS72" i="4" s="1"/>
  <c r="O73" i="4"/>
  <c r="AS73" i="4" s="1"/>
  <c r="O74" i="4"/>
  <c r="AS74" i="4" s="1"/>
  <c r="O75" i="4"/>
  <c r="AS75" i="4" s="1"/>
  <c r="O76" i="4"/>
  <c r="AS76" i="4" s="1"/>
  <c r="O77" i="4"/>
  <c r="AS77" i="4" s="1"/>
  <c r="O78" i="4"/>
  <c r="AS78" i="4" s="1"/>
  <c r="O79" i="4"/>
  <c r="AS79" i="4" s="1"/>
  <c r="O80" i="4"/>
  <c r="AS80" i="4" s="1"/>
  <c r="O81" i="4"/>
  <c r="AS81" i="4" s="1"/>
  <c r="O82" i="4"/>
  <c r="AS82" i="4" s="1"/>
  <c r="O83" i="4"/>
  <c r="AS83" i="4" s="1"/>
  <c r="O84" i="4"/>
  <c r="AS84" i="4" s="1"/>
  <c r="O85" i="4"/>
  <c r="AS85" i="4" s="1"/>
  <c r="O86" i="4"/>
  <c r="AS86" i="4" s="1"/>
  <c r="O88" i="4"/>
  <c r="AS88" i="4" s="1"/>
  <c r="O89" i="4"/>
  <c r="AS89" i="4" s="1"/>
  <c r="O90" i="4"/>
  <c r="AS90" i="4" s="1"/>
  <c r="O91" i="4"/>
  <c r="AS91" i="4" s="1"/>
  <c r="O92" i="4"/>
  <c r="AS92" i="4" s="1"/>
  <c r="O93" i="4"/>
  <c r="AS93" i="4" s="1"/>
  <c r="O94" i="4"/>
  <c r="AS94" i="4" s="1"/>
  <c r="O95" i="4"/>
  <c r="AS95" i="4" s="1"/>
  <c r="O96" i="4"/>
  <c r="AS96" i="4" s="1"/>
  <c r="O97" i="4"/>
  <c r="AS97" i="4" s="1"/>
  <c r="O98" i="4"/>
  <c r="AS98" i="4" s="1"/>
  <c r="O99" i="4"/>
  <c r="AS99" i="4" s="1"/>
  <c r="O100" i="4"/>
  <c r="AS100" i="4" s="1"/>
  <c r="O101" i="4"/>
  <c r="AS101" i="4" s="1"/>
  <c r="O102" i="4"/>
  <c r="AS102" i="4" s="1"/>
  <c r="O103" i="4"/>
  <c r="AS103" i="4" s="1"/>
  <c r="O104" i="4"/>
  <c r="AS104" i="4" s="1"/>
  <c r="O105" i="4"/>
  <c r="AS105" i="4" s="1"/>
  <c r="O106" i="4"/>
  <c r="AS106" i="4" s="1"/>
  <c r="O107" i="4"/>
  <c r="AS107" i="4" s="1"/>
  <c r="O108" i="4"/>
  <c r="AS108" i="4" s="1"/>
  <c r="O109" i="4"/>
  <c r="AS109" i="4" s="1"/>
  <c r="O110" i="4"/>
  <c r="AS110" i="4" s="1"/>
  <c r="O111" i="4"/>
  <c r="AS111" i="4" s="1"/>
  <c r="O112" i="4"/>
  <c r="AS112" i="4" s="1"/>
  <c r="O113" i="4"/>
  <c r="AS113" i="4" s="1"/>
  <c r="O114" i="4"/>
  <c r="AS114" i="4" s="1"/>
  <c r="O115" i="4"/>
  <c r="AS115" i="4" s="1"/>
  <c r="O116" i="4"/>
  <c r="AS116" i="4" s="1"/>
  <c r="O118" i="4"/>
  <c r="AS118" i="4" s="1"/>
  <c r="O119" i="4"/>
  <c r="AS119" i="4" s="1"/>
  <c r="O120" i="4"/>
  <c r="AS120" i="4" s="1"/>
  <c r="O121" i="4"/>
  <c r="AS121" i="4" s="1"/>
  <c r="O122" i="4"/>
  <c r="AS122" i="4" s="1"/>
  <c r="O123" i="4"/>
  <c r="AS123" i="4" s="1"/>
  <c r="O124" i="4"/>
  <c r="AS124" i="4" s="1"/>
  <c r="O125" i="4"/>
  <c r="AS125" i="4" s="1"/>
  <c r="O126" i="4"/>
  <c r="AS126" i="4" s="1"/>
  <c r="O127" i="4"/>
  <c r="AS127" i="4" s="1"/>
  <c r="O6" i="4"/>
  <c r="AS6" i="4" s="1"/>
  <c r="P128" i="4"/>
  <c r="M128" i="4"/>
  <c r="P117" i="4" l="1"/>
  <c r="R117" i="4" s="1"/>
  <c r="AT117" i="4" s="1"/>
  <c r="M117" i="4"/>
  <c r="O117" i="4" s="1"/>
  <c r="AS117" i="4" s="1"/>
  <c r="J117" i="4"/>
  <c r="G117" i="4"/>
  <c r="P87" i="4"/>
  <c r="R87" i="4" s="1"/>
  <c r="AT87" i="4" s="1"/>
  <c r="M87" i="4"/>
  <c r="O87" i="4" s="1"/>
  <c r="AS87" i="4" s="1"/>
  <c r="J87" i="4"/>
  <c r="G87" i="4"/>
  <c r="P71" i="4"/>
  <c r="R71" i="4" s="1"/>
  <c r="AT71" i="4" s="1"/>
  <c r="M71" i="4"/>
  <c r="O71" i="4" s="1"/>
  <c r="AS71" i="4" s="1"/>
  <c r="J71" i="4"/>
  <c r="G71" i="4"/>
  <c r="P51" i="4"/>
  <c r="R51" i="4" s="1"/>
  <c r="AT51" i="4" s="1"/>
  <c r="M51" i="4"/>
  <c r="O51" i="4" s="1"/>
  <c r="AS51" i="4" s="1"/>
  <c r="J51" i="4"/>
  <c r="G51" i="4"/>
  <c r="P31" i="4"/>
  <c r="R31" i="4" s="1"/>
  <c r="AT31" i="4" s="1"/>
  <c r="M31" i="4"/>
  <c r="O31" i="4" s="1"/>
  <c r="AS31" i="4" s="1"/>
  <c r="J31" i="4"/>
  <c r="G31" i="4"/>
  <c r="P17" i="4"/>
  <c r="R17" i="4" s="1"/>
  <c r="AT17" i="4" s="1"/>
  <c r="M17" i="4"/>
  <c r="O17" i="4" s="1"/>
  <c r="AS17" i="4" s="1"/>
  <c r="J17" i="4"/>
  <c r="G17" i="4"/>
  <c r="R7" i="4" l="1"/>
  <c r="AT7" i="4" s="1"/>
  <c r="M7" i="4"/>
  <c r="O7" i="4" s="1"/>
  <c r="AS7" i="4" s="1"/>
  <c r="J7" i="4"/>
  <c r="G7" i="4"/>
  <c r="D7" i="4"/>
  <c r="X8" i="4"/>
  <c r="W9" i="4"/>
  <c r="X9" i="4"/>
  <c r="X10" i="4"/>
  <c r="X11" i="4"/>
  <c r="X12" i="4"/>
  <c r="W13" i="4"/>
  <c r="X13" i="4"/>
  <c r="X14" i="4"/>
  <c r="W15" i="4"/>
  <c r="X15" i="4"/>
  <c r="X16" i="4"/>
  <c r="X18" i="4"/>
  <c r="W19" i="4"/>
  <c r="X19" i="4"/>
  <c r="X20" i="4"/>
  <c r="X21" i="4"/>
  <c r="W22" i="4"/>
  <c r="X22" i="4"/>
  <c r="W23" i="4"/>
  <c r="X23" i="4"/>
  <c r="X24" i="4"/>
  <c r="W25" i="4"/>
  <c r="X25" i="4"/>
  <c r="X26" i="4"/>
  <c r="X27" i="4"/>
  <c r="X28" i="4"/>
  <c r="X29" i="4"/>
  <c r="X30" i="4"/>
  <c r="X32" i="4"/>
  <c r="X33" i="4"/>
  <c r="X34" i="4"/>
  <c r="X35" i="4"/>
  <c r="X36" i="4"/>
  <c r="X37" i="4"/>
  <c r="X38" i="4"/>
  <c r="X39" i="4"/>
  <c r="W40" i="4"/>
  <c r="X40" i="4"/>
  <c r="W41" i="4"/>
  <c r="X41" i="4"/>
  <c r="W42" i="4"/>
  <c r="X42" i="4"/>
  <c r="X43" i="4"/>
  <c r="W44" i="4"/>
  <c r="X44" i="4"/>
  <c r="X45" i="4"/>
  <c r="X46" i="4"/>
  <c r="X47" i="4"/>
  <c r="X48" i="4"/>
  <c r="X49" i="4"/>
  <c r="W50" i="4"/>
  <c r="X50" i="4"/>
  <c r="X52" i="4"/>
  <c r="X53" i="4"/>
  <c r="X54" i="4"/>
  <c r="X55" i="4"/>
  <c r="X56" i="4"/>
  <c r="W57" i="4"/>
  <c r="X57" i="4"/>
  <c r="W58" i="4"/>
  <c r="X58" i="4"/>
  <c r="X59" i="4"/>
  <c r="X60" i="4"/>
  <c r="W61" i="4"/>
  <c r="X61" i="4"/>
  <c r="W62" i="4"/>
  <c r="X62" i="4"/>
  <c r="X63" i="4"/>
  <c r="W64" i="4"/>
  <c r="X64" i="4"/>
  <c r="X65" i="4"/>
  <c r="X66" i="4"/>
  <c r="X67" i="4"/>
  <c r="W68" i="4"/>
  <c r="X68" i="4"/>
  <c r="X69" i="4"/>
  <c r="W70" i="4"/>
  <c r="X70" i="4"/>
  <c r="W72" i="4"/>
  <c r="X72" i="4"/>
  <c r="X73" i="4"/>
  <c r="X74" i="4"/>
  <c r="X75" i="4"/>
  <c r="W76" i="4"/>
  <c r="X76" i="4"/>
  <c r="X77" i="4"/>
  <c r="W78" i="4"/>
  <c r="X78" i="4"/>
  <c r="W79" i="4"/>
  <c r="X79" i="4"/>
  <c r="X80" i="4"/>
  <c r="W81" i="4"/>
  <c r="X81" i="4"/>
  <c r="X82" i="4"/>
  <c r="W83" i="4"/>
  <c r="X83" i="4"/>
  <c r="W84" i="4"/>
  <c r="X84" i="4"/>
  <c r="W85" i="4"/>
  <c r="X85" i="4"/>
  <c r="X86" i="4"/>
  <c r="X88" i="4"/>
  <c r="X89" i="4"/>
  <c r="W90" i="4"/>
  <c r="X90" i="4"/>
  <c r="X91" i="4"/>
  <c r="X92" i="4"/>
  <c r="X93" i="4"/>
  <c r="X94" i="4"/>
  <c r="W95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W109" i="4"/>
  <c r="X109" i="4"/>
  <c r="X110" i="4"/>
  <c r="X111" i="4"/>
  <c r="X112" i="4"/>
  <c r="X113" i="4"/>
  <c r="X114" i="4"/>
  <c r="X115" i="4"/>
  <c r="X116" i="4"/>
  <c r="W118" i="4"/>
  <c r="X118" i="4"/>
  <c r="W119" i="4"/>
  <c r="X119" i="4"/>
  <c r="X120" i="4"/>
  <c r="W121" i="4"/>
  <c r="X121" i="4"/>
  <c r="W122" i="4"/>
  <c r="X122" i="4"/>
  <c r="X123" i="4"/>
  <c r="X124" i="4"/>
  <c r="X125" i="4"/>
  <c r="X126" i="4"/>
  <c r="X127" i="4"/>
  <c r="X7" i="4" l="1"/>
  <c r="X17" i="4"/>
  <c r="X31" i="4"/>
  <c r="X51" i="4"/>
  <c r="X71" i="4"/>
  <c r="X87" i="4"/>
  <c r="X117" i="4"/>
  <c r="X6" i="4"/>
  <c r="W6" i="4"/>
  <c r="W7" i="4" l="1"/>
  <c r="W8" i="4"/>
  <c r="W10" i="4"/>
  <c r="W11" i="4"/>
  <c r="W12" i="4"/>
  <c r="W14" i="4"/>
  <c r="W16" i="4"/>
  <c r="W17" i="4"/>
  <c r="W18" i="4"/>
  <c r="W20" i="4"/>
  <c r="W21" i="4"/>
  <c r="W24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3" i="4"/>
  <c r="W45" i="4"/>
  <c r="W46" i="4"/>
  <c r="W47" i="4"/>
  <c r="W48" i="4"/>
  <c r="W49" i="4"/>
  <c r="W51" i="4"/>
  <c r="W52" i="4"/>
  <c r="W53" i="4"/>
  <c r="W54" i="4"/>
  <c r="W55" i="4"/>
  <c r="W56" i="4"/>
  <c r="W59" i="4"/>
  <c r="W60" i="4"/>
  <c r="W63" i="4"/>
  <c r="W65" i="4"/>
  <c r="W66" i="4"/>
  <c r="W67" i="4"/>
  <c r="W69" i="4"/>
  <c r="W71" i="4"/>
  <c r="W73" i="4"/>
  <c r="W74" i="4"/>
  <c r="W75" i="4"/>
  <c r="W77" i="4"/>
  <c r="W80" i="4"/>
  <c r="W82" i="4"/>
  <c r="W86" i="4"/>
  <c r="W87" i="4"/>
  <c r="W88" i="4"/>
  <c r="W89" i="4"/>
  <c r="W91" i="4"/>
  <c r="W92" i="4"/>
  <c r="W93" i="4"/>
  <c r="W94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10" i="4"/>
  <c r="W111" i="4"/>
  <c r="W112" i="4"/>
  <c r="W113" i="4"/>
  <c r="W114" i="4"/>
  <c r="W115" i="4"/>
  <c r="W116" i="4"/>
  <c r="W117" i="4"/>
  <c r="W120" i="4"/>
  <c r="W123" i="4"/>
  <c r="W124" i="4"/>
  <c r="W125" i="4"/>
  <c r="W126" i="4"/>
  <c r="W127" i="4"/>
  <c r="L6" i="4"/>
  <c r="V6" i="4" l="1"/>
  <c r="AR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I6" i="4"/>
  <c r="V127" i="4" l="1"/>
  <c r="AR127" i="4"/>
  <c r="V125" i="4"/>
  <c r="AR125" i="4"/>
  <c r="V123" i="4"/>
  <c r="AR123" i="4"/>
  <c r="V121" i="4"/>
  <c r="AR121" i="4"/>
  <c r="V119" i="4"/>
  <c r="AR119" i="4"/>
  <c r="V126" i="4"/>
  <c r="AR126" i="4"/>
  <c r="V124" i="4"/>
  <c r="AR124" i="4"/>
  <c r="V122" i="4"/>
  <c r="AR122" i="4"/>
  <c r="V120" i="4"/>
  <c r="AR120" i="4"/>
  <c r="V118" i="4"/>
  <c r="AR118" i="4"/>
  <c r="V117" i="4"/>
  <c r="AR117" i="4"/>
  <c r="V116" i="4"/>
  <c r="AR116" i="4"/>
  <c r="V114" i="4"/>
  <c r="AR114" i="4"/>
  <c r="V112" i="4"/>
  <c r="AR112" i="4"/>
  <c r="V110" i="4"/>
  <c r="AR110" i="4"/>
  <c r="V108" i="4"/>
  <c r="AR108" i="4"/>
  <c r="V106" i="4"/>
  <c r="AR106" i="4"/>
  <c r="V104" i="4"/>
  <c r="AR104" i="4"/>
  <c r="V102" i="4"/>
  <c r="AR102" i="4"/>
  <c r="V100" i="4"/>
  <c r="AR100" i="4"/>
  <c r="V98" i="4"/>
  <c r="AR98" i="4"/>
  <c r="V96" i="4"/>
  <c r="AR96" i="4"/>
  <c r="V94" i="4"/>
  <c r="AR94" i="4"/>
  <c r="V92" i="4"/>
  <c r="AR92" i="4"/>
  <c r="V90" i="4"/>
  <c r="AR90" i="4"/>
  <c r="V115" i="4"/>
  <c r="AR115" i="4"/>
  <c r="V113" i="4"/>
  <c r="AR113" i="4"/>
  <c r="V111" i="4"/>
  <c r="AR111" i="4"/>
  <c r="V109" i="4"/>
  <c r="AR109" i="4"/>
  <c r="V107" i="4"/>
  <c r="AR107" i="4"/>
  <c r="V105" i="4"/>
  <c r="AR105" i="4"/>
  <c r="V103" i="4"/>
  <c r="AR103" i="4"/>
  <c r="V101" i="4"/>
  <c r="AR101" i="4"/>
  <c r="V99" i="4"/>
  <c r="AR99" i="4"/>
  <c r="V97" i="4"/>
  <c r="AR97" i="4"/>
  <c r="V95" i="4"/>
  <c r="AR95" i="4"/>
  <c r="V93" i="4"/>
  <c r="AR93" i="4"/>
  <c r="V91" i="4"/>
  <c r="AR91" i="4"/>
  <c r="V89" i="4"/>
  <c r="AR89" i="4"/>
  <c r="V87" i="4"/>
  <c r="AR87" i="4"/>
  <c r="V88" i="4"/>
  <c r="AR88" i="4"/>
  <c r="V85" i="4"/>
  <c r="AR85" i="4"/>
  <c r="V86" i="4"/>
  <c r="AR86" i="4"/>
  <c r="V84" i="4"/>
  <c r="AR84" i="4"/>
  <c r="V82" i="4"/>
  <c r="AR82" i="4"/>
  <c r="V80" i="4"/>
  <c r="AR80" i="4"/>
  <c r="V78" i="4"/>
  <c r="AR78" i="4"/>
  <c r="V76" i="4"/>
  <c r="AR76" i="4"/>
  <c r="V74" i="4"/>
  <c r="AR74" i="4"/>
  <c r="V83" i="4"/>
  <c r="AR83" i="4"/>
  <c r="V81" i="4"/>
  <c r="AR81" i="4"/>
  <c r="V79" i="4"/>
  <c r="AR79" i="4"/>
  <c r="V77" i="4"/>
  <c r="AR77" i="4"/>
  <c r="V75" i="4"/>
  <c r="AR75" i="4"/>
  <c r="V73" i="4"/>
  <c r="AR73" i="4"/>
  <c r="V71" i="4"/>
  <c r="AR71" i="4"/>
  <c r="V72" i="4"/>
  <c r="AR72" i="4"/>
  <c r="V69" i="4"/>
  <c r="AR69" i="4"/>
  <c r="V67" i="4"/>
  <c r="AR67" i="4"/>
  <c r="V65" i="4"/>
  <c r="AR65" i="4"/>
  <c r="V63" i="4"/>
  <c r="AR63" i="4"/>
  <c r="V61" i="4"/>
  <c r="AR61" i="4"/>
  <c r="V59" i="4"/>
  <c r="AR59" i="4"/>
  <c r="V57" i="4"/>
  <c r="AR57" i="4"/>
  <c r="V55" i="4"/>
  <c r="AR55" i="4"/>
  <c r="V53" i="4"/>
  <c r="AR53" i="4"/>
  <c r="V70" i="4"/>
  <c r="AR70" i="4"/>
  <c r="V68" i="4"/>
  <c r="AR68" i="4"/>
  <c r="V66" i="4"/>
  <c r="AR66" i="4"/>
  <c r="V64" i="4"/>
  <c r="AR64" i="4"/>
  <c r="V62" i="4"/>
  <c r="AR62" i="4"/>
  <c r="V60" i="4"/>
  <c r="AR60" i="4"/>
  <c r="V58" i="4"/>
  <c r="AR58" i="4"/>
  <c r="V56" i="4"/>
  <c r="AR56" i="4"/>
  <c r="V54" i="4"/>
  <c r="AR54" i="4"/>
  <c r="V51" i="4"/>
  <c r="AR51" i="4"/>
  <c r="V52" i="4"/>
  <c r="AR52" i="4"/>
  <c r="V49" i="4"/>
  <c r="AR49" i="4"/>
  <c r="V47" i="4"/>
  <c r="AR47" i="4"/>
  <c r="V45" i="4"/>
  <c r="AR45" i="4"/>
  <c r="V43" i="4"/>
  <c r="AR43" i="4"/>
  <c r="V41" i="4"/>
  <c r="AR41" i="4"/>
  <c r="V39" i="4"/>
  <c r="AR39" i="4"/>
  <c r="V37" i="4"/>
  <c r="AR37" i="4"/>
  <c r="V35" i="4"/>
  <c r="AR35" i="4"/>
  <c r="V33" i="4"/>
  <c r="AR33" i="4"/>
  <c r="V50" i="4"/>
  <c r="AR50" i="4"/>
  <c r="V48" i="4"/>
  <c r="AR48" i="4"/>
  <c r="V46" i="4"/>
  <c r="AR46" i="4"/>
  <c r="V44" i="4"/>
  <c r="AR44" i="4"/>
  <c r="V42" i="4"/>
  <c r="AR42" i="4"/>
  <c r="V40" i="4"/>
  <c r="AR40" i="4"/>
  <c r="V38" i="4"/>
  <c r="AR38" i="4"/>
  <c r="V36" i="4"/>
  <c r="AR36" i="4"/>
  <c r="V34" i="4"/>
  <c r="AR34" i="4"/>
  <c r="V32" i="4"/>
  <c r="AR32" i="4"/>
  <c r="V31" i="4"/>
  <c r="AR31" i="4"/>
  <c r="V30" i="4"/>
  <c r="AR30" i="4"/>
  <c r="V28" i="4"/>
  <c r="AR28" i="4"/>
  <c r="V26" i="4"/>
  <c r="AR26" i="4"/>
  <c r="V24" i="4"/>
  <c r="AR24" i="4"/>
  <c r="V22" i="4"/>
  <c r="AR22" i="4"/>
  <c r="V20" i="4"/>
  <c r="AR20" i="4"/>
  <c r="V29" i="4"/>
  <c r="AR29" i="4"/>
  <c r="V27" i="4"/>
  <c r="AR27" i="4"/>
  <c r="V25" i="4"/>
  <c r="AR25" i="4"/>
  <c r="V23" i="4"/>
  <c r="AR23" i="4"/>
  <c r="V21" i="4"/>
  <c r="AR21" i="4"/>
  <c r="V19" i="4"/>
  <c r="AR19" i="4"/>
  <c r="V18" i="4"/>
  <c r="AR18" i="4"/>
  <c r="V17" i="4"/>
  <c r="AR17" i="4"/>
  <c r="V16" i="4"/>
  <c r="AR16" i="4"/>
  <c r="V14" i="4"/>
  <c r="AR14" i="4"/>
  <c r="V12" i="4"/>
  <c r="AR12" i="4"/>
  <c r="V10" i="4"/>
  <c r="AR10" i="4"/>
  <c r="V15" i="4"/>
  <c r="AR15" i="4"/>
  <c r="V13" i="4"/>
  <c r="AR13" i="4"/>
  <c r="V11" i="4"/>
  <c r="AR11" i="4"/>
  <c r="V9" i="4"/>
  <c r="AR9" i="4"/>
  <c r="V7" i="4"/>
  <c r="AR7" i="4"/>
  <c r="V8" i="4"/>
  <c r="AR8" i="4"/>
  <c r="U6" i="4"/>
  <c r="AQ6" i="4"/>
  <c r="AZ6" i="4" s="1"/>
  <c r="AO6" i="4" s="1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U126" i="4" l="1"/>
  <c r="AQ126" i="4"/>
  <c r="U124" i="4"/>
  <c r="AQ124" i="4"/>
  <c r="U122" i="4"/>
  <c r="AQ122" i="4"/>
  <c r="U120" i="4"/>
  <c r="AQ120" i="4"/>
  <c r="U127" i="4"/>
  <c r="AQ127" i="4"/>
  <c r="U125" i="4"/>
  <c r="AQ125" i="4"/>
  <c r="U123" i="4"/>
  <c r="AQ123" i="4"/>
  <c r="U121" i="4"/>
  <c r="AQ121" i="4"/>
  <c r="U119" i="4"/>
  <c r="AQ119" i="4"/>
  <c r="U117" i="4"/>
  <c r="AQ117" i="4"/>
  <c r="U118" i="4"/>
  <c r="AQ118" i="4"/>
  <c r="U115" i="4"/>
  <c r="AQ115" i="4"/>
  <c r="U113" i="4"/>
  <c r="AQ113" i="4"/>
  <c r="U111" i="4"/>
  <c r="AQ111" i="4"/>
  <c r="U109" i="4"/>
  <c r="AQ109" i="4"/>
  <c r="U107" i="4"/>
  <c r="AQ107" i="4"/>
  <c r="U105" i="4"/>
  <c r="AQ105" i="4"/>
  <c r="U103" i="4"/>
  <c r="AQ103" i="4"/>
  <c r="U101" i="4"/>
  <c r="AQ101" i="4"/>
  <c r="U99" i="4"/>
  <c r="AQ99" i="4"/>
  <c r="U97" i="4"/>
  <c r="AQ97" i="4"/>
  <c r="U95" i="4"/>
  <c r="AQ95" i="4"/>
  <c r="U93" i="4"/>
  <c r="AQ93" i="4"/>
  <c r="U91" i="4"/>
  <c r="AQ91" i="4"/>
  <c r="U89" i="4"/>
  <c r="AQ89" i="4"/>
  <c r="U116" i="4"/>
  <c r="AQ116" i="4"/>
  <c r="U114" i="4"/>
  <c r="AQ114" i="4"/>
  <c r="U112" i="4"/>
  <c r="AQ112" i="4"/>
  <c r="U110" i="4"/>
  <c r="AQ110" i="4"/>
  <c r="U108" i="4"/>
  <c r="AQ108" i="4"/>
  <c r="U106" i="4"/>
  <c r="AQ106" i="4"/>
  <c r="U104" i="4"/>
  <c r="AQ104" i="4"/>
  <c r="U102" i="4"/>
  <c r="AQ102" i="4"/>
  <c r="U100" i="4"/>
  <c r="AQ100" i="4"/>
  <c r="U98" i="4"/>
  <c r="AQ98" i="4"/>
  <c r="U96" i="4"/>
  <c r="AQ96" i="4"/>
  <c r="U94" i="4"/>
  <c r="AQ94" i="4"/>
  <c r="U92" i="4"/>
  <c r="AQ92" i="4"/>
  <c r="U90" i="4"/>
  <c r="AQ90" i="4"/>
  <c r="U88" i="4"/>
  <c r="AQ88" i="4"/>
  <c r="U87" i="4"/>
  <c r="AQ87" i="4"/>
  <c r="U86" i="4"/>
  <c r="AQ86" i="4"/>
  <c r="U84" i="4"/>
  <c r="AQ84" i="4"/>
  <c r="U82" i="4"/>
  <c r="AQ82" i="4"/>
  <c r="U80" i="4"/>
  <c r="AQ80" i="4"/>
  <c r="U78" i="4"/>
  <c r="AQ78" i="4"/>
  <c r="U76" i="4"/>
  <c r="AQ76" i="4"/>
  <c r="U74" i="4"/>
  <c r="AQ74" i="4"/>
  <c r="U85" i="4"/>
  <c r="AQ85" i="4"/>
  <c r="U83" i="4"/>
  <c r="AQ83" i="4"/>
  <c r="U81" i="4"/>
  <c r="AQ81" i="4"/>
  <c r="U79" i="4"/>
  <c r="AQ79" i="4"/>
  <c r="U77" i="4"/>
  <c r="AQ77" i="4"/>
  <c r="U75" i="4"/>
  <c r="AQ75" i="4"/>
  <c r="U73" i="4"/>
  <c r="AQ73" i="4"/>
  <c r="U71" i="4"/>
  <c r="AQ71" i="4"/>
  <c r="U72" i="4"/>
  <c r="AQ72" i="4"/>
  <c r="U70" i="4"/>
  <c r="AQ70" i="4"/>
  <c r="U68" i="4"/>
  <c r="AQ68" i="4"/>
  <c r="U66" i="4"/>
  <c r="AQ66" i="4"/>
  <c r="U64" i="4"/>
  <c r="AQ64" i="4"/>
  <c r="U62" i="4"/>
  <c r="AQ62" i="4"/>
  <c r="U60" i="4"/>
  <c r="AQ60" i="4"/>
  <c r="U58" i="4"/>
  <c r="AQ58" i="4"/>
  <c r="U56" i="4"/>
  <c r="AQ56" i="4"/>
  <c r="U54" i="4"/>
  <c r="AQ54" i="4"/>
  <c r="U69" i="4"/>
  <c r="AQ69" i="4"/>
  <c r="U67" i="4"/>
  <c r="AQ67" i="4"/>
  <c r="U65" i="4"/>
  <c r="AQ65" i="4"/>
  <c r="U63" i="4"/>
  <c r="AQ63" i="4"/>
  <c r="U61" i="4"/>
  <c r="AQ61" i="4"/>
  <c r="U59" i="4"/>
  <c r="AQ59" i="4"/>
  <c r="U57" i="4"/>
  <c r="AQ57" i="4"/>
  <c r="U55" i="4"/>
  <c r="AQ55" i="4"/>
  <c r="U53" i="4"/>
  <c r="AQ53" i="4"/>
  <c r="U52" i="4"/>
  <c r="AQ52" i="4"/>
  <c r="U51" i="4"/>
  <c r="AQ51" i="4"/>
  <c r="U50" i="4"/>
  <c r="AQ50" i="4"/>
  <c r="U48" i="4"/>
  <c r="AQ48" i="4"/>
  <c r="U46" i="4"/>
  <c r="AQ46" i="4"/>
  <c r="U44" i="4"/>
  <c r="AQ44" i="4"/>
  <c r="U42" i="4"/>
  <c r="AQ42" i="4"/>
  <c r="U40" i="4"/>
  <c r="AQ40" i="4"/>
  <c r="U38" i="4"/>
  <c r="AQ38" i="4"/>
  <c r="U36" i="4"/>
  <c r="AQ36" i="4"/>
  <c r="U34" i="4"/>
  <c r="AQ34" i="4"/>
  <c r="U49" i="4"/>
  <c r="AQ49" i="4"/>
  <c r="U47" i="4"/>
  <c r="AQ47" i="4"/>
  <c r="U45" i="4"/>
  <c r="AQ45" i="4"/>
  <c r="U43" i="4"/>
  <c r="AQ43" i="4"/>
  <c r="U41" i="4"/>
  <c r="AQ41" i="4"/>
  <c r="U39" i="4"/>
  <c r="AQ39" i="4"/>
  <c r="U37" i="4"/>
  <c r="AQ37" i="4"/>
  <c r="U35" i="4"/>
  <c r="AQ35" i="4"/>
  <c r="U33" i="4"/>
  <c r="AQ33" i="4"/>
  <c r="U31" i="4"/>
  <c r="AQ31" i="4"/>
  <c r="U32" i="4"/>
  <c r="AQ32" i="4"/>
  <c r="U30" i="4"/>
  <c r="AQ30" i="4"/>
  <c r="U28" i="4"/>
  <c r="AQ28" i="4"/>
  <c r="U26" i="4"/>
  <c r="AQ26" i="4"/>
  <c r="U24" i="4"/>
  <c r="AQ24" i="4"/>
  <c r="U22" i="4"/>
  <c r="AQ22" i="4"/>
  <c r="U20" i="4"/>
  <c r="AQ20" i="4"/>
  <c r="U29" i="4"/>
  <c r="AQ29" i="4"/>
  <c r="U27" i="4"/>
  <c r="AQ27" i="4"/>
  <c r="U25" i="4"/>
  <c r="AQ25" i="4"/>
  <c r="U23" i="4"/>
  <c r="AQ23" i="4"/>
  <c r="U21" i="4"/>
  <c r="AQ21" i="4"/>
  <c r="U19" i="4"/>
  <c r="AQ19" i="4"/>
  <c r="U17" i="4"/>
  <c r="AQ17" i="4"/>
  <c r="U18" i="4"/>
  <c r="AQ18" i="4"/>
  <c r="U15" i="4"/>
  <c r="AQ15" i="4"/>
  <c r="U13" i="4"/>
  <c r="AQ13" i="4"/>
  <c r="U11" i="4"/>
  <c r="AQ11" i="4"/>
  <c r="U9" i="4"/>
  <c r="AQ9" i="4"/>
  <c r="U16" i="4"/>
  <c r="AQ16" i="4"/>
  <c r="U14" i="4"/>
  <c r="AQ14" i="4"/>
  <c r="U12" i="4"/>
  <c r="AQ12" i="4"/>
  <c r="U10" i="4"/>
  <c r="AQ10" i="4"/>
  <c r="U8" i="4"/>
  <c r="AQ8" i="4"/>
  <c r="U7" i="4"/>
  <c r="AQ7" i="4"/>
  <c r="T6" i="4"/>
  <c r="Y6" i="4" s="1"/>
  <c r="S6" i="4" s="1"/>
  <c r="D128" i="4"/>
  <c r="F8" i="4" l="1"/>
  <c r="F9" i="4"/>
  <c r="F10" i="4"/>
  <c r="F11" i="4"/>
  <c r="F12" i="4"/>
  <c r="F13" i="4"/>
  <c r="F14" i="4"/>
  <c r="F15" i="4"/>
  <c r="F18" i="4"/>
  <c r="F20" i="4"/>
  <c r="F21" i="4"/>
  <c r="F22" i="4"/>
  <c r="F27" i="4"/>
  <c r="F30" i="4"/>
  <c r="F35" i="4"/>
  <c r="F41" i="4"/>
  <c r="F50" i="4"/>
  <c r="F52" i="4"/>
  <c r="F53" i="4"/>
  <c r="F54" i="4"/>
  <c r="F57" i="4"/>
  <c r="F62" i="4"/>
  <c r="F64" i="4"/>
  <c r="F69" i="4"/>
  <c r="F72" i="4"/>
  <c r="F73" i="4"/>
  <c r="F74" i="4"/>
  <c r="F76" i="4"/>
  <c r="F77" i="4"/>
  <c r="F79" i="4"/>
  <c r="F81" i="4"/>
  <c r="F84" i="4"/>
  <c r="F86" i="4"/>
  <c r="F88" i="4"/>
  <c r="F91" i="4"/>
  <c r="F94" i="4"/>
  <c r="F99" i="4"/>
  <c r="F101" i="4"/>
  <c r="F102" i="4"/>
  <c r="F103" i="4"/>
  <c r="F106" i="4"/>
  <c r="F108" i="4"/>
  <c r="F111" i="4"/>
  <c r="F113" i="4"/>
  <c r="F114" i="4"/>
  <c r="F115" i="4"/>
  <c r="F116" i="4"/>
  <c r="F118" i="4"/>
  <c r="F119" i="4"/>
  <c r="F121" i="4"/>
  <c r="F122" i="4"/>
  <c r="F123" i="4"/>
  <c r="F125" i="4"/>
  <c r="T123" i="4" l="1"/>
  <c r="Y123" i="4" s="1"/>
  <c r="S123" i="4" s="1"/>
  <c r="AP123" i="4"/>
  <c r="AZ123" i="4" s="1"/>
  <c r="AO123" i="4" s="1"/>
  <c r="T121" i="4"/>
  <c r="Y121" i="4" s="1"/>
  <c r="S121" i="4" s="1"/>
  <c r="AP121" i="4"/>
  <c r="AZ121" i="4" s="1"/>
  <c r="AO121" i="4" s="1"/>
  <c r="T125" i="4"/>
  <c r="Y125" i="4" s="1"/>
  <c r="S125" i="4" s="1"/>
  <c r="AP125" i="4"/>
  <c r="AZ125" i="4" s="1"/>
  <c r="AO125" i="4" s="1"/>
  <c r="T122" i="4"/>
  <c r="Y122" i="4" s="1"/>
  <c r="S122" i="4" s="1"/>
  <c r="AP122" i="4"/>
  <c r="AZ122" i="4" s="1"/>
  <c r="AO122" i="4" s="1"/>
  <c r="T119" i="4"/>
  <c r="Y119" i="4" s="1"/>
  <c r="S119" i="4" s="1"/>
  <c r="AP119" i="4"/>
  <c r="AZ119" i="4" s="1"/>
  <c r="AO119" i="4" s="1"/>
  <c r="T118" i="4"/>
  <c r="Y118" i="4" s="1"/>
  <c r="S118" i="4" s="1"/>
  <c r="AP118" i="4"/>
  <c r="AZ118" i="4" s="1"/>
  <c r="AO118" i="4" s="1"/>
  <c r="T115" i="4"/>
  <c r="Y115" i="4" s="1"/>
  <c r="S115" i="4" s="1"/>
  <c r="AP115" i="4"/>
  <c r="AZ115" i="4" s="1"/>
  <c r="AO115" i="4" s="1"/>
  <c r="T113" i="4"/>
  <c r="Y113" i="4" s="1"/>
  <c r="S113" i="4" s="1"/>
  <c r="AP113" i="4"/>
  <c r="AZ113" i="4" s="1"/>
  <c r="AO113" i="4" s="1"/>
  <c r="T108" i="4"/>
  <c r="Y108" i="4" s="1"/>
  <c r="S108" i="4" s="1"/>
  <c r="AP108" i="4"/>
  <c r="AZ108" i="4" s="1"/>
  <c r="AO108" i="4" s="1"/>
  <c r="T103" i="4"/>
  <c r="Y103" i="4" s="1"/>
  <c r="S103" i="4" s="1"/>
  <c r="AP103" i="4"/>
  <c r="AZ103" i="4" s="1"/>
  <c r="AO103" i="4" s="1"/>
  <c r="T101" i="4"/>
  <c r="Y101" i="4" s="1"/>
  <c r="S101" i="4" s="1"/>
  <c r="AP101" i="4"/>
  <c r="AZ101" i="4" s="1"/>
  <c r="AO101" i="4" s="1"/>
  <c r="T94" i="4"/>
  <c r="Y94" i="4" s="1"/>
  <c r="S94" i="4" s="1"/>
  <c r="AP94" i="4"/>
  <c r="AZ94" i="4" s="1"/>
  <c r="AO94" i="4" s="1"/>
  <c r="T116" i="4"/>
  <c r="Y116" i="4" s="1"/>
  <c r="S116" i="4" s="1"/>
  <c r="AP116" i="4"/>
  <c r="AZ116" i="4" s="1"/>
  <c r="AO116" i="4" s="1"/>
  <c r="T114" i="4"/>
  <c r="Y114" i="4" s="1"/>
  <c r="S114" i="4" s="1"/>
  <c r="AP114" i="4"/>
  <c r="AZ114" i="4" s="1"/>
  <c r="AO114" i="4" s="1"/>
  <c r="T111" i="4"/>
  <c r="Y111" i="4" s="1"/>
  <c r="S111" i="4" s="1"/>
  <c r="AP111" i="4"/>
  <c r="AZ111" i="4" s="1"/>
  <c r="AO111" i="4" s="1"/>
  <c r="T106" i="4"/>
  <c r="Y106" i="4" s="1"/>
  <c r="S106" i="4" s="1"/>
  <c r="AP106" i="4"/>
  <c r="AZ106" i="4" s="1"/>
  <c r="AO106" i="4" s="1"/>
  <c r="T102" i="4"/>
  <c r="Y102" i="4" s="1"/>
  <c r="S102" i="4" s="1"/>
  <c r="AP102" i="4"/>
  <c r="AZ102" i="4" s="1"/>
  <c r="AO102" i="4" s="1"/>
  <c r="T99" i="4"/>
  <c r="Y99" i="4" s="1"/>
  <c r="S99" i="4" s="1"/>
  <c r="AP99" i="4"/>
  <c r="AZ99" i="4" s="1"/>
  <c r="AO99" i="4" s="1"/>
  <c r="T91" i="4"/>
  <c r="Y91" i="4" s="1"/>
  <c r="S91" i="4" s="1"/>
  <c r="AP91" i="4"/>
  <c r="AZ91" i="4" s="1"/>
  <c r="AO91" i="4" s="1"/>
  <c r="T88" i="4"/>
  <c r="Y88" i="4" s="1"/>
  <c r="S88" i="4" s="1"/>
  <c r="AP88" i="4"/>
  <c r="AZ88" i="4" s="1"/>
  <c r="AO88" i="4" s="1"/>
  <c r="T84" i="4"/>
  <c r="Y84" i="4" s="1"/>
  <c r="S84" i="4" s="1"/>
  <c r="AP84" i="4"/>
  <c r="AZ84" i="4" s="1"/>
  <c r="AO84" i="4" s="1"/>
  <c r="T79" i="4"/>
  <c r="Y79" i="4" s="1"/>
  <c r="S79" i="4" s="1"/>
  <c r="AP79" i="4"/>
  <c r="AZ79" i="4" s="1"/>
  <c r="AO79" i="4" s="1"/>
  <c r="T76" i="4"/>
  <c r="Y76" i="4" s="1"/>
  <c r="S76" i="4" s="1"/>
  <c r="AP76" i="4"/>
  <c r="AZ76" i="4" s="1"/>
  <c r="AO76" i="4" s="1"/>
  <c r="T73" i="4"/>
  <c r="Y73" i="4" s="1"/>
  <c r="S73" i="4" s="1"/>
  <c r="AP73" i="4"/>
  <c r="AZ73" i="4" s="1"/>
  <c r="AO73" i="4" s="1"/>
  <c r="T86" i="4"/>
  <c r="Y86" i="4" s="1"/>
  <c r="S86" i="4" s="1"/>
  <c r="AP86" i="4"/>
  <c r="AZ86" i="4" s="1"/>
  <c r="AO86" i="4" s="1"/>
  <c r="T81" i="4"/>
  <c r="Y81" i="4" s="1"/>
  <c r="S81" i="4" s="1"/>
  <c r="AP81" i="4"/>
  <c r="AZ81" i="4" s="1"/>
  <c r="AO81" i="4" s="1"/>
  <c r="T77" i="4"/>
  <c r="Y77" i="4" s="1"/>
  <c r="S77" i="4" s="1"/>
  <c r="AP77" i="4"/>
  <c r="AZ77" i="4" s="1"/>
  <c r="AO77" i="4" s="1"/>
  <c r="T74" i="4"/>
  <c r="Y74" i="4" s="1"/>
  <c r="S74" i="4" s="1"/>
  <c r="AP74" i="4"/>
  <c r="AZ74" i="4" s="1"/>
  <c r="AO74" i="4" s="1"/>
  <c r="T72" i="4"/>
  <c r="Y72" i="4" s="1"/>
  <c r="S72" i="4" s="1"/>
  <c r="AP72" i="4"/>
  <c r="AZ72" i="4" s="1"/>
  <c r="AO72" i="4" s="1"/>
  <c r="T69" i="4"/>
  <c r="Y69" i="4" s="1"/>
  <c r="S69" i="4" s="1"/>
  <c r="AP69" i="4"/>
  <c r="AZ69" i="4" s="1"/>
  <c r="AO69" i="4" s="1"/>
  <c r="T62" i="4"/>
  <c r="Y62" i="4" s="1"/>
  <c r="S62" i="4" s="1"/>
  <c r="AP62" i="4"/>
  <c r="AZ62" i="4" s="1"/>
  <c r="AO62" i="4" s="1"/>
  <c r="T54" i="4"/>
  <c r="Y54" i="4" s="1"/>
  <c r="S54" i="4" s="1"/>
  <c r="AP54" i="4"/>
  <c r="AZ54" i="4" s="1"/>
  <c r="AO54" i="4" s="1"/>
  <c r="T64" i="4"/>
  <c r="Y64" i="4" s="1"/>
  <c r="S64" i="4" s="1"/>
  <c r="AP64" i="4"/>
  <c r="AZ64" i="4" s="1"/>
  <c r="AO64" i="4" s="1"/>
  <c r="T57" i="4"/>
  <c r="Y57" i="4" s="1"/>
  <c r="S57" i="4" s="1"/>
  <c r="AP57" i="4"/>
  <c r="AZ57" i="4" s="1"/>
  <c r="AO57" i="4" s="1"/>
  <c r="T53" i="4"/>
  <c r="Y53" i="4" s="1"/>
  <c r="S53" i="4" s="1"/>
  <c r="AP53" i="4"/>
  <c r="AZ53" i="4" s="1"/>
  <c r="AO53" i="4" s="1"/>
  <c r="T52" i="4"/>
  <c r="Y52" i="4" s="1"/>
  <c r="S52" i="4" s="1"/>
  <c r="AP52" i="4"/>
  <c r="AZ52" i="4" s="1"/>
  <c r="AO52" i="4" s="1"/>
  <c r="T41" i="4"/>
  <c r="Y41" i="4" s="1"/>
  <c r="S41" i="4" s="1"/>
  <c r="AP41" i="4"/>
  <c r="AZ41" i="4" s="1"/>
  <c r="AO41" i="4" s="1"/>
  <c r="T50" i="4"/>
  <c r="Y50" i="4" s="1"/>
  <c r="S50" i="4" s="1"/>
  <c r="AP50" i="4"/>
  <c r="AZ50" i="4" s="1"/>
  <c r="AO50" i="4" s="1"/>
  <c r="T35" i="4"/>
  <c r="Y35" i="4" s="1"/>
  <c r="S35" i="4" s="1"/>
  <c r="AP35" i="4"/>
  <c r="AZ35" i="4" s="1"/>
  <c r="AO35" i="4" s="1"/>
  <c r="T30" i="4"/>
  <c r="Y30" i="4" s="1"/>
  <c r="S30" i="4" s="1"/>
  <c r="AP30" i="4"/>
  <c r="AZ30" i="4" s="1"/>
  <c r="AO30" i="4" s="1"/>
  <c r="T22" i="4"/>
  <c r="Y22" i="4" s="1"/>
  <c r="S22" i="4" s="1"/>
  <c r="AP22" i="4"/>
  <c r="AZ22" i="4" s="1"/>
  <c r="AO22" i="4" s="1"/>
  <c r="T20" i="4"/>
  <c r="Y20" i="4" s="1"/>
  <c r="S20" i="4" s="1"/>
  <c r="AP20" i="4"/>
  <c r="AZ20" i="4" s="1"/>
  <c r="AO20" i="4" s="1"/>
  <c r="T27" i="4"/>
  <c r="Y27" i="4" s="1"/>
  <c r="S27" i="4" s="1"/>
  <c r="AP27" i="4"/>
  <c r="AZ27" i="4" s="1"/>
  <c r="AO27" i="4" s="1"/>
  <c r="T21" i="4"/>
  <c r="Y21" i="4" s="1"/>
  <c r="S21" i="4" s="1"/>
  <c r="AP21" i="4"/>
  <c r="AZ21" i="4" s="1"/>
  <c r="AO21" i="4" s="1"/>
  <c r="T18" i="4"/>
  <c r="Y18" i="4" s="1"/>
  <c r="S18" i="4" s="1"/>
  <c r="AP18" i="4"/>
  <c r="AZ18" i="4" s="1"/>
  <c r="AO18" i="4" s="1"/>
  <c r="T15" i="4"/>
  <c r="Y15" i="4" s="1"/>
  <c r="S15" i="4" s="1"/>
  <c r="AP15" i="4"/>
  <c r="AZ15" i="4" s="1"/>
  <c r="AO15" i="4" s="1"/>
  <c r="T13" i="4"/>
  <c r="Y13" i="4" s="1"/>
  <c r="S13" i="4" s="1"/>
  <c r="AP13" i="4"/>
  <c r="AZ13" i="4" s="1"/>
  <c r="AO13" i="4" s="1"/>
  <c r="T11" i="4"/>
  <c r="Y11" i="4" s="1"/>
  <c r="S11" i="4" s="1"/>
  <c r="AP11" i="4"/>
  <c r="AZ11" i="4" s="1"/>
  <c r="AO11" i="4" s="1"/>
  <c r="T9" i="4"/>
  <c r="Y9" i="4" s="1"/>
  <c r="S9" i="4" s="1"/>
  <c r="AP9" i="4"/>
  <c r="AZ9" i="4" s="1"/>
  <c r="AO9" i="4" s="1"/>
  <c r="T14" i="4"/>
  <c r="Y14" i="4" s="1"/>
  <c r="S14" i="4" s="1"/>
  <c r="AP14" i="4"/>
  <c r="AZ14" i="4" s="1"/>
  <c r="AO14" i="4" s="1"/>
  <c r="T12" i="4"/>
  <c r="Y12" i="4" s="1"/>
  <c r="S12" i="4" s="1"/>
  <c r="AP12" i="4"/>
  <c r="AZ12" i="4" s="1"/>
  <c r="AO12" i="4" s="1"/>
  <c r="T10" i="4"/>
  <c r="Y10" i="4" s="1"/>
  <c r="S10" i="4" s="1"/>
  <c r="AP10" i="4"/>
  <c r="AZ10" i="4" s="1"/>
  <c r="AO10" i="4" s="1"/>
  <c r="T8" i="4"/>
  <c r="Y8" i="4" s="1"/>
  <c r="S8" i="4" s="1"/>
  <c r="AP8" i="4"/>
  <c r="AZ8" i="4" s="1"/>
  <c r="AO8" i="4" s="1"/>
  <c r="F7" i="4"/>
  <c r="D17" i="4"/>
  <c r="D31" i="4"/>
  <c r="D71" i="4"/>
  <c r="F71" i="4" s="1"/>
  <c r="D87" i="4"/>
  <c r="D117" i="4"/>
  <c r="T71" i="4" l="1"/>
  <c r="Y71" i="4" s="1"/>
  <c r="S71" i="4" s="1"/>
  <c r="AP71" i="4"/>
  <c r="AZ71" i="4" s="1"/>
  <c r="AO71" i="4" s="1"/>
  <c r="T7" i="4"/>
  <c r="Y7" i="4" s="1"/>
  <c r="S7" i="4" s="1"/>
  <c r="AP7" i="4"/>
  <c r="AZ7" i="4" s="1"/>
  <c r="AO7" i="4" s="1"/>
  <c r="J121" i="1"/>
  <c r="J120" i="1" l="1"/>
  <c r="J119" i="1"/>
  <c r="J118" i="1"/>
  <c r="J114" i="1"/>
  <c r="J117" i="1"/>
  <c r="J113" i="1"/>
  <c r="J116" i="1"/>
  <c r="J115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1" i="1"/>
  <c r="J90" i="1"/>
  <c r="J89" i="1"/>
  <c r="J88" i="1"/>
  <c r="J87" i="1"/>
  <c r="J86" i="1"/>
  <c r="J85" i="1"/>
  <c r="J84" i="1"/>
  <c r="J83" i="1"/>
  <c r="J92" i="1"/>
  <c r="J82" i="1"/>
  <c r="J81" i="1"/>
  <c r="J80" i="1"/>
  <c r="J78" i="1"/>
  <c r="J77" i="1"/>
  <c r="J76" i="1"/>
  <c r="J75" i="1"/>
  <c r="J74" i="1"/>
  <c r="J73" i="1"/>
  <c r="J72" i="1"/>
  <c r="J71" i="1"/>
  <c r="J70" i="1"/>
  <c r="J7" i="1"/>
  <c r="J68" i="1"/>
  <c r="J69" i="1"/>
  <c r="J79" i="1"/>
  <c r="J66" i="1"/>
  <c r="J65" i="1"/>
  <c r="J64" i="1"/>
  <c r="J63" i="1"/>
  <c r="J62" i="1"/>
  <c r="J61" i="1"/>
  <c r="J51" i="1"/>
  <c r="J60" i="1"/>
  <c r="J59" i="1"/>
  <c r="J58" i="1"/>
  <c r="J57" i="1"/>
  <c r="J67" i="1"/>
  <c r="J54" i="1"/>
  <c r="J53" i="1"/>
  <c r="J56" i="1"/>
  <c r="J50" i="1"/>
  <c r="J55" i="1"/>
  <c r="J52" i="1"/>
  <c r="J49" i="1"/>
  <c r="J48" i="1"/>
  <c r="J34" i="1"/>
  <c r="J47" i="1"/>
  <c r="J46" i="1"/>
  <c r="J45" i="1"/>
  <c r="J44" i="1"/>
  <c r="J43" i="1"/>
  <c r="J42" i="1"/>
  <c r="J41" i="1"/>
  <c r="J40" i="1"/>
  <c r="J31" i="1"/>
  <c r="J39" i="1"/>
  <c r="J32" i="1"/>
  <c r="J38" i="1"/>
  <c r="J37" i="1"/>
  <c r="J36" i="1"/>
  <c r="J35" i="1"/>
  <c r="J30" i="1"/>
  <c r="J33" i="1"/>
  <c r="J29" i="1"/>
  <c r="J19" i="1"/>
  <c r="J28" i="1"/>
  <c r="J27" i="1"/>
  <c r="J26" i="1"/>
  <c r="J25" i="1"/>
  <c r="J24" i="1"/>
  <c r="J23" i="1"/>
  <c r="J21" i="1"/>
  <c r="J22" i="1"/>
  <c r="J18" i="1"/>
  <c r="J20" i="1"/>
  <c r="J17" i="1"/>
  <c r="J16" i="1"/>
  <c r="J15" i="1"/>
  <c r="J14" i="1"/>
  <c r="J13" i="1"/>
  <c r="J10" i="1"/>
  <c r="J11" i="1"/>
  <c r="J8" i="1"/>
  <c r="J9" i="1"/>
  <c r="J12" i="1"/>
  <c r="F61" i="4"/>
  <c r="D51" i="4"/>
  <c r="T61" i="4" l="1"/>
  <c r="Y61" i="4" s="1"/>
  <c r="S61" i="4" s="1"/>
  <c r="AP61" i="4"/>
  <c r="AZ61" i="4" s="1"/>
  <c r="AO61" i="4" s="1"/>
  <c r="J123" i="1"/>
  <c r="F33" i="4"/>
  <c r="F55" i="4"/>
  <c r="F87" i="4"/>
  <c r="F117" i="4"/>
  <c r="F36" i="4"/>
  <c r="F58" i="4"/>
  <c r="F90" i="4"/>
  <c r="F120" i="4"/>
  <c r="F31" i="4"/>
  <c r="F59" i="4"/>
  <c r="F89" i="4"/>
  <c r="F127" i="4"/>
  <c r="F38" i="4"/>
  <c r="F60" i="4"/>
  <c r="F92" i="4"/>
  <c r="F124" i="4"/>
  <c r="F29" i="4"/>
  <c r="F49" i="4"/>
  <c r="F83" i="4"/>
  <c r="F107" i="4"/>
  <c r="F32" i="4"/>
  <c r="F48" i="4"/>
  <c r="F80" i="4"/>
  <c r="F110" i="4"/>
  <c r="F25" i="4"/>
  <c r="F47" i="4"/>
  <c r="F85" i="4"/>
  <c r="F109" i="4"/>
  <c r="F34" i="4"/>
  <c r="F56" i="4"/>
  <c r="F82" i="4"/>
  <c r="F112" i="4"/>
  <c r="F23" i="4"/>
  <c r="F45" i="4"/>
  <c r="F67" i="4"/>
  <c r="F97" i="4"/>
  <c r="F26" i="4"/>
  <c r="F44" i="4"/>
  <c r="F70" i="4"/>
  <c r="F100" i="4"/>
  <c r="F19" i="4"/>
  <c r="F43" i="4"/>
  <c r="F75" i="4"/>
  <c r="F105" i="4"/>
  <c r="F28" i="4"/>
  <c r="F46" i="4"/>
  <c r="F78" i="4"/>
  <c r="F104" i="4"/>
  <c r="F17" i="4"/>
  <c r="F39" i="4"/>
  <c r="F63" i="4"/>
  <c r="F93" i="4"/>
  <c r="F16" i="4"/>
  <c r="F40" i="4"/>
  <c r="F66" i="4"/>
  <c r="F96" i="4"/>
  <c r="F126" i="4"/>
  <c r="F37" i="4"/>
  <c r="F65" i="4"/>
  <c r="F95" i="4"/>
  <c r="F24" i="4"/>
  <c r="F42" i="4"/>
  <c r="F68" i="4"/>
  <c r="F98" i="4"/>
  <c r="F51" i="4"/>
  <c r="T126" i="4" l="1"/>
  <c r="Y126" i="4" s="1"/>
  <c r="S126" i="4" s="1"/>
  <c r="AP126" i="4"/>
  <c r="AZ126" i="4" s="1"/>
  <c r="AO126" i="4" s="1"/>
  <c r="T124" i="4"/>
  <c r="Y124" i="4" s="1"/>
  <c r="S124" i="4" s="1"/>
  <c r="AP124" i="4"/>
  <c r="AZ124" i="4" s="1"/>
  <c r="AO124" i="4" s="1"/>
  <c r="T127" i="4"/>
  <c r="Y127" i="4" s="1"/>
  <c r="S127" i="4" s="1"/>
  <c r="AP127" i="4"/>
  <c r="AZ127" i="4" s="1"/>
  <c r="AO127" i="4" s="1"/>
  <c r="T120" i="4"/>
  <c r="Y120" i="4" s="1"/>
  <c r="S120" i="4" s="1"/>
  <c r="AP120" i="4"/>
  <c r="AZ120" i="4" s="1"/>
  <c r="AO120" i="4" s="1"/>
  <c r="T117" i="4"/>
  <c r="Y117" i="4" s="1"/>
  <c r="S117" i="4" s="1"/>
  <c r="AP117" i="4"/>
  <c r="AZ117" i="4" s="1"/>
  <c r="AO117" i="4" s="1"/>
  <c r="T92" i="4"/>
  <c r="Y92" i="4" s="1"/>
  <c r="S92" i="4" s="1"/>
  <c r="AP92" i="4"/>
  <c r="AZ92" i="4" s="1"/>
  <c r="AO92" i="4" s="1"/>
  <c r="T89" i="4"/>
  <c r="Y89" i="4" s="1"/>
  <c r="S89" i="4" s="1"/>
  <c r="AP89" i="4"/>
  <c r="AZ89" i="4" s="1"/>
  <c r="AO89" i="4" s="1"/>
  <c r="T90" i="4"/>
  <c r="Y90" i="4" s="1"/>
  <c r="S90" i="4" s="1"/>
  <c r="AP90" i="4"/>
  <c r="AZ90" i="4" s="1"/>
  <c r="AO90" i="4" s="1"/>
  <c r="T98" i="4"/>
  <c r="Y98" i="4" s="1"/>
  <c r="S98" i="4" s="1"/>
  <c r="AP98" i="4"/>
  <c r="AZ98" i="4" s="1"/>
  <c r="AO98" i="4" s="1"/>
  <c r="T95" i="4"/>
  <c r="Y95" i="4" s="1"/>
  <c r="S95" i="4" s="1"/>
  <c r="AP95" i="4"/>
  <c r="AZ95" i="4" s="1"/>
  <c r="AO95" i="4" s="1"/>
  <c r="T96" i="4"/>
  <c r="Y96" i="4" s="1"/>
  <c r="S96" i="4" s="1"/>
  <c r="AP96" i="4"/>
  <c r="AZ96" i="4" s="1"/>
  <c r="AO96" i="4" s="1"/>
  <c r="T93" i="4"/>
  <c r="Y93" i="4" s="1"/>
  <c r="S93" i="4" s="1"/>
  <c r="AP93" i="4"/>
  <c r="AZ93" i="4" s="1"/>
  <c r="AO93" i="4" s="1"/>
  <c r="T104" i="4"/>
  <c r="Y104" i="4" s="1"/>
  <c r="S104" i="4" s="1"/>
  <c r="AP104" i="4"/>
  <c r="AZ104" i="4" s="1"/>
  <c r="AO104" i="4" s="1"/>
  <c r="T105" i="4"/>
  <c r="Y105" i="4" s="1"/>
  <c r="S105" i="4" s="1"/>
  <c r="AP105" i="4"/>
  <c r="AZ105" i="4" s="1"/>
  <c r="AO105" i="4" s="1"/>
  <c r="T100" i="4"/>
  <c r="Y100" i="4" s="1"/>
  <c r="S100" i="4" s="1"/>
  <c r="AP100" i="4"/>
  <c r="AZ100" i="4" s="1"/>
  <c r="AO100" i="4" s="1"/>
  <c r="T97" i="4"/>
  <c r="Y97" i="4" s="1"/>
  <c r="S97" i="4" s="1"/>
  <c r="AP97" i="4"/>
  <c r="AZ97" i="4" s="1"/>
  <c r="AO97" i="4" s="1"/>
  <c r="T112" i="4"/>
  <c r="Y112" i="4" s="1"/>
  <c r="S112" i="4" s="1"/>
  <c r="AP112" i="4"/>
  <c r="AZ112" i="4" s="1"/>
  <c r="AO112" i="4" s="1"/>
  <c r="T109" i="4"/>
  <c r="Y109" i="4" s="1"/>
  <c r="S109" i="4" s="1"/>
  <c r="AP109" i="4"/>
  <c r="AZ109" i="4" s="1"/>
  <c r="AO109" i="4" s="1"/>
  <c r="T110" i="4"/>
  <c r="Y110" i="4" s="1"/>
  <c r="S110" i="4" s="1"/>
  <c r="AP110" i="4"/>
  <c r="AZ110" i="4" s="1"/>
  <c r="AO110" i="4" s="1"/>
  <c r="T107" i="4"/>
  <c r="Y107" i="4" s="1"/>
  <c r="S107" i="4" s="1"/>
  <c r="AP107" i="4"/>
  <c r="AZ107" i="4" s="1"/>
  <c r="AO107" i="4" s="1"/>
  <c r="T87" i="4"/>
  <c r="Y87" i="4" s="1"/>
  <c r="S87" i="4" s="1"/>
  <c r="AP87" i="4"/>
  <c r="AZ87" i="4" s="1"/>
  <c r="AO87" i="4" s="1"/>
  <c r="T78" i="4"/>
  <c r="Y78" i="4" s="1"/>
  <c r="S78" i="4" s="1"/>
  <c r="AP78" i="4"/>
  <c r="AZ78" i="4" s="1"/>
  <c r="AO78" i="4" s="1"/>
  <c r="T82" i="4"/>
  <c r="Y82" i="4" s="1"/>
  <c r="S82" i="4" s="1"/>
  <c r="AP82" i="4"/>
  <c r="AZ82" i="4" s="1"/>
  <c r="AO82" i="4" s="1"/>
  <c r="T83" i="4"/>
  <c r="Y83" i="4" s="1"/>
  <c r="S83" i="4" s="1"/>
  <c r="AP83" i="4"/>
  <c r="AZ83" i="4" s="1"/>
  <c r="AO83" i="4" s="1"/>
  <c r="T75" i="4"/>
  <c r="Y75" i="4" s="1"/>
  <c r="S75" i="4" s="1"/>
  <c r="AP75" i="4"/>
  <c r="AZ75" i="4" s="1"/>
  <c r="AO75" i="4" s="1"/>
  <c r="T85" i="4"/>
  <c r="Y85" i="4" s="1"/>
  <c r="S85" i="4" s="1"/>
  <c r="AP85" i="4"/>
  <c r="AZ85" i="4" s="1"/>
  <c r="AO85" i="4" s="1"/>
  <c r="T80" i="4"/>
  <c r="Y80" i="4" s="1"/>
  <c r="S80" i="4" s="1"/>
  <c r="AP80" i="4"/>
  <c r="AZ80" i="4" s="1"/>
  <c r="AO80" i="4" s="1"/>
  <c r="T68" i="4"/>
  <c r="Y68" i="4" s="1"/>
  <c r="S68" i="4" s="1"/>
  <c r="AP68" i="4"/>
  <c r="AZ68" i="4" s="1"/>
  <c r="AO68" i="4" s="1"/>
  <c r="T65" i="4"/>
  <c r="Y65" i="4" s="1"/>
  <c r="S65" i="4" s="1"/>
  <c r="AP65" i="4"/>
  <c r="AZ65" i="4" s="1"/>
  <c r="AO65" i="4" s="1"/>
  <c r="T66" i="4"/>
  <c r="Y66" i="4" s="1"/>
  <c r="S66" i="4" s="1"/>
  <c r="AP66" i="4"/>
  <c r="AZ66" i="4" s="1"/>
  <c r="AO66" i="4" s="1"/>
  <c r="T63" i="4"/>
  <c r="Y63" i="4" s="1"/>
  <c r="S63" i="4" s="1"/>
  <c r="AP63" i="4"/>
  <c r="AZ63" i="4" s="1"/>
  <c r="AO63" i="4" s="1"/>
  <c r="T70" i="4"/>
  <c r="Y70" i="4" s="1"/>
  <c r="S70" i="4" s="1"/>
  <c r="AP70" i="4"/>
  <c r="AZ70" i="4" s="1"/>
  <c r="AO70" i="4" s="1"/>
  <c r="T67" i="4"/>
  <c r="Y67" i="4" s="1"/>
  <c r="S67" i="4" s="1"/>
  <c r="AP67" i="4"/>
  <c r="AZ67" i="4" s="1"/>
  <c r="AO67" i="4" s="1"/>
  <c r="T56" i="4"/>
  <c r="Y56" i="4" s="1"/>
  <c r="S56" i="4" s="1"/>
  <c r="AP56" i="4"/>
  <c r="AZ56" i="4" s="1"/>
  <c r="AO56" i="4" s="1"/>
  <c r="T60" i="4"/>
  <c r="Y60" i="4" s="1"/>
  <c r="S60" i="4" s="1"/>
  <c r="AP60" i="4"/>
  <c r="AZ60" i="4" s="1"/>
  <c r="AO60" i="4" s="1"/>
  <c r="T59" i="4"/>
  <c r="Y59" i="4" s="1"/>
  <c r="S59" i="4" s="1"/>
  <c r="AP59" i="4"/>
  <c r="AZ59" i="4" s="1"/>
  <c r="AO59" i="4" s="1"/>
  <c r="T58" i="4"/>
  <c r="Y58" i="4" s="1"/>
  <c r="S58" i="4" s="1"/>
  <c r="AP58" i="4"/>
  <c r="AZ58" i="4" s="1"/>
  <c r="AO58" i="4" s="1"/>
  <c r="T55" i="4"/>
  <c r="Y55" i="4" s="1"/>
  <c r="S55" i="4" s="1"/>
  <c r="AP55" i="4"/>
  <c r="AZ55" i="4" s="1"/>
  <c r="AO55" i="4" s="1"/>
  <c r="T51" i="4"/>
  <c r="Y51" i="4" s="1"/>
  <c r="S51" i="4" s="1"/>
  <c r="AP51" i="4"/>
  <c r="AZ51" i="4" s="1"/>
  <c r="AO51" i="4" s="1"/>
  <c r="T34" i="4"/>
  <c r="Y34" i="4" s="1"/>
  <c r="S34" i="4" s="1"/>
  <c r="AP34" i="4"/>
  <c r="AZ34" i="4" s="1"/>
  <c r="AO34" i="4" s="1"/>
  <c r="T38" i="4"/>
  <c r="Y38" i="4" s="1"/>
  <c r="S38" i="4" s="1"/>
  <c r="AP38" i="4"/>
  <c r="AZ38" i="4" s="1"/>
  <c r="AO38" i="4" s="1"/>
  <c r="T36" i="4"/>
  <c r="Y36" i="4" s="1"/>
  <c r="S36" i="4" s="1"/>
  <c r="AP36" i="4"/>
  <c r="AZ36" i="4" s="1"/>
  <c r="AO36" i="4" s="1"/>
  <c r="T33" i="4"/>
  <c r="Y33" i="4" s="1"/>
  <c r="S33" i="4" s="1"/>
  <c r="AP33" i="4"/>
  <c r="AZ33" i="4" s="1"/>
  <c r="AO33" i="4" s="1"/>
  <c r="T42" i="4"/>
  <c r="Y42" i="4" s="1"/>
  <c r="S42" i="4" s="1"/>
  <c r="AP42" i="4"/>
  <c r="AZ42" i="4" s="1"/>
  <c r="AO42" i="4" s="1"/>
  <c r="T37" i="4"/>
  <c r="Y37" i="4" s="1"/>
  <c r="S37" i="4" s="1"/>
  <c r="AP37" i="4"/>
  <c r="AZ37" i="4" s="1"/>
  <c r="AO37" i="4" s="1"/>
  <c r="T40" i="4"/>
  <c r="Y40" i="4" s="1"/>
  <c r="S40" i="4" s="1"/>
  <c r="AP40" i="4"/>
  <c r="AZ40" i="4" s="1"/>
  <c r="AO40" i="4" s="1"/>
  <c r="T39" i="4"/>
  <c r="Y39" i="4" s="1"/>
  <c r="S39" i="4" s="1"/>
  <c r="AP39" i="4"/>
  <c r="AZ39" i="4" s="1"/>
  <c r="AO39" i="4" s="1"/>
  <c r="T46" i="4"/>
  <c r="Y46" i="4" s="1"/>
  <c r="S46" i="4" s="1"/>
  <c r="AP46" i="4"/>
  <c r="AZ46" i="4" s="1"/>
  <c r="AO46" i="4" s="1"/>
  <c r="T43" i="4"/>
  <c r="Y43" i="4" s="1"/>
  <c r="S43" i="4" s="1"/>
  <c r="AP43" i="4"/>
  <c r="AZ43" i="4" s="1"/>
  <c r="AO43" i="4" s="1"/>
  <c r="T44" i="4"/>
  <c r="Y44" i="4" s="1"/>
  <c r="S44" i="4" s="1"/>
  <c r="AP44" i="4"/>
  <c r="AZ44" i="4" s="1"/>
  <c r="AO44" i="4" s="1"/>
  <c r="T45" i="4"/>
  <c r="Y45" i="4" s="1"/>
  <c r="S45" i="4" s="1"/>
  <c r="AP45" i="4"/>
  <c r="AZ45" i="4" s="1"/>
  <c r="AO45" i="4" s="1"/>
  <c r="T47" i="4"/>
  <c r="Y47" i="4" s="1"/>
  <c r="S47" i="4" s="1"/>
  <c r="AP47" i="4"/>
  <c r="AZ47" i="4" s="1"/>
  <c r="AO47" i="4" s="1"/>
  <c r="T48" i="4"/>
  <c r="Y48" i="4" s="1"/>
  <c r="S48" i="4" s="1"/>
  <c r="AP48" i="4"/>
  <c r="AZ48" i="4" s="1"/>
  <c r="AO48" i="4" s="1"/>
  <c r="T49" i="4"/>
  <c r="Y49" i="4" s="1"/>
  <c r="S49" i="4" s="1"/>
  <c r="AP49" i="4"/>
  <c r="AZ49" i="4" s="1"/>
  <c r="AO49" i="4" s="1"/>
  <c r="T32" i="4"/>
  <c r="Y32" i="4" s="1"/>
  <c r="S32" i="4" s="1"/>
  <c r="AP32" i="4"/>
  <c r="AZ32" i="4" s="1"/>
  <c r="AO32" i="4" s="1"/>
  <c r="T31" i="4"/>
  <c r="Y31" i="4" s="1"/>
  <c r="S31" i="4" s="1"/>
  <c r="AP31" i="4"/>
  <c r="AZ31" i="4" s="1"/>
  <c r="AO31" i="4" s="1"/>
  <c r="T24" i="4"/>
  <c r="Y24" i="4" s="1"/>
  <c r="S24" i="4" s="1"/>
  <c r="AP24" i="4"/>
  <c r="AZ24" i="4" s="1"/>
  <c r="AO24" i="4" s="1"/>
  <c r="T28" i="4"/>
  <c r="Y28" i="4" s="1"/>
  <c r="S28" i="4" s="1"/>
  <c r="AP28" i="4"/>
  <c r="AZ28" i="4" s="1"/>
  <c r="AO28" i="4" s="1"/>
  <c r="T19" i="4"/>
  <c r="Y19" i="4" s="1"/>
  <c r="S19" i="4" s="1"/>
  <c r="AP19" i="4"/>
  <c r="AZ19" i="4" s="1"/>
  <c r="AO19" i="4" s="1"/>
  <c r="T26" i="4"/>
  <c r="Y26" i="4" s="1"/>
  <c r="S26" i="4" s="1"/>
  <c r="AP26" i="4"/>
  <c r="AZ26" i="4" s="1"/>
  <c r="AO26" i="4" s="1"/>
  <c r="T23" i="4"/>
  <c r="Y23" i="4" s="1"/>
  <c r="S23" i="4" s="1"/>
  <c r="AP23" i="4"/>
  <c r="AZ23" i="4" s="1"/>
  <c r="AO23" i="4" s="1"/>
  <c r="T25" i="4"/>
  <c r="Y25" i="4" s="1"/>
  <c r="S25" i="4" s="1"/>
  <c r="AP25" i="4"/>
  <c r="AZ25" i="4" s="1"/>
  <c r="AO25" i="4" s="1"/>
  <c r="T29" i="4"/>
  <c r="Y29" i="4" s="1"/>
  <c r="S29" i="4" s="1"/>
  <c r="AP29" i="4"/>
  <c r="AZ29" i="4" s="1"/>
  <c r="AO29" i="4" s="1"/>
  <c r="T17" i="4"/>
  <c r="Y17" i="4" s="1"/>
  <c r="S17" i="4" s="1"/>
  <c r="AP17" i="4"/>
  <c r="AZ17" i="4" s="1"/>
  <c r="AO17" i="4" s="1"/>
  <c r="T16" i="4"/>
  <c r="Y16" i="4" s="1"/>
  <c r="S16" i="4" s="1"/>
  <c r="AP16" i="4"/>
  <c r="AZ16" i="4" s="1"/>
  <c r="AO16" i="4" s="1"/>
</calcChain>
</file>

<file path=xl/comments1.xml><?xml version="1.0" encoding="utf-8"?>
<comments xmlns="http://schemas.openxmlformats.org/spreadsheetml/2006/main">
  <authors>
    <author>kab302_teacher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A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D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G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J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M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</commentList>
</comments>
</file>

<file path=xl/sharedStrings.xml><?xml version="1.0" encoding="utf-8"?>
<sst xmlns="http://schemas.openxmlformats.org/spreadsheetml/2006/main" count="522" uniqueCount="243">
  <si>
    <t>№</t>
  </si>
  <si>
    <t>Железнодорожный</t>
  </si>
  <si>
    <t>Центральный</t>
  </si>
  <si>
    <t>Кировский</t>
  </si>
  <si>
    <t>Ленинский</t>
  </si>
  <si>
    <t>Октябрьский</t>
  </si>
  <si>
    <t>Свердловский</t>
  </si>
  <si>
    <t>Советский</t>
  </si>
  <si>
    <t>МАТЕМАТИКА, 4 класс</t>
  </si>
  <si>
    <t>Код ОУ по КИАСУО</t>
  </si>
  <si>
    <t>Район</t>
  </si>
  <si>
    <t>Наименование ОУ (кратко)</t>
  </si>
  <si>
    <t>Человек</t>
  </si>
  <si>
    <t>средний балл</t>
  </si>
  <si>
    <t>распределение баллов в %</t>
  </si>
  <si>
    <t>МБОУ Лицей № 28</t>
  </si>
  <si>
    <t>МБОУ Гимназия № 8</t>
  </si>
  <si>
    <t>МБОУ Прогимназия  № 131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</si>
  <si>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</si>
  <si>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</si>
  <si>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</si>
  <si>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</si>
  <si>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</si>
  <si>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МБОУ СШ № 86 им. М. Ф. Стригина</t>
  </si>
  <si>
    <t>МБОУ СШ № 153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</si>
  <si>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</si>
  <si>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</si>
  <si>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</si>
  <si>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</si>
  <si>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</si>
  <si>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</si>
  <si>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МБОУ СШ № 49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</si>
  <si>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</si>
  <si>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</si>
  <si>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</si>
  <si>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</si>
  <si>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</si>
  <si>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</si>
  <si>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</si>
  <si>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</si>
  <si>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</si>
  <si>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</si>
  <si>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</si>
  <si>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</si>
  <si>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</si>
  <si>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47</t>
  </si>
  <si>
    <t>МАОУ Гимназия № 11 им. А. Н. Кулакова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</si>
  <si>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</si>
  <si>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</si>
  <si>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</si>
  <si>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</si>
  <si>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</si>
  <si>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88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</si>
  <si>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</si>
  <si>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</si>
  <si>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</si>
  <si>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</si>
  <si>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</si>
  <si>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</si>
  <si>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Школа-интернат № 1 им. В. П. Синякова</t>
  </si>
  <si>
    <t>МБОУ Гимназия № 3</t>
  </si>
  <si>
    <t>МБОУ СШ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</si>
  <si>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</si>
  <si>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</si>
  <si>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</si>
  <si>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</si>
  <si>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</si>
  <si>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</si>
  <si>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</si>
  <si>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72 им. М. Н. Толстихина</t>
  </si>
  <si>
    <t>МБОУ СШ № 73</t>
  </si>
  <si>
    <t>МБОУ СШ № 82</t>
  </si>
  <si>
    <t>МБОУ СШ № 84</t>
  </si>
  <si>
    <t>МБОУ СШ № 95</t>
  </si>
  <si>
    <t>МБОУ СШ № 99</t>
  </si>
  <si>
    <t>МБОУ СШ № 92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</si>
  <si>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</si>
  <si>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</si>
  <si>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</si>
  <si>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</si>
  <si>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</si>
  <si>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</si>
  <si>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</si>
  <si>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</si>
  <si>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</si>
  <si>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</si>
  <si>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</si>
  <si>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</si>
  <si>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МБОУ СШ № 97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</si>
  <si>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</si>
  <si>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</si>
  <si>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</si>
  <si>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</si>
  <si>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</si>
  <si>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</si>
  <si>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</si>
  <si>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22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</si>
  <si>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</si>
  <si>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</si>
  <si>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</si>
  <si>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</si>
  <si>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</si>
  <si>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</si>
  <si>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</si>
  <si>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</si>
  <si>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</si>
  <si>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</si>
  <si>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</si>
  <si>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</si>
  <si>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</si>
  <si>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</si>
  <si>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143</t>
  </si>
  <si>
    <t>МБОУ СШ № 144</t>
  </si>
  <si>
    <t>МБОУ СШ № 145</t>
  </si>
  <si>
    <t>МБОУ СШ № 147</t>
  </si>
  <si>
    <t>МБОУ СШ № 149</t>
  </si>
  <si>
    <t>МБОУ СШ № 150</t>
  </si>
  <si>
    <t>МАОУ СШ № 151</t>
  </si>
  <si>
    <t>МБОУ СШ № 152</t>
  </si>
  <si>
    <t>МАОУ Гимназия № 2</t>
  </si>
  <si>
    <t>МБОУ Лицей № 2</t>
  </si>
  <si>
    <t>МБОУ СШ № 4</t>
  </si>
  <si>
    <t>МБОУ Гимназия № 12 "Музыки и театра"</t>
  </si>
  <si>
    <t>МБОУ  Гимназия № 16</t>
  </si>
  <si>
    <t>МБОУ СШ № 14 им. И. М. Смоктуновского</t>
  </si>
  <si>
    <t>МБОУ СШ № 27</t>
  </si>
  <si>
    <t>МБОУ СШ № 51</t>
  </si>
  <si>
    <t>Общий игог</t>
  </si>
  <si>
    <t>МБОУ Лицей № 8</t>
  </si>
  <si>
    <t>Расчётное среднее значение по городу:</t>
  </si>
  <si>
    <t>Среднее значение по городу принято:</t>
  </si>
  <si>
    <t>МАОУ Лицей № 9 "Лидер"</t>
  </si>
  <si>
    <t xml:space="preserve">МБОУ СШ № 10 им. ак. Ю. А. Овчинникова </t>
  </si>
  <si>
    <t>критично - меньше 3,5 баллов</t>
  </si>
  <si>
    <t>Расчётное среднее значение</t>
  </si>
  <si>
    <t>A</t>
  </si>
  <si>
    <t>- отлично</t>
  </si>
  <si>
    <t>C</t>
  </si>
  <si>
    <t xml:space="preserve">- нормально </t>
  </si>
  <si>
    <t>B</t>
  </si>
  <si>
    <t>- хорошо</t>
  </si>
  <si>
    <t>D</t>
  </si>
  <si>
    <t>- критично</t>
  </si>
  <si>
    <t>МАОУ Гимназия № 11</t>
  </si>
  <si>
    <t>МБОУ СШ № 72</t>
  </si>
  <si>
    <t>МБОУ Школа-интернат № 1</t>
  </si>
  <si>
    <t>МБОУ Гимназия № 12 "МиТ"</t>
  </si>
  <si>
    <t>МБОУ СШ № 10</t>
  </si>
  <si>
    <t>МБОУ СШ № 14</t>
  </si>
  <si>
    <t>Граница А-В</t>
  </si>
  <si>
    <t>Граница В-С</t>
  </si>
  <si>
    <t>Граница С-D</t>
  </si>
  <si>
    <t>отлично - от 4,5 баллов и более</t>
  </si>
  <si>
    <t>ДОСТИЖЕНИЕ ОБРАЗОВАТЕЛЬНЫХ РЕЗУЛЬТАТОВ</t>
  </si>
  <si>
    <t>ЦЕНТРАЛЬНЫЙ РАЙОН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</si>
  <si>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</si>
  <si>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</si>
  <si>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</si>
  <si>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</si>
  <si>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</si>
  <si>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</si>
  <si>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МБОУ СШ № 86</t>
  </si>
  <si>
    <t>Матем-4 ср. балл ОУ</t>
  </si>
  <si>
    <t>Матем-4 ср. балл по городу</t>
  </si>
  <si>
    <t>Матем-4 Индекс успешности</t>
  </si>
  <si>
    <t>РусЯз-4 ср. балл ОУ</t>
  </si>
  <si>
    <t>ОкрМир-4 ср. балл ОУ</t>
  </si>
  <si>
    <t>ОкрМир-4 ср. балл по городу</t>
  </si>
  <si>
    <t>ОкрМир-4 Индекс успешности</t>
  </si>
  <si>
    <t>РусЯз-4 ср. балл по городу</t>
  </si>
  <si>
    <t>РусЯз-4 Индекс успешности</t>
  </si>
  <si>
    <t>ЧитГр-4 ср. балл ОУ</t>
  </si>
  <si>
    <t>ЧитГр-4 ср. балл по городу</t>
  </si>
  <si>
    <t>ЧитГр-4 Индекс успешности</t>
  </si>
  <si>
    <t>ГрПр-4 ср. балл ОУ</t>
  </si>
  <si>
    <t>ГрПр-4 ср. балл по городу</t>
  </si>
  <si>
    <t>ГрПр-4 Индекс успешности</t>
  </si>
  <si>
    <t>Цифра 1</t>
  </si>
  <si>
    <t>Цифра 2</t>
  </si>
  <si>
    <t>Цифра 3</t>
  </si>
  <si>
    <t>Цифра 4</t>
  </si>
  <si>
    <t>Среднее значение</t>
  </si>
  <si>
    <t>Цифра 5</t>
  </si>
  <si>
    <t>4 класс</t>
  </si>
  <si>
    <t>Матем-9 ср. балл по городу</t>
  </si>
  <si>
    <t>Матем-9 ср. балл ОУ</t>
  </si>
  <si>
    <t>Матем-9 Индекс успешности</t>
  </si>
  <si>
    <t>РусЯз-9 ср. балл ОУ</t>
  </si>
  <si>
    <t>РусЯз-9 ср. балл по городу</t>
  </si>
  <si>
    <t>РусЯз-9 Индекс успешности</t>
  </si>
  <si>
    <t>Матем-11 профиль ср. балл ОУ</t>
  </si>
  <si>
    <t>Матем-11 профиль ср. балл по городу</t>
  </si>
  <si>
    <t>Матем-11 профиль Индекс успешности</t>
  </si>
  <si>
    <t>Матем-11 базовый ср. балл по городу</t>
  </si>
  <si>
    <t>Матем-11 базовый ср. балл ОУ</t>
  </si>
  <si>
    <t>Матем-11 базовый Индекс успешности</t>
  </si>
  <si>
    <t>РусЯз-11 ср. балл ОУ</t>
  </si>
  <si>
    <t>РусЯз-11 ср. балл по городу</t>
  </si>
  <si>
    <t>РусЯз-11 Индекс успешности</t>
  </si>
  <si>
    <t>http://4ege.ru/materials_podgotovka/2797-perevod-ballov-ege-v-ocenki.html</t>
  </si>
  <si>
    <t>Цифра 6</t>
  </si>
  <si>
    <t>Цифра 7</t>
  </si>
  <si>
    <t>Цифра 8</t>
  </si>
  <si>
    <t>Цифра 9</t>
  </si>
  <si>
    <t>Цифра 10</t>
  </si>
  <si>
    <t>ИТОГ 4+9+11</t>
  </si>
  <si>
    <t>хорошо - от 4 и до 4,5</t>
  </si>
  <si>
    <t>нормально - от 3,5 до 4,0</t>
  </si>
  <si>
    <t>РУССКИЙ ЯЗЫК, 4 КЛАСС</t>
  </si>
  <si>
    <t>ОКРУЖАЮЩИЙ МИР, 4 КЛАСС</t>
  </si>
  <si>
    <t>результат выполнения</t>
  </si>
  <si>
    <t>%</t>
  </si>
  <si>
    <t>базовый уровень</t>
  </si>
  <si>
    <t>повышенный уровень</t>
  </si>
  <si>
    <t>% повышен + база</t>
  </si>
  <si>
    <t>ЧИТАТЕЛЬСКАЯ ГРАМОТНОСТЬ, 4 КЛАСС</t>
  </si>
  <si>
    <t>ГРУППОВОЙ ПРОЕКТ, 4 КЛАСС</t>
  </si>
  <si>
    <t>ниже базового</t>
  </si>
  <si>
    <t>МАТЕМАТИКА, 9 КЛАСС</t>
  </si>
  <si>
    <t>РУССКИЙ ЯЗЫК, 9 КЛАСС</t>
  </si>
  <si>
    <t>МАТЕМАТИКА, базовый уровень, 11 КЛАСС</t>
  </si>
  <si>
    <t>Расчётное значение среднего балла по городу:</t>
  </si>
  <si>
    <t>Значение среднего балла по городу принято:</t>
  </si>
  <si>
    <t>менее 27</t>
  </si>
  <si>
    <t>27-50</t>
  </si>
  <si>
    <t>50-69</t>
  </si>
  <si>
    <t>70-100</t>
  </si>
  <si>
    <t xml:space="preserve">из них </t>
  </si>
  <si>
    <t>80-99</t>
  </si>
  <si>
    <t>МАТЕМАТИКА, профильный уровень, 11 КЛАСС</t>
  </si>
  <si>
    <t>менее 24</t>
  </si>
  <si>
    <t>24-50</t>
  </si>
  <si>
    <t>51-70</t>
  </si>
  <si>
    <t>из них</t>
  </si>
  <si>
    <t>средний балл ОУ</t>
  </si>
  <si>
    <t>РУССКИЙ ЯЗЫК, 11 КЛАСС</t>
  </si>
  <si>
    <t>2016-2017 учебный год</t>
  </si>
  <si>
    <t>МАОУ Лицей № 6 "Перспектива"</t>
  </si>
  <si>
    <t>МАОУ "КУГ № 1 – Универс"</t>
  </si>
  <si>
    <t>По городу Красноярску</t>
  </si>
  <si>
    <t>Среднее значение, определённое ГУО</t>
  </si>
  <si>
    <t>хорошо - от расчётного среднего балла по городу и до 4,5 баллов</t>
  </si>
  <si>
    <t xml:space="preserve">нормально - от 3,5 и до расчётного среднего балла по городу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</si>
</sst>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0C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993300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9" fillId="0" borderId="0"/>
    <xf numFmtId="164" fontId="12" fillId="0" borderId="0" applyBorder="0" applyProtection="0"/>
    <xf numFmtId="0" fontId="9" fillId="0" borderId="0"/>
    <xf numFmtId="0" fontId="12" fillId="0" borderId="0"/>
  </cellStyleXfs>
  <cellXfs count="532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4" fillId="2" borderId="7" xfId="0" applyFont="1" applyFill="1" applyBorder="1" applyAlignment="1">
      <alignment wrapText="1"/>
    </xf>
    <xf numFmtId="0" fontId="4" fillId="0" borderId="0" xfId="0" applyFont="1" applyAlignment="1"/>
    <xf numFmtId="0" fontId="0" fillId="0" borderId="0" xfId="0" applyNumberFormat="1" applyFont="1" applyAlignment="1"/>
    <xf numFmtId="0" fontId="0" fillId="0" borderId="0" xfId="0" applyFont="1" applyBorder="1" applyAlignment="1"/>
    <xf numFmtId="2" fontId="4" fillId="2" borderId="7" xfId="0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0" fillId="2" borderId="0" xfId="0" applyFont="1" applyFill="1" applyBorder="1" applyAlignment="1"/>
    <xf numFmtId="2" fontId="4" fillId="2" borderId="16" xfId="0" applyNumberFormat="1" applyFont="1" applyFill="1" applyBorder="1" applyAlignment="1">
      <alignment horizontal="center" wrapText="1"/>
    </xf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2" fontId="3" fillId="2" borderId="13" xfId="0" applyNumberFormat="1" applyFont="1" applyFill="1" applyBorder="1" applyAlignment="1">
      <alignment horizontal="center" wrapText="1"/>
    </xf>
    <xf numFmtId="0" fontId="4" fillId="2" borderId="17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23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2" fontId="4" fillId="2" borderId="11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3" fillId="0" borderId="13" xfId="0" applyFont="1" applyBorder="1"/>
    <xf numFmtId="2" fontId="4" fillId="2" borderId="13" xfId="0" applyNumberFormat="1" applyFont="1" applyFill="1" applyBorder="1" applyAlignment="1">
      <alignment horizontal="center" wrapText="1"/>
    </xf>
    <xf numFmtId="0" fontId="4" fillId="2" borderId="29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2" fontId="6" fillId="0" borderId="7" xfId="0" applyNumberFormat="1" applyFont="1" applyBorder="1" applyAlignment="1">
      <alignment vertical="top" wrapText="1"/>
    </xf>
    <xf numFmtId="0" fontId="7" fillId="4" borderId="0" xfId="0" applyFont="1" applyFill="1"/>
    <xf numFmtId="0" fontId="7" fillId="0" borderId="0" xfId="0" applyFont="1"/>
    <xf numFmtId="0" fontId="7" fillId="5" borderId="0" xfId="0" applyFont="1" applyFill="1"/>
    <xf numFmtId="0" fontId="7" fillId="6" borderId="0" xfId="0" applyFont="1" applyFill="1"/>
    <xf numFmtId="0" fontId="7" fillId="7" borderId="0" xfId="0" applyFont="1" applyFill="1"/>
    <xf numFmtId="0" fontId="4" fillId="3" borderId="7" xfId="0" applyFont="1" applyFill="1" applyBorder="1" applyAlignment="1">
      <alignment wrapText="1"/>
    </xf>
    <xf numFmtId="2" fontId="4" fillId="2" borderId="22" xfId="0" applyNumberFormat="1" applyFont="1" applyFill="1" applyBorder="1" applyAlignment="1">
      <alignment horizontal="center" wrapText="1"/>
    </xf>
    <xf numFmtId="2" fontId="4" fillId="2" borderId="24" xfId="0" applyNumberFormat="1" applyFont="1" applyFill="1" applyBorder="1" applyAlignment="1">
      <alignment horizontal="center" wrapText="1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center" wrapText="1"/>
    </xf>
    <xf numFmtId="2" fontId="4" fillId="2" borderId="28" xfId="0" applyNumberFormat="1" applyFont="1" applyFill="1" applyBorder="1" applyAlignment="1">
      <alignment horizontal="center" wrapText="1"/>
    </xf>
    <xf numFmtId="0" fontId="4" fillId="3" borderId="11" xfId="0" applyFont="1" applyFill="1" applyBorder="1" applyAlignment="1">
      <alignment wrapText="1"/>
    </xf>
    <xf numFmtId="2" fontId="3" fillId="2" borderId="13" xfId="0" applyNumberFormat="1" applyFont="1" applyFill="1" applyBorder="1" applyAlignment="1">
      <alignment horizontal="right" wrapText="1"/>
    </xf>
    <xf numFmtId="0" fontId="4" fillId="3" borderId="16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0" fontId="8" fillId="0" borderId="0" xfId="1"/>
    <xf numFmtId="0" fontId="7" fillId="0" borderId="0" xfId="1" applyFont="1"/>
    <xf numFmtId="0" fontId="8" fillId="0" borderId="23" xfId="1" applyBorder="1"/>
    <xf numFmtId="0" fontId="8" fillId="0" borderId="9" xfId="1" applyBorder="1"/>
    <xf numFmtId="0" fontId="8" fillId="0" borderId="29" xfId="1" applyBorder="1"/>
    <xf numFmtId="0" fontId="8" fillId="0" borderId="27" xfId="1" applyBorder="1"/>
    <xf numFmtId="0" fontId="8" fillId="0" borderId="6" xfId="1" applyBorder="1"/>
    <xf numFmtId="0" fontId="3" fillId="8" borderId="0" xfId="0" applyFont="1" applyFill="1" applyAlignment="1">
      <alignment horizontal="center"/>
    </xf>
    <xf numFmtId="49" fontId="14" fillId="0" borderId="0" xfId="0" applyNumberFormat="1" applyFont="1" applyBorder="1" applyAlignment="1">
      <alignment horizontal="left"/>
    </xf>
    <xf numFmtId="0" fontId="3" fillId="9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5" fillId="0" borderId="0" xfId="1" applyFont="1"/>
    <xf numFmtId="0" fontId="2" fillId="0" borderId="33" xfId="0" applyFont="1" applyBorder="1" applyAlignment="1"/>
    <xf numFmtId="0" fontId="4" fillId="3" borderId="26" xfId="0" applyFont="1" applyFill="1" applyBorder="1" applyAlignment="1">
      <alignment wrapText="1"/>
    </xf>
    <xf numFmtId="0" fontId="8" fillId="0" borderId="32" xfId="1" applyBorder="1"/>
    <xf numFmtId="0" fontId="2" fillId="0" borderId="33" xfId="0" applyFont="1" applyFill="1" applyBorder="1" applyAlignment="1"/>
    <xf numFmtId="0" fontId="4" fillId="3" borderId="41" xfId="0" applyFont="1" applyFill="1" applyBorder="1" applyAlignment="1">
      <alignment wrapText="1"/>
    </xf>
    <xf numFmtId="0" fontId="14" fillId="0" borderId="0" xfId="0" applyFont="1" applyBorder="1" applyAlignment="1">
      <alignment horizontal="right"/>
    </xf>
    <xf numFmtId="0" fontId="3" fillId="4" borderId="0" xfId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0" fontId="3" fillId="7" borderId="0" xfId="1" applyFont="1" applyFill="1" applyAlignment="1">
      <alignment horizontal="center"/>
    </xf>
    <xf numFmtId="0" fontId="1" fillId="0" borderId="40" xfId="2" applyFont="1" applyBorder="1" applyAlignment="1">
      <alignment horizontal="center"/>
    </xf>
    <xf numFmtId="0" fontId="1" fillId="0" borderId="33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0" fillId="0" borderId="16" xfId="2" applyFont="1" applyBorder="1" applyAlignment="1">
      <alignment horizontal="center"/>
    </xf>
    <xf numFmtId="0" fontId="0" fillId="0" borderId="33" xfId="2" applyFont="1" applyBorder="1" applyAlignment="1">
      <alignment horizontal="center"/>
    </xf>
    <xf numFmtId="0" fontId="1" fillId="0" borderId="16" xfId="2" applyFont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10" xfId="2" applyFont="1" applyBorder="1" applyAlignment="1">
      <alignment horizontal="center"/>
    </xf>
    <xf numFmtId="2" fontId="4" fillId="3" borderId="7" xfId="1" applyNumberFormat="1" applyFont="1" applyFill="1" applyBorder="1" applyAlignment="1">
      <alignment horizontal="center"/>
    </xf>
    <xf numFmtId="0" fontId="13" fillId="0" borderId="20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 wrapText="1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 vertical="center"/>
    </xf>
    <xf numFmtId="2" fontId="4" fillId="0" borderId="7" xfId="1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2" fontId="3" fillId="0" borderId="4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13" fillId="0" borderId="48" xfId="1" applyFont="1" applyBorder="1" applyAlignment="1">
      <alignment horizontal="center" vertical="center" wrapText="1"/>
    </xf>
    <xf numFmtId="2" fontId="8" fillId="0" borderId="23" xfId="1" applyNumberFormat="1" applyFill="1" applyBorder="1"/>
    <xf numFmtId="2" fontId="0" fillId="0" borderId="29" xfId="1" applyNumberFormat="1" applyFont="1" applyFill="1" applyBorder="1"/>
    <xf numFmtId="2" fontId="8" fillId="0" borderId="29" xfId="1" applyNumberFormat="1" applyFill="1" applyBorder="1"/>
    <xf numFmtId="2" fontId="4" fillId="0" borderId="29" xfId="1" applyNumberFormat="1" applyFont="1" applyFill="1" applyBorder="1" applyAlignment="1">
      <alignment horizontal="right"/>
    </xf>
    <xf numFmtId="165" fontId="17" fillId="0" borderId="51" xfId="0" applyNumberFormat="1" applyFont="1" applyBorder="1"/>
    <xf numFmtId="2" fontId="3" fillId="0" borderId="38" xfId="0" applyNumberFormat="1" applyFont="1" applyFill="1" applyBorder="1" applyAlignment="1">
      <alignment horizontal="left" vertical="center"/>
    </xf>
    <xf numFmtId="2" fontId="3" fillId="0" borderId="37" xfId="0" applyNumberFormat="1" applyFont="1" applyFill="1" applyBorder="1" applyAlignment="1">
      <alignment horizontal="left" vertical="center"/>
    </xf>
    <xf numFmtId="2" fontId="3" fillId="0" borderId="36" xfId="1" applyNumberFormat="1" applyFont="1" applyFill="1" applyBorder="1" applyAlignment="1">
      <alignment horizontal="left"/>
    </xf>
    <xf numFmtId="2" fontId="2" fillId="0" borderId="35" xfId="1" applyNumberFormat="1" applyFont="1" applyFill="1" applyBorder="1" applyAlignment="1">
      <alignment horizontal="left"/>
    </xf>
    <xf numFmtId="2" fontId="3" fillId="0" borderId="35" xfId="0" applyNumberFormat="1" applyFont="1" applyFill="1" applyBorder="1" applyAlignment="1">
      <alignment horizontal="left" wrapText="1"/>
    </xf>
    <xf numFmtId="2" fontId="2" fillId="13" borderId="53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1" fillId="0" borderId="44" xfId="1" applyNumberFormat="1" applyFont="1" applyFill="1" applyBorder="1"/>
    <xf numFmtId="0" fontId="11" fillId="0" borderId="44" xfId="1" applyFont="1" applyFill="1" applyBorder="1" applyAlignment="1">
      <alignment horizontal="right" vertical="center"/>
    </xf>
    <xf numFmtId="0" fontId="8" fillId="0" borderId="44" xfId="1" applyBorder="1"/>
    <xf numFmtId="2" fontId="8" fillId="0" borderId="45" xfId="1" applyNumberFormat="1" applyBorder="1"/>
    <xf numFmtId="0" fontId="8" fillId="0" borderId="45" xfId="1" applyBorder="1"/>
    <xf numFmtId="2" fontId="2" fillId="13" borderId="42" xfId="0" applyNumberFormat="1" applyFont="1" applyFill="1" applyBorder="1" applyAlignment="1">
      <alignment horizontal="center" vertical="center"/>
    </xf>
    <xf numFmtId="2" fontId="2" fillId="13" borderId="34" xfId="0" applyNumberFormat="1" applyFont="1" applyFill="1" applyBorder="1" applyAlignment="1">
      <alignment horizontal="left" vertical="center"/>
    </xf>
    <xf numFmtId="2" fontId="2" fillId="13" borderId="39" xfId="0" applyNumberFormat="1" applyFont="1" applyFill="1" applyBorder="1" applyAlignment="1">
      <alignment horizontal="center" vertical="center"/>
    </xf>
    <xf numFmtId="2" fontId="0" fillId="13" borderId="39" xfId="0" applyNumberFormat="1" applyFont="1" applyFill="1" applyBorder="1" applyAlignment="1">
      <alignment horizontal="center" vertical="center"/>
    </xf>
    <xf numFmtId="2" fontId="2" fillId="13" borderId="5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wrapText="1"/>
    </xf>
    <xf numFmtId="2" fontId="17" fillId="0" borderId="14" xfId="0" applyNumberFormat="1" applyFont="1" applyBorder="1"/>
    <xf numFmtId="2" fontId="1" fillId="0" borderId="23" xfId="2" applyNumberFormat="1" applyFont="1" applyFill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8" fillId="0" borderId="29" xfId="1" applyFill="1" applyBorder="1"/>
    <xf numFmtId="2" fontId="1" fillId="0" borderId="27" xfId="2" applyNumberFormat="1" applyFont="1" applyFill="1" applyBorder="1" applyAlignment="1">
      <alignment horizontal="center"/>
    </xf>
    <xf numFmtId="2" fontId="1" fillId="0" borderId="29" xfId="2" applyNumberFormat="1" applyFont="1" applyFill="1" applyBorder="1" applyAlignment="1">
      <alignment horizontal="center"/>
    </xf>
    <xf numFmtId="2" fontId="19" fillId="0" borderId="29" xfId="2" applyNumberFormat="1" applyFont="1" applyFill="1" applyBorder="1" applyAlignment="1">
      <alignment horizontal="center"/>
    </xf>
    <xf numFmtId="0" fontId="0" fillId="0" borderId="7" xfId="0" applyBorder="1"/>
    <xf numFmtId="0" fontId="0" fillId="0" borderId="16" xfId="0" applyBorder="1"/>
    <xf numFmtId="2" fontId="1" fillId="0" borderId="7" xfId="0" applyNumberFormat="1" applyFont="1" applyFill="1" applyBorder="1" applyAlignment="1">
      <alignment horizontal="right" wrapText="1"/>
    </xf>
    <xf numFmtId="2" fontId="0" fillId="2" borderId="23" xfId="0" applyNumberFormat="1" applyFill="1" applyBorder="1"/>
    <xf numFmtId="2" fontId="0" fillId="2" borderId="19" xfId="0" applyNumberFormat="1" applyFill="1" applyBorder="1"/>
    <xf numFmtId="2" fontId="0" fillId="2" borderId="27" xfId="0" applyNumberFormat="1" applyFill="1" applyBorder="1"/>
    <xf numFmtId="2" fontId="0" fillId="2" borderId="29" xfId="0" applyNumberFormat="1" applyFill="1" applyBorder="1"/>
    <xf numFmtId="0" fontId="0" fillId="0" borderId="13" xfId="0" applyBorder="1"/>
    <xf numFmtId="2" fontId="0" fillId="16" borderId="49" xfId="0" applyNumberFormat="1" applyFill="1" applyBorder="1" applyAlignment="1">
      <alignment wrapText="1"/>
    </xf>
    <xf numFmtId="2" fontId="0" fillId="15" borderId="49" xfId="0" applyNumberFormat="1" applyFill="1" applyBorder="1" applyAlignment="1">
      <alignment wrapText="1"/>
    </xf>
    <xf numFmtId="2" fontId="4" fillId="4" borderId="23" xfId="0" applyNumberFormat="1" applyFont="1" applyFill="1" applyBorder="1" applyAlignment="1">
      <alignment horizontal="right"/>
    </xf>
    <xf numFmtId="0" fontId="8" fillId="0" borderId="51" xfId="1" applyBorder="1"/>
    <xf numFmtId="2" fontId="2" fillId="0" borderId="35" xfId="1" applyNumberFormat="1" applyFont="1" applyBorder="1" applyAlignment="1">
      <alignment horizontal="left"/>
    </xf>
    <xf numFmtId="2" fontId="2" fillId="0" borderId="54" xfId="1" applyNumberFormat="1" applyFont="1" applyBorder="1" applyAlignment="1">
      <alignment horizontal="left"/>
    </xf>
    <xf numFmtId="2" fontId="0" fillId="16" borderId="50" xfId="0" applyNumberFormat="1" applyFill="1" applyBorder="1" applyAlignment="1">
      <alignment wrapText="1"/>
    </xf>
    <xf numFmtId="2" fontId="0" fillId="15" borderId="51" xfId="0" applyNumberFormat="1" applyFill="1" applyBorder="1" applyAlignment="1">
      <alignment wrapText="1"/>
    </xf>
    <xf numFmtId="2" fontId="4" fillId="12" borderId="29" xfId="0" applyNumberFormat="1" applyFont="1" applyFill="1" applyBorder="1" applyAlignment="1">
      <alignment horizontal="right"/>
    </xf>
    <xf numFmtId="2" fontId="4" fillId="4" borderId="27" xfId="0" applyNumberFormat="1" applyFont="1" applyFill="1" applyBorder="1" applyAlignment="1">
      <alignment horizontal="right"/>
    </xf>
    <xf numFmtId="165" fontId="17" fillId="0" borderId="56" xfId="0" applyNumberFormat="1" applyFont="1" applyBorder="1"/>
    <xf numFmtId="2" fontId="17" fillId="0" borderId="41" xfId="0" applyNumberFormat="1" applyFont="1" applyBorder="1"/>
    <xf numFmtId="165" fontId="17" fillId="0" borderId="35" xfId="0" applyNumberFormat="1" applyFont="1" applyBorder="1"/>
    <xf numFmtId="165" fontId="17" fillId="0" borderId="54" xfId="0" applyNumberFormat="1" applyFont="1" applyBorder="1"/>
    <xf numFmtId="2" fontId="17" fillId="0" borderId="37" xfId="0" applyNumberFormat="1" applyFont="1" applyBorder="1"/>
    <xf numFmtId="2" fontId="0" fillId="16" borderId="51" xfId="0" applyNumberFormat="1" applyFill="1" applyBorder="1" applyAlignment="1">
      <alignment wrapText="1"/>
    </xf>
    <xf numFmtId="2" fontId="4" fillId="11" borderId="29" xfId="0" applyNumberFormat="1" applyFont="1" applyFill="1" applyBorder="1" applyAlignment="1">
      <alignment horizontal="right"/>
    </xf>
    <xf numFmtId="2" fontId="4" fillId="14" borderId="29" xfId="0" applyNumberFormat="1" applyFont="1" applyFill="1" applyBorder="1" applyAlignment="1">
      <alignment horizontal="right"/>
    </xf>
    <xf numFmtId="2" fontId="2" fillId="13" borderId="58" xfId="0" applyNumberFormat="1" applyFont="1" applyFill="1" applyBorder="1" applyAlignment="1">
      <alignment horizontal="center" vertical="center"/>
    </xf>
    <xf numFmtId="165" fontId="17" fillId="0" borderId="52" xfId="0" applyNumberFormat="1" applyFont="1" applyBorder="1"/>
    <xf numFmtId="2" fontId="17" fillId="0" borderId="20" xfId="0" applyNumberFormat="1" applyFont="1" applyBorder="1"/>
    <xf numFmtId="2" fontId="17" fillId="0" borderId="57" xfId="0" applyNumberFormat="1" applyFont="1" applyBorder="1"/>
    <xf numFmtId="165" fontId="17" fillId="0" borderId="21" xfId="0" applyNumberFormat="1" applyFont="1" applyBorder="1"/>
    <xf numFmtId="2" fontId="17" fillId="0" borderId="31" xfId="0" applyNumberFormat="1" applyFont="1" applyBorder="1"/>
    <xf numFmtId="2" fontId="2" fillId="13" borderId="47" xfId="0" applyNumberFormat="1" applyFont="1" applyFill="1" applyBorder="1" applyAlignment="1">
      <alignment horizontal="center" vertical="center"/>
    </xf>
    <xf numFmtId="2" fontId="2" fillId="13" borderId="59" xfId="0" applyNumberFormat="1" applyFont="1" applyFill="1" applyBorder="1" applyAlignment="1">
      <alignment horizontal="center" vertical="center"/>
    </xf>
    <xf numFmtId="2" fontId="2" fillId="13" borderId="60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3" borderId="36" xfId="0" applyFont="1" applyFill="1" applyBorder="1" applyAlignment="1">
      <alignment wrapText="1"/>
    </xf>
    <xf numFmtId="2" fontId="4" fillId="2" borderId="36" xfId="0" applyNumberFormat="1" applyFont="1" applyFill="1" applyBorder="1" applyAlignment="1">
      <alignment horizontal="center" wrapText="1"/>
    </xf>
    <xf numFmtId="2" fontId="4" fillId="2" borderId="37" xfId="0" applyNumberFormat="1" applyFont="1" applyFill="1" applyBorder="1" applyAlignment="1">
      <alignment horizontal="center" wrapText="1"/>
    </xf>
    <xf numFmtId="2" fontId="3" fillId="2" borderId="13" xfId="0" applyNumberFormat="1" applyFont="1" applyFill="1" applyBorder="1" applyAlignment="1">
      <alignment wrapText="1"/>
    </xf>
    <xf numFmtId="0" fontId="2" fillId="0" borderId="0" xfId="0" applyFont="1" applyBorder="1" applyAlignment="1"/>
    <xf numFmtId="0" fontId="2" fillId="0" borderId="0" xfId="0" applyFont="1"/>
    <xf numFmtId="0" fontId="4" fillId="2" borderId="10" xfId="0" applyFont="1" applyFill="1" applyBorder="1" applyAlignment="1">
      <alignment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2" borderId="31" xfId="0" applyNumberFormat="1" applyFont="1" applyFill="1" applyBorder="1" applyAlignment="1">
      <alignment horizontal="center" wrapText="1"/>
    </xf>
    <xf numFmtId="0" fontId="3" fillId="0" borderId="0" xfId="0" applyFont="1" applyBorder="1"/>
    <xf numFmtId="0" fontId="8" fillId="0" borderId="36" xfId="1" applyNumberFormat="1" applyFont="1" applyBorder="1" applyAlignment="1">
      <alignment horizontal="center"/>
    </xf>
    <xf numFmtId="2" fontId="8" fillId="0" borderId="36" xfId="1" applyNumberFormat="1" applyBorder="1"/>
    <xf numFmtId="2" fontId="8" fillId="0" borderId="37" xfId="1" applyNumberFormat="1" applyBorder="1"/>
    <xf numFmtId="0" fontId="8" fillId="0" borderId="13" xfId="1" applyNumberFormat="1" applyFont="1" applyBorder="1" applyAlignment="1">
      <alignment horizontal="center"/>
    </xf>
    <xf numFmtId="2" fontId="8" fillId="0" borderId="13" xfId="1" applyNumberFormat="1" applyBorder="1"/>
    <xf numFmtId="2" fontId="8" fillId="0" borderId="30" xfId="1" applyNumberFormat="1" applyBorder="1"/>
    <xf numFmtId="0" fontId="8" fillId="0" borderId="7" xfId="1" applyNumberFormat="1" applyFont="1" applyBorder="1" applyAlignment="1">
      <alignment horizontal="center"/>
    </xf>
    <xf numFmtId="2" fontId="8" fillId="0" borderId="7" xfId="1" applyNumberFormat="1" applyBorder="1"/>
    <xf numFmtId="2" fontId="8" fillId="0" borderId="24" xfId="1" applyNumberFormat="1" applyBorder="1"/>
    <xf numFmtId="0" fontId="8" fillId="0" borderId="3" xfId="1" applyNumberFormat="1" applyFont="1" applyBorder="1" applyAlignment="1">
      <alignment horizontal="center"/>
    </xf>
    <xf numFmtId="2" fontId="8" fillId="0" borderId="3" xfId="1" applyNumberFormat="1" applyBorder="1"/>
    <xf numFmtId="2" fontId="8" fillId="0" borderId="22" xfId="1" applyNumberFormat="1" applyBorder="1"/>
    <xf numFmtId="0" fontId="8" fillId="0" borderId="11" xfId="1" applyNumberFormat="1" applyFont="1" applyBorder="1" applyAlignment="1">
      <alignment horizontal="center"/>
    </xf>
    <xf numFmtId="2" fontId="8" fillId="0" borderId="11" xfId="1" applyNumberFormat="1" applyBorder="1"/>
    <xf numFmtId="2" fontId="8" fillId="0" borderId="25" xfId="1" applyNumberFormat="1" applyBorder="1"/>
    <xf numFmtId="0" fontId="8" fillId="0" borderId="16" xfId="1" applyNumberFormat="1" applyFont="1" applyBorder="1" applyAlignment="1">
      <alignment horizontal="center"/>
    </xf>
    <xf numFmtId="2" fontId="8" fillId="0" borderId="16" xfId="1" applyNumberFormat="1" applyBorder="1"/>
    <xf numFmtId="2" fontId="8" fillId="0" borderId="28" xfId="1" applyNumberFormat="1" applyBorder="1"/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right"/>
    </xf>
    <xf numFmtId="0" fontId="2" fillId="0" borderId="13" xfId="1" applyNumberFormat="1" applyFont="1" applyBorder="1" applyAlignment="1">
      <alignment horizontal="center"/>
    </xf>
    <xf numFmtId="2" fontId="2" fillId="0" borderId="13" xfId="1" applyNumberFormat="1" applyFont="1" applyBorder="1"/>
    <xf numFmtId="2" fontId="2" fillId="0" borderId="0" xfId="1" applyNumberFormat="1" applyFont="1" applyBorder="1"/>
    <xf numFmtId="2" fontId="10" fillId="0" borderId="13" xfId="1" applyNumberFormat="1" applyFont="1" applyBorder="1"/>
    <xf numFmtId="2" fontId="2" fillId="0" borderId="7" xfId="1" applyNumberFormat="1" applyFont="1" applyBorder="1"/>
    <xf numFmtId="2" fontId="16" fillId="0" borderId="47" xfId="1" applyNumberFormat="1" applyFont="1" applyBorder="1"/>
    <xf numFmtId="0" fontId="7" fillId="0" borderId="36" xfId="0" applyFont="1" applyBorder="1" applyAlignment="1">
      <alignment horizontal="center"/>
    </xf>
    <xf numFmtId="2" fontId="7" fillId="0" borderId="36" xfId="0" applyNumberFormat="1" applyFont="1" applyBorder="1"/>
    <xf numFmtId="2" fontId="8" fillId="0" borderId="36" xfId="1" applyNumberFormat="1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2" fontId="7" fillId="0" borderId="13" xfId="0" applyNumberFormat="1" applyFont="1" applyBorder="1"/>
    <xf numFmtId="2" fontId="8" fillId="0" borderId="13" xfId="1" applyNumberFormat="1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/>
    <xf numFmtId="2" fontId="8" fillId="0" borderId="7" xfId="1" applyNumberFormat="1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2" fontId="7" fillId="0" borderId="11" xfId="0" applyNumberFormat="1" applyFont="1" applyBorder="1"/>
    <xf numFmtId="2" fontId="8" fillId="0" borderId="11" xfId="1" applyNumberFormat="1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/>
    <xf numFmtId="2" fontId="8" fillId="0" borderId="3" xfId="1" applyNumberFormat="1" applyFont="1" applyBorder="1" applyAlignment="1">
      <alignment horizontal="right"/>
    </xf>
    <xf numFmtId="0" fontId="7" fillId="0" borderId="16" xfId="0" applyFont="1" applyBorder="1" applyAlignment="1">
      <alignment horizontal="center"/>
    </xf>
    <xf numFmtId="2" fontId="7" fillId="0" borderId="16" xfId="0" applyNumberFormat="1" applyFont="1" applyBorder="1"/>
    <xf numFmtId="2" fontId="8" fillId="0" borderId="16" xfId="1" applyNumberFormat="1" applyFont="1" applyBorder="1" applyAlignment="1">
      <alignment horizontal="right"/>
    </xf>
    <xf numFmtId="0" fontId="8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/>
    <xf numFmtId="2" fontId="8" fillId="0" borderId="10" xfId="1" applyNumberFormat="1" applyBorder="1"/>
    <xf numFmtId="2" fontId="8" fillId="0" borderId="10" xfId="1" applyNumberFormat="1" applyFont="1" applyBorder="1" applyAlignment="1">
      <alignment horizontal="right"/>
    </xf>
    <xf numFmtId="2" fontId="8" fillId="0" borderId="31" xfId="1" applyNumberFormat="1" applyBorder="1"/>
    <xf numFmtId="0" fontId="21" fillId="0" borderId="7" xfId="1" applyFont="1" applyBorder="1" applyAlignment="1">
      <alignment horizontal="center"/>
    </xf>
    <xf numFmtId="2" fontId="3" fillId="0" borderId="7" xfId="0" applyNumberFormat="1" applyFont="1" applyBorder="1"/>
    <xf numFmtId="0" fontId="21" fillId="0" borderId="7" xfId="1" applyNumberFormat="1" applyFont="1" applyBorder="1" applyAlignment="1">
      <alignment horizontal="center"/>
    </xf>
    <xf numFmtId="2" fontId="21" fillId="0" borderId="7" xfId="1" applyNumberFormat="1" applyFont="1" applyBorder="1" applyAlignment="1">
      <alignment horizontal="center"/>
    </xf>
    <xf numFmtId="2" fontId="21" fillId="0" borderId="7" xfId="1" applyNumberFormat="1" applyFont="1" applyBorder="1" applyAlignment="1">
      <alignment horizontal="right"/>
    </xf>
    <xf numFmtId="2" fontId="10" fillId="0" borderId="7" xfId="1" applyNumberFormat="1" applyFont="1" applyBorder="1"/>
    <xf numFmtId="2" fontId="2" fillId="0" borderId="7" xfId="1" applyNumberFormat="1" applyFont="1" applyBorder="1" applyAlignment="1">
      <alignment horizontal="right"/>
    </xf>
    <xf numFmtId="0" fontId="22" fillId="0" borderId="11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8" fillId="0" borderId="23" xfId="1" applyNumberFormat="1" applyFont="1" applyBorder="1" applyAlignment="1">
      <alignment horizontal="center"/>
    </xf>
    <xf numFmtId="0" fontId="1" fillId="2" borderId="36" xfId="2" applyFont="1" applyFill="1" applyBorder="1" applyAlignment="1">
      <alignment horizontal="center" vertical="center" wrapText="1"/>
    </xf>
    <xf numFmtId="0" fontId="1" fillId="2" borderId="36" xfId="2" applyFont="1" applyFill="1" applyBorder="1" applyAlignment="1">
      <alignment horizontal="center" vertical="center"/>
    </xf>
    <xf numFmtId="2" fontId="1" fillId="2" borderId="37" xfId="2" applyNumberFormat="1" applyFont="1" applyFill="1" applyBorder="1" applyAlignment="1">
      <alignment horizontal="center" vertical="center"/>
    </xf>
    <xf numFmtId="0" fontId="1" fillId="2" borderId="40" xfId="2" applyFont="1" applyFill="1" applyBorder="1" applyAlignment="1">
      <alignment horizontal="center" vertical="center" wrapText="1"/>
    </xf>
    <xf numFmtId="0" fontId="1" fillId="2" borderId="40" xfId="2" applyFont="1" applyFill="1" applyBorder="1" applyAlignment="1">
      <alignment horizontal="center" vertical="center"/>
    </xf>
    <xf numFmtId="2" fontId="1" fillId="2" borderId="57" xfId="2" applyNumberFormat="1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/>
    </xf>
    <xf numFmtId="2" fontId="1" fillId="2" borderId="30" xfId="2" applyNumberFormat="1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/>
    </xf>
    <xf numFmtId="2" fontId="1" fillId="2" borderId="24" xfId="2" applyNumberFormat="1" applyFont="1" applyFill="1" applyBorder="1" applyAlignment="1">
      <alignment horizontal="center" vertical="center"/>
    </xf>
    <xf numFmtId="0" fontId="19" fillId="2" borderId="7" xfId="2" applyFont="1" applyFill="1" applyBorder="1" applyAlignment="1">
      <alignment horizontal="center" vertical="center"/>
    </xf>
    <xf numFmtId="2" fontId="1" fillId="18" borderId="24" xfId="2" applyNumberFormat="1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/>
    </xf>
    <xf numFmtId="2" fontId="1" fillId="2" borderId="22" xfId="2" applyNumberFormat="1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/>
    </xf>
    <xf numFmtId="0" fontId="1" fillId="2" borderId="11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/>
    </xf>
    <xf numFmtId="2" fontId="1" fillId="2" borderId="25" xfId="2" applyNumberFormat="1" applyFont="1" applyFill="1" applyBorder="1" applyAlignment="1">
      <alignment horizontal="center" vertical="center"/>
    </xf>
    <xf numFmtId="2" fontId="1" fillId="17" borderId="24" xfId="2" applyNumberFormat="1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2" fontId="19" fillId="2" borderId="30" xfId="2" applyNumberFormat="1" applyFont="1" applyFill="1" applyBorder="1" applyAlignment="1">
      <alignment horizontal="center" vertical="center"/>
    </xf>
    <xf numFmtId="2" fontId="19" fillId="2" borderId="24" xfId="2" applyNumberFormat="1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19" fillId="2" borderId="7" xfId="3" applyFont="1" applyFill="1" applyBorder="1" applyAlignment="1">
      <alignment horizontal="center" vertical="center"/>
    </xf>
    <xf numFmtId="2" fontId="19" fillId="20" borderId="24" xfId="3" applyNumberFormat="1" applyFont="1" applyFill="1" applyBorder="1" applyAlignment="1">
      <alignment horizontal="center" vertical="center"/>
    </xf>
    <xf numFmtId="2" fontId="19" fillId="2" borderId="7" xfId="2" applyNumberFormat="1" applyFont="1" applyFill="1" applyBorder="1" applyAlignment="1">
      <alignment horizontal="center" vertical="center"/>
    </xf>
    <xf numFmtId="2" fontId="19" fillId="2" borderId="11" xfId="2" applyNumberFormat="1" applyFont="1" applyFill="1" applyBorder="1" applyAlignment="1">
      <alignment horizontal="center" vertical="center"/>
    </xf>
    <xf numFmtId="2" fontId="4" fillId="21" borderId="24" xfId="2" applyNumberFormat="1" applyFont="1" applyFill="1" applyBorder="1" applyAlignment="1">
      <alignment horizontal="center" vertical="center"/>
    </xf>
    <xf numFmtId="2" fontId="1" fillId="19" borderId="24" xfId="2" applyNumberFormat="1" applyFont="1" applyFill="1" applyBorder="1" applyAlignment="1">
      <alignment horizontal="center" vertical="center"/>
    </xf>
    <xf numFmtId="0" fontId="4" fillId="2" borderId="13" xfId="6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10" fillId="0" borderId="7" xfId="2" applyNumberFormat="1" applyFont="1" applyBorder="1" applyAlignment="1">
      <alignment horizontal="right" vertical="center"/>
    </xf>
    <xf numFmtId="2" fontId="2" fillId="0" borderId="7" xfId="2" applyNumberFormat="1" applyFont="1" applyBorder="1" applyAlignment="1">
      <alignment horizontal="right" vertical="center"/>
    </xf>
    <xf numFmtId="0" fontId="1" fillId="2" borderId="36" xfId="2" applyFont="1" applyFill="1" applyBorder="1" applyAlignment="1">
      <alignment horizontal="center" wrapText="1"/>
    </xf>
    <xf numFmtId="0" fontId="1" fillId="0" borderId="62" xfId="2" applyFont="1" applyFill="1" applyBorder="1" applyAlignment="1">
      <alignment horizontal="center"/>
    </xf>
    <xf numFmtId="2" fontId="4" fillId="22" borderId="63" xfId="0" applyNumberFormat="1" applyFont="1" applyFill="1" applyBorder="1" applyAlignment="1">
      <alignment horizontal="center"/>
    </xf>
    <xf numFmtId="0" fontId="1" fillId="2" borderId="13" xfId="2" applyFont="1" applyFill="1" applyBorder="1" applyAlignment="1">
      <alignment horizontal="center" wrapText="1"/>
    </xf>
    <xf numFmtId="0" fontId="1" fillId="0" borderId="0" xfId="2" applyFont="1" applyFill="1" applyBorder="1" applyAlignment="1">
      <alignment horizontal="center"/>
    </xf>
    <xf numFmtId="2" fontId="4" fillId="22" borderId="42" xfId="0" applyNumberFormat="1" applyFont="1" applyFill="1" applyBorder="1" applyAlignment="1">
      <alignment horizontal="center"/>
    </xf>
    <xf numFmtId="0" fontId="1" fillId="2" borderId="7" xfId="2" applyFont="1" applyFill="1" applyBorder="1" applyAlignment="1">
      <alignment horizontal="center" wrapText="1"/>
    </xf>
    <xf numFmtId="2" fontId="4" fillId="22" borderId="30" xfId="0" applyNumberFormat="1" applyFont="1" applyFill="1" applyBorder="1" applyAlignment="1">
      <alignment horizontal="center" vertical="center"/>
    </xf>
    <xf numFmtId="2" fontId="4" fillId="22" borderId="30" xfId="0" applyNumberFormat="1" applyFont="1" applyFill="1" applyBorder="1" applyAlignment="1">
      <alignment horizontal="center"/>
    </xf>
    <xf numFmtId="2" fontId="4" fillId="22" borderId="24" xfId="0" applyNumberFormat="1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/>
    </xf>
    <xf numFmtId="0" fontId="19" fillId="0" borderId="7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 wrapText="1"/>
    </xf>
    <xf numFmtId="0" fontId="1" fillId="2" borderId="11" xfId="2" applyFont="1" applyFill="1" applyBorder="1" applyAlignment="1">
      <alignment horizontal="center" wrapText="1"/>
    </xf>
    <xf numFmtId="0" fontId="1" fillId="0" borderId="11" xfId="2" applyFont="1" applyBorder="1" applyAlignment="1">
      <alignment horizontal="center"/>
    </xf>
    <xf numFmtId="0" fontId="1" fillId="2" borderId="16" xfId="2" applyFont="1" applyFill="1" applyBorder="1" applyAlignment="1">
      <alignment horizontal="center" wrapText="1"/>
    </xf>
    <xf numFmtId="0" fontId="1" fillId="0" borderId="16" xfId="2" applyFont="1" applyFill="1" applyBorder="1" applyAlignment="1">
      <alignment horizontal="center"/>
    </xf>
    <xf numFmtId="2" fontId="4" fillId="22" borderId="57" xfId="0" applyNumberFormat="1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2" fontId="4" fillId="22" borderId="22" xfId="0" applyNumberFormat="1" applyFont="1" applyFill="1" applyBorder="1" applyAlignment="1">
      <alignment horizontal="center"/>
    </xf>
    <xf numFmtId="2" fontId="4" fillId="4" borderId="30" xfId="0" applyNumberFormat="1" applyFont="1" applyFill="1" applyBorder="1" applyAlignment="1">
      <alignment horizontal="center"/>
    </xf>
    <xf numFmtId="0" fontId="20" fillId="0" borderId="7" xfId="2" applyFont="1" applyFill="1" applyBorder="1" applyAlignment="1">
      <alignment horizontal="center"/>
    </xf>
    <xf numFmtId="0" fontId="19" fillId="0" borderId="7" xfId="3" applyFont="1" applyFill="1" applyBorder="1" applyAlignment="1">
      <alignment horizontal="center"/>
    </xf>
    <xf numFmtId="2" fontId="4" fillId="21" borderId="30" xfId="0" applyNumberFormat="1" applyFont="1" applyFill="1" applyBorder="1" applyAlignment="1">
      <alignment horizontal="center"/>
    </xf>
    <xf numFmtId="2" fontId="4" fillId="22" borderId="24" xfId="0" applyNumberFormat="1" applyFont="1" applyFill="1" applyBorder="1" applyAlignment="1">
      <alignment horizontal="center"/>
    </xf>
    <xf numFmtId="0" fontId="1" fillId="0" borderId="11" xfId="2" applyFont="1" applyFill="1" applyBorder="1" applyAlignment="1">
      <alignment horizontal="center"/>
    </xf>
    <xf numFmtId="2" fontId="4" fillId="22" borderId="25" xfId="0" applyNumberFormat="1" applyFont="1" applyFill="1" applyBorder="1" applyAlignment="1">
      <alignment horizontal="center"/>
    </xf>
    <xf numFmtId="2" fontId="20" fillId="23" borderId="30" xfId="0" applyNumberFormat="1" applyFont="1" applyFill="1" applyBorder="1" applyAlignment="1">
      <alignment horizontal="center"/>
    </xf>
    <xf numFmtId="2" fontId="4" fillId="22" borderId="31" xfId="0" applyNumberFormat="1" applyFont="1" applyFill="1" applyBorder="1" applyAlignment="1">
      <alignment horizontal="center"/>
    </xf>
    <xf numFmtId="2" fontId="4" fillId="7" borderId="30" xfId="0" applyNumberFormat="1" applyFont="1" applyFill="1" applyBorder="1" applyAlignment="1">
      <alignment horizontal="center"/>
    </xf>
    <xf numFmtId="0" fontId="4" fillId="0" borderId="13" xfId="6" applyFont="1" applyFill="1" applyBorder="1" applyAlignment="1">
      <alignment horizontal="center"/>
    </xf>
    <xf numFmtId="0" fontId="1" fillId="2" borderId="10" xfId="2" applyFont="1" applyFill="1" applyBorder="1" applyAlignment="1">
      <alignment horizontal="center" wrapText="1"/>
    </xf>
    <xf numFmtId="0" fontId="1" fillId="0" borderId="10" xfId="2" applyFont="1" applyFill="1" applyBorder="1" applyAlignment="1">
      <alignment horizontal="center"/>
    </xf>
    <xf numFmtId="0" fontId="2" fillId="2" borderId="13" xfId="2" applyFont="1" applyFill="1" applyBorder="1" applyAlignment="1">
      <alignment horizontal="center"/>
    </xf>
    <xf numFmtId="2" fontId="1" fillId="2" borderId="13" xfId="2" applyNumberFormat="1" applyFont="1" applyFill="1" applyBorder="1" applyAlignment="1">
      <alignment horizontal="center"/>
    </xf>
    <xf numFmtId="2" fontId="10" fillId="0" borderId="7" xfId="2" applyNumberFormat="1" applyFont="1" applyFill="1" applyBorder="1"/>
    <xf numFmtId="0" fontId="2" fillId="0" borderId="7" xfId="2" applyFont="1" applyFill="1" applyBorder="1"/>
    <xf numFmtId="0" fontId="0" fillId="0" borderId="11" xfId="0" applyBorder="1"/>
    <xf numFmtId="2" fontId="0" fillId="25" borderId="25" xfId="0" applyNumberFormat="1" applyFill="1" applyBorder="1"/>
    <xf numFmtId="2" fontId="0" fillId="25" borderId="30" xfId="0" applyNumberFormat="1" applyFill="1" applyBorder="1"/>
    <xf numFmtId="2" fontId="0" fillId="25" borderId="24" xfId="0" applyNumberFormat="1" applyFill="1" applyBorder="1"/>
    <xf numFmtId="2" fontId="0" fillId="24" borderId="24" xfId="0" applyNumberFormat="1" applyFill="1" applyBorder="1"/>
    <xf numFmtId="2" fontId="0" fillId="17" borderId="24" xfId="0" applyNumberFormat="1" applyFill="1" applyBorder="1"/>
    <xf numFmtId="2" fontId="0" fillId="13" borderId="24" xfId="0" applyNumberFormat="1" applyFill="1" applyBorder="1"/>
    <xf numFmtId="2" fontId="0" fillId="17" borderId="25" xfId="0" applyNumberFormat="1" applyFill="1" applyBorder="1"/>
    <xf numFmtId="2" fontId="0" fillId="24" borderId="30" xfId="0" applyNumberFormat="1" applyFill="1" applyBorder="1"/>
    <xf numFmtId="2" fontId="0" fillId="16" borderId="24" xfId="0" applyNumberFormat="1" applyFill="1" applyBorder="1"/>
    <xf numFmtId="2" fontId="0" fillId="17" borderId="30" xfId="0" applyNumberFormat="1" applyFill="1" applyBorder="1"/>
    <xf numFmtId="0" fontId="0" fillId="2" borderId="7" xfId="0" applyFill="1" applyBorder="1"/>
    <xf numFmtId="2" fontId="0" fillId="17" borderId="28" xfId="0" applyNumberFormat="1" applyFill="1" applyBorder="1"/>
    <xf numFmtId="2" fontId="0" fillId="24" borderId="25" xfId="0" applyNumberFormat="1" applyFill="1" applyBorder="1"/>
    <xf numFmtId="2" fontId="0" fillId="25" borderId="28" xfId="0" applyNumberFormat="1" applyFill="1" applyBorder="1"/>
    <xf numFmtId="0" fontId="0" fillId="0" borderId="3" xfId="0" applyBorder="1"/>
    <xf numFmtId="2" fontId="0" fillId="25" borderId="22" xfId="0" applyNumberFormat="1" applyFill="1" applyBorder="1"/>
    <xf numFmtId="0" fontId="0" fillId="0" borderId="10" xfId="0" applyBorder="1"/>
    <xf numFmtId="2" fontId="0" fillId="17" borderId="31" xfId="0" applyNumberFormat="1" applyFill="1" applyBorder="1"/>
    <xf numFmtId="0" fontId="2" fillId="0" borderId="13" xfId="0" applyFont="1" applyBorder="1"/>
    <xf numFmtId="0" fontId="0" fillId="0" borderId="40" xfId="0" applyBorder="1"/>
    <xf numFmtId="2" fontId="10" fillId="0" borderId="7" xfId="0" applyNumberFormat="1" applyFont="1" applyBorder="1"/>
    <xf numFmtId="2" fontId="2" fillId="0" borderId="13" xfId="0" applyNumberFormat="1" applyFont="1" applyBorder="1"/>
    <xf numFmtId="0" fontId="0" fillId="0" borderId="43" xfId="0" applyBorder="1"/>
    <xf numFmtId="0" fontId="0" fillId="0" borderId="14" xfId="0" applyBorder="1"/>
    <xf numFmtId="0" fontId="0" fillId="0" borderId="8" xfId="0" applyBorder="1"/>
    <xf numFmtId="0" fontId="0" fillId="0" borderId="2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0" fillId="0" borderId="47" xfId="0" applyNumberFormat="1" applyFill="1" applyBorder="1"/>
    <xf numFmtId="2" fontId="0" fillId="0" borderId="12" xfId="0" applyNumberFormat="1" applyFill="1" applyBorder="1"/>
    <xf numFmtId="0" fontId="1" fillId="0" borderId="36" xfId="0" applyFont="1" applyBorder="1"/>
    <xf numFmtId="0" fontId="1" fillId="0" borderId="13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16" xfId="0" applyFont="1" applyBorder="1"/>
    <xf numFmtId="0" fontId="1" fillId="0" borderId="10" xfId="0" applyFont="1" applyBorder="1"/>
    <xf numFmtId="2" fontId="2" fillId="0" borderId="7" xfId="0" applyNumberFormat="1" applyFont="1" applyBorder="1"/>
    <xf numFmtId="0" fontId="2" fillId="0" borderId="11" xfId="0" applyFont="1" applyBorder="1" applyAlignment="1">
      <alignment horizontal="center" vertical="center" wrapText="1"/>
    </xf>
    <xf numFmtId="2" fontId="1" fillId="0" borderId="37" xfId="0" applyNumberFormat="1" applyFont="1" applyFill="1" applyBorder="1"/>
    <xf numFmtId="2" fontId="1" fillId="0" borderId="30" xfId="0" applyNumberFormat="1" applyFont="1" applyFill="1" applyBorder="1"/>
    <xf numFmtId="2" fontId="1" fillId="0" borderId="24" xfId="0" applyNumberFormat="1" applyFont="1" applyFill="1" applyBorder="1"/>
    <xf numFmtId="2" fontId="1" fillId="0" borderId="25" xfId="0" applyNumberFormat="1" applyFont="1" applyFill="1" applyBorder="1"/>
    <xf numFmtId="2" fontId="1" fillId="0" borderId="22" xfId="0" applyNumberFormat="1" applyFont="1" applyFill="1" applyBorder="1"/>
    <xf numFmtId="2" fontId="1" fillId="0" borderId="28" xfId="0" applyNumberFormat="1" applyFont="1" applyFill="1" applyBorder="1"/>
    <xf numFmtId="2" fontId="0" fillId="16" borderId="25" xfId="0" applyNumberFormat="1" applyFill="1" applyBorder="1"/>
    <xf numFmtId="2" fontId="0" fillId="16" borderId="30" xfId="0" applyNumberFormat="1" applyFill="1" applyBorder="1"/>
    <xf numFmtId="2" fontId="0" fillId="16" borderId="28" xfId="0" applyNumberFormat="1" applyFill="1" applyBorder="1"/>
    <xf numFmtId="2" fontId="0" fillId="16" borderId="22" xfId="0" applyNumberFormat="1" applyFill="1" applyBorder="1"/>
    <xf numFmtId="0" fontId="2" fillId="0" borderId="0" xfId="0" applyFont="1" applyFill="1" applyAlignment="1">
      <alignment horizontal="center"/>
    </xf>
    <xf numFmtId="0" fontId="4" fillId="0" borderId="8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8" fillId="0" borderId="0" xfId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/>
    </xf>
    <xf numFmtId="0" fontId="13" fillId="0" borderId="52" xfId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8" fillId="0" borderId="64" xfId="1" applyFont="1" applyBorder="1" applyAlignment="1">
      <alignment horizontal="center" vertical="center"/>
    </xf>
    <xf numFmtId="0" fontId="17" fillId="0" borderId="52" xfId="0" applyFont="1" applyBorder="1" applyAlignment="1">
      <alignment textRotation="90"/>
    </xf>
    <xf numFmtId="0" fontId="17" fillId="0" borderId="2" xfId="0" applyFont="1" applyBorder="1" applyAlignment="1">
      <alignment textRotation="90"/>
    </xf>
    <xf numFmtId="0" fontId="17" fillId="0" borderId="20" xfId="0" applyFont="1" applyBorder="1" applyAlignment="1">
      <alignment textRotation="90" wrapText="1"/>
    </xf>
    <xf numFmtId="0" fontId="18" fillId="0" borderId="58" xfId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2" fontId="2" fillId="0" borderId="35" xfId="0" applyNumberFormat="1" applyFont="1" applyFill="1" applyBorder="1" applyAlignment="1">
      <alignment horizontal="left"/>
    </xf>
    <xf numFmtId="165" fontId="24" fillId="0" borderId="54" xfId="0" applyNumberFormat="1" applyFont="1" applyBorder="1" applyAlignment="1">
      <alignment horizontal="left"/>
    </xf>
    <xf numFmtId="2" fontId="24" fillId="0" borderId="38" xfId="0" applyNumberFormat="1" applyFont="1" applyBorder="1" applyAlignment="1">
      <alignment horizontal="left"/>
    </xf>
    <xf numFmtId="2" fontId="2" fillId="0" borderId="54" xfId="0" applyNumberFormat="1" applyFont="1" applyFill="1" applyBorder="1" applyAlignment="1">
      <alignment horizontal="left"/>
    </xf>
    <xf numFmtId="2" fontId="2" fillId="13" borderId="47" xfId="0" applyNumberFormat="1" applyFont="1" applyFill="1" applyBorder="1" applyAlignment="1">
      <alignment horizontal="left" vertical="center"/>
    </xf>
    <xf numFmtId="2" fontId="24" fillId="0" borderId="37" xfId="0" applyNumberFormat="1" applyFont="1" applyBorder="1" applyAlignment="1">
      <alignment horizontal="left"/>
    </xf>
    <xf numFmtId="0" fontId="16" fillId="0" borderId="33" xfId="0" applyFont="1" applyBorder="1" applyAlignment="1">
      <alignment horizontal="center" vertical="center" wrapText="1"/>
    </xf>
    <xf numFmtId="0" fontId="18" fillId="0" borderId="0" xfId="0" applyFont="1"/>
    <xf numFmtId="2" fontId="16" fillId="0" borderId="0" xfId="1" applyNumberFormat="1" applyFont="1" applyBorder="1"/>
    <xf numFmtId="2" fontId="3" fillId="3" borderId="44" xfId="1" applyNumberFormat="1" applyFont="1" applyFill="1" applyBorder="1" applyAlignment="1">
      <alignment horizontal="right"/>
    </xf>
    <xf numFmtId="2" fontId="10" fillId="0" borderId="44" xfId="1" applyNumberFormat="1" applyFont="1" applyBorder="1"/>
    <xf numFmtId="2" fontId="17" fillId="0" borderId="26" xfId="0" applyNumberFormat="1" applyFont="1" applyBorder="1"/>
    <xf numFmtId="2" fontId="16" fillId="0" borderId="34" xfId="1" applyNumberFormat="1" applyFont="1" applyBorder="1"/>
    <xf numFmtId="0" fontId="16" fillId="0" borderId="59" xfId="1" applyFont="1" applyFill="1" applyBorder="1" applyAlignment="1">
      <alignment horizontal="right" vertical="center"/>
    </xf>
    <xf numFmtId="2" fontId="1" fillId="0" borderId="7" xfId="1" applyNumberFormat="1" applyFont="1" applyFill="1" applyBorder="1" applyAlignment="1">
      <alignment horizontal="right" wrapText="1"/>
    </xf>
    <xf numFmtId="2" fontId="0" fillId="0" borderId="7" xfId="0" applyNumberFormat="1" applyBorder="1" applyAlignment="1">
      <alignment horizontal="center"/>
    </xf>
    <xf numFmtId="2" fontId="0" fillId="0" borderId="7" xfId="0" applyNumberFormat="1" applyFill="1" applyBorder="1" applyAlignment="1">
      <alignment horizontal="center" wrapText="1"/>
    </xf>
    <xf numFmtId="2" fontId="4" fillId="0" borderId="13" xfId="1" applyNumberFormat="1" applyFont="1" applyFill="1" applyBorder="1" applyAlignment="1">
      <alignment horizontal="center"/>
    </xf>
    <xf numFmtId="2" fontId="4" fillId="3" borderId="13" xfId="1" applyNumberFormat="1" applyFont="1" applyFill="1" applyBorder="1" applyAlignment="1">
      <alignment horizontal="center"/>
    </xf>
    <xf numFmtId="2" fontId="1" fillId="0" borderId="13" xfId="1" applyNumberFormat="1" applyFont="1" applyFill="1" applyBorder="1" applyAlignment="1">
      <alignment horizontal="right" wrapText="1"/>
    </xf>
    <xf numFmtId="2" fontId="4" fillId="3" borderId="13" xfId="0" applyNumberFormat="1" applyFon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3" xfId="0" applyNumberFormat="1" applyFill="1" applyBorder="1" applyAlignment="1">
      <alignment horizontal="center" wrapText="1"/>
    </xf>
    <xf numFmtId="2" fontId="1" fillId="0" borderId="13" xfId="0" applyNumberFormat="1" applyFont="1" applyFill="1" applyBorder="1" applyAlignment="1">
      <alignment horizontal="right" wrapText="1"/>
    </xf>
    <xf numFmtId="2" fontId="4" fillId="0" borderId="36" xfId="1" applyNumberFormat="1" applyFont="1" applyFill="1" applyBorder="1" applyAlignment="1">
      <alignment horizontal="center"/>
    </xf>
    <xf numFmtId="2" fontId="4" fillId="3" borderId="36" xfId="1" applyNumberFormat="1" applyFont="1" applyFill="1" applyBorder="1" applyAlignment="1">
      <alignment horizontal="center"/>
    </xf>
    <xf numFmtId="2" fontId="1" fillId="0" borderId="36" xfId="1" applyNumberFormat="1" applyFont="1" applyFill="1" applyBorder="1" applyAlignment="1">
      <alignment horizontal="right" wrapText="1"/>
    </xf>
    <xf numFmtId="2" fontId="4" fillId="3" borderId="36" xfId="0" applyNumberFormat="1" applyFont="1" applyFill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6" xfId="0" applyNumberFormat="1" applyFill="1" applyBorder="1" applyAlignment="1">
      <alignment horizontal="center" wrapText="1"/>
    </xf>
    <xf numFmtId="2" fontId="1" fillId="0" borderId="36" xfId="0" applyNumberFormat="1" applyFont="1" applyFill="1" applyBorder="1" applyAlignment="1">
      <alignment horizontal="right" wrapText="1"/>
    </xf>
    <xf numFmtId="2" fontId="4" fillId="0" borderId="16" xfId="1" applyNumberFormat="1" applyFont="1" applyFill="1" applyBorder="1" applyAlignment="1">
      <alignment horizontal="center"/>
    </xf>
    <xf numFmtId="2" fontId="4" fillId="3" borderId="16" xfId="1" applyNumberFormat="1" applyFont="1" applyFill="1" applyBorder="1" applyAlignment="1">
      <alignment horizontal="center"/>
    </xf>
    <xf numFmtId="2" fontId="0" fillId="0" borderId="6" xfId="1" applyNumberFormat="1" applyFont="1" applyFill="1" applyBorder="1"/>
    <xf numFmtId="2" fontId="1" fillId="0" borderId="16" xfId="1" applyNumberFormat="1" applyFont="1" applyFill="1" applyBorder="1" applyAlignment="1">
      <alignment horizontal="right" wrapText="1"/>
    </xf>
    <xf numFmtId="2" fontId="4" fillId="3" borderId="16" xfId="0" applyNumberFormat="1" applyFon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6" xfId="0" applyNumberFormat="1" applyFill="1" applyBorder="1" applyAlignment="1">
      <alignment horizontal="center" wrapText="1"/>
    </xf>
    <xf numFmtId="2" fontId="1" fillId="0" borderId="16" xfId="0" applyNumberFormat="1" applyFont="1" applyFill="1" applyBorder="1" applyAlignment="1">
      <alignment horizontal="right" wrapText="1"/>
    </xf>
    <xf numFmtId="2" fontId="1" fillId="0" borderId="6" xfId="2" applyNumberFormat="1" applyFont="1" applyFill="1" applyBorder="1" applyAlignment="1">
      <alignment horizontal="center"/>
    </xf>
    <xf numFmtId="2" fontId="0" fillId="2" borderId="6" xfId="0" applyNumberFormat="1" applyFill="1" applyBorder="1"/>
    <xf numFmtId="2" fontId="0" fillId="16" borderId="56" xfId="0" applyNumberFormat="1" applyFill="1" applyBorder="1" applyAlignment="1">
      <alignment wrapText="1"/>
    </xf>
    <xf numFmtId="2" fontId="4" fillId="14" borderId="6" xfId="0" applyNumberFormat="1" applyFont="1" applyFill="1" applyBorder="1" applyAlignment="1">
      <alignment horizontal="right"/>
    </xf>
    <xf numFmtId="2" fontId="8" fillId="0" borderId="6" xfId="1" applyNumberFormat="1" applyFill="1" applyBorder="1"/>
    <xf numFmtId="2" fontId="0" fillId="15" borderId="56" xfId="0" applyNumberFormat="1" applyFill="1" applyBorder="1" applyAlignment="1">
      <alignment wrapText="1"/>
    </xf>
    <xf numFmtId="2" fontId="4" fillId="12" borderId="6" xfId="0" applyNumberFormat="1" applyFont="1" applyFill="1" applyBorder="1" applyAlignment="1">
      <alignment horizontal="right"/>
    </xf>
    <xf numFmtId="2" fontId="2" fillId="13" borderId="65" xfId="0" applyNumberFormat="1" applyFont="1" applyFill="1" applyBorder="1" applyAlignment="1">
      <alignment horizontal="center" vertical="center"/>
    </xf>
    <xf numFmtId="2" fontId="19" fillId="0" borderId="6" xfId="2" applyNumberFormat="1" applyFont="1" applyFill="1" applyBorder="1" applyAlignment="1">
      <alignment horizontal="center"/>
    </xf>
    <xf numFmtId="2" fontId="2" fillId="13" borderId="66" xfId="0" applyNumberFormat="1" applyFont="1" applyFill="1" applyBorder="1" applyAlignment="1">
      <alignment horizontal="center" vertical="center"/>
    </xf>
    <xf numFmtId="2" fontId="4" fillId="0" borderId="6" xfId="1" applyNumberFormat="1" applyFont="1" applyFill="1" applyBorder="1" applyAlignment="1">
      <alignment horizontal="right"/>
    </xf>
    <xf numFmtId="2" fontId="4" fillId="11" borderId="6" xfId="0" applyNumberFormat="1" applyFont="1" applyFill="1" applyBorder="1" applyAlignment="1">
      <alignment horizontal="right"/>
    </xf>
    <xf numFmtId="0" fontId="10" fillId="0" borderId="44" xfId="1" applyFont="1" applyFill="1" applyBorder="1" applyAlignment="1">
      <alignment horizontal="right" vertical="center"/>
    </xf>
    <xf numFmtId="0" fontId="8" fillId="0" borderId="1" xfId="1" applyBorder="1"/>
    <xf numFmtId="0" fontId="1" fillId="0" borderId="2" xfId="2" applyFont="1" applyBorder="1" applyAlignment="1">
      <alignment horizontal="center"/>
    </xf>
    <xf numFmtId="0" fontId="4" fillId="3" borderId="48" xfId="0" applyFont="1" applyFill="1" applyBorder="1" applyAlignment="1">
      <alignment wrapText="1"/>
    </xf>
    <xf numFmtId="2" fontId="4" fillId="0" borderId="2" xfId="1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48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2" fontId="4" fillId="3" borderId="2" xfId="1" applyNumberFormat="1" applyFont="1" applyFill="1" applyBorder="1" applyAlignment="1">
      <alignment horizontal="center"/>
    </xf>
    <xf numFmtId="2" fontId="1" fillId="0" borderId="2" xfId="1" applyNumberFormat="1" applyFont="1" applyFill="1" applyBorder="1" applyAlignment="1">
      <alignment horizontal="right" wrapText="1"/>
    </xf>
    <xf numFmtId="2" fontId="3" fillId="0" borderId="20" xfId="0" applyNumberFormat="1" applyFont="1" applyFill="1" applyBorder="1" applyAlignment="1">
      <alignment horizontal="center" vertical="center"/>
    </xf>
    <xf numFmtId="2" fontId="2" fillId="13" borderId="64" xfId="0" applyNumberFormat="1" applyFont="1" applyFill="1" applyBorder="1" applyAlignment="1">
      <alignment horizontal="center" vertical="center"/>
    </xf>
    <xf numFmtId="2" fontId="17" fillId="0" borderId="48" xfId="0" applyNumberFormat="1" applyFont="1" applyBorder="1"/>
    <xf numFmtId="2" fontId="4" fillId="3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" fillId="0" borderId="52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right" wrapText="1"/>
    </xf>
    <xf numFmtId="2" fontId="4" fillId="0" borderId="11" xfId="1" applyNumberFormat="1" applyFont="1" applyFill="1" applyBorder="1" applyAlignment="1">
      <alignment horizontal="center"/>
    </xf>
    <xf numFmtId="2" fontId="4" fillId="3" borderId="11" xfId="1" applyNumberFormat="1" applyFont="1" applyFill="1" applyBorder="1" applyAlignment="1">
      <alignment horizontal="center"/>
    </xf>
    <xf numFmtId="2" fontId="1" fillId="0" borderId="11" xfId="1" applyNumberFormat="1" applyFont="1" applyFill="1" applyBorder="1" applyAlignment="1">
      <alignment horizontal="right" wrapText="1"/>
    </xf>
    <xf numFmtId="2" fontId="4" fillId="3" borderId="11" xfId="0" applyNumberFormat="1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Fill="1" applyBorder="1" applyAlignment="1">
      <alignment horizontal="center" wrapText="1"/>
    </xf>
    <xf numFmtId="2" fontId="1" fillId="0" borderId="11" xfId="0" applyNumberFormat="1" applyFont="1" applyFill="1" applyBorder="1" applyAlignment="1">
      <alignment horizontal="right" wrapText="1"/>
    </xf>
    <xf numFmtId="2" fontId="2" fillId="0" borderId="54" xfId="1" applyNumberFormat="1" applyFont="1" applyFill="1" applyBorder="1" applyAlignment="1">
      <alignment horizontal="left"/>
    </xf>
    <xf numFmtId="2" fontId="4" fillId="0" borderId="51" xfId="0" applyNumberFormat="1" applyFont="1" applyFill="1" applyBorder="1" applyAlignment="1">
      <alignment horizontal="center" wrapText="1"/>
    </xf>
    <xf numFmtId="2" fontId="4" fillId="0" borderId="56" xfId="0" applyNumberFormat="1" applyFont="1" applyFill="1" applyBorder="1" applyAlignment="1">
      <alignment horizontal="center" wrapText="1"/>
    </xf>
    <xf numFmtId="2" fontId="4" fillId="0" borderId="49" xfId="0" applyNumberFormat="1" applyFont="1" applyFill="1" applyBorder="1" applyAlignment="1">
      <alignment horizontal="center" wrapText="1"/>
    </xf>
    <xf numFmtId="2" fontId="4" fillId="0" borderId="67" xfId="0" applyNumberFormat="1" applyFont="1" applyFill="1" applyBorder="1" applyAlignment="1">
      <alignment horizontal="center" wrapText="1"/>
    </xf>
    <xf numFmtId="2" fontId="3" fillId="0" borderId="34" xfId="0" applyNumberFormat="1" applyFont="1" applyFill="1" applyBorder="1" applyAlignment="1">
      <alignment horizontal="left" vertical="center"/>
    </xf>
    <xf numFmtId="2" fontId="3" fillId="0" borderId="64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horizontal="center" vertical="center"/>
    </xf>
    <xf numFmtId="2" fontId="3" fillId="0" borderId="68" xfId="0" applyNumberFormat="1" applyFont="1" applyFill="1" applyBorder="1" applyAlignment="1">
      <alignment horizontal="center" vertical="center"/>
    </xf>
    <xf numFmtId="2" fontId="3" fillId="0" borderId="69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wrapText="1"/>
    </xf>
    <xf numFmtId="2" fontId="4" fillId="0" borderId="19" xfId="0" applyNumberFormat="1" applyFont="1" applyFill="1" applyBorder="1" applyAlignment="1">
      <alignment horizontal="center" wrapText="1"/>
    </xf>
    <xf numFmtId="2" fontId="3" fillId="0" borderId="70" xfId="0" applyNumberFormat="1" applyFont="1" applyFill="1" applyBorder="1" applyAlignment="1">
      <alignment horizontal="center" vertical="center"/>
    </xf>
    <xf numFmtId="2" fontId="3" fillId="0" borderId="54" xfId="0" applyNumberFormat="1" applyFont="1" applyFill="1" applyBorder="1" applyAlignment="1">
      <alignment horizontal="left" wrapText="1"/>
    </xf>
    <xf numFmtId="2" fontId="4" fillId="0" borderId="52" xfId="0" applyNumberFormat="1" applyFont="1" applyFill="1" applyBorder="1" applyAlignment="1">
      <alignment horizontal="center" wrapText="1"/>
    </xf>
    <xf numFmtId="2" fontId="4" fillId="0" borderId="51" xfId="0" applyNumberFormat="1" applyFont="1" applyFill="1" applyBorder="1"/>
    <xf numFmtId="2" fontId="4" fillId="0" borderId="56" xfId="0" applyNumberFormat="1" applyFont="1" applyFill="1" applyBorder="1"/>
    <xf numFmtId="2" fontId="4" fillId="0" borderId="49" xfId="0" applyNumberFormat="1" applyFont="1" applyFill="1" applyBorder="1"/>
    <xf numFmtId="2" fontId="4" fillId="0" borderId="67" xfId="0" applyNumberFormat="1" applyFont="1" applyFill="1" applyBorder="1"/>
    <xf numFmtId="2" fontId="4" fillId="0" borderId="30" xfId="0" applyNumberFormat="1" applyFont="1" applyFill="1" applyBorder="1" applyAlignment="1">
      <alignment horizontal="center" vertical="center"/>
    </xf>
    <xf numFmtId="2" fontId="8" fillId="0" borderId="19" xfId="1" applyNumberFormat="1" applyFill="1" applyBorder="1"/>
    <xf numFmtId="2" fontId="17" fillId="0" borderId="38" xfId="0" applyNumberFormat="1" applyFont="1" applyBorder="1"/>
    <xf numFmtId="0" fontId="8" fillId="0" borderId="51" xfId="1" applyFill="1" applyBorder="1"/>
    <xf numFmtId="2" fontId="1" fillId="0" borderId="49" xfId="2" applyNumberFormat="1" applyFont="1" applyFill="1" applyBorder="1" applyAlignment="1">
      <alignment horizontal="center"/>
    </xf>
    <xf numFmtId="2" fontId="1" fillId="0" borderId="50" xfId="2" applyNumberFormat="1" applyFont="1" applyFill="1" applyBorder="1" applyAlignment="1">
      <alignment horizontal="center"/>
    </xf>
    <xf numFmtId="2" fontId="1" fillId="0" borderId="51" xfId="2" applyNumberFormat="1" applyFont="1" applyFill="1" applyBorder="1" applyAlignment="1">
      <alignment horizontal="center"/>
    </xf>
    <xf numFmtId="2" fontId="1" fillId="0" borderId="56" xfId="2" applyNumberFormat="1" applyFont="1" applyFill="1" applyBorder="1" applyAlignment="1">
      <alignment horizontal="center"/>
    </xf>
    <xf numFmtId="2" fontId="19" fillId="0" borderId="51" xfId="2" applyNumberFormat="1" applyFont="1" applyFill="1" applyBorder="1" applyAlignment="1">
      <alignment horizontal="center"/>
    </xf>
    <xf numFmtId="2" fontId="19" fillId="0" borderId="56" xfId="2" applyNumberFormat="1" applyFont="1" applyFill="1" applyBorder="1" applyAlignment="1">
      <alignment horizontal="center"/>
    </xf>
    <xf numFmtId="2" fontId="1" fillId="0" borderId="67" xfId="2" applyNumberFormat="1" applyFont="1" applyFill="1" applyBorder="1" applyAlignment="1">
      <alignment horizontal="center"/>
    </xf>
    <xf numFmtId="2" fontId="1" fillId="0" borderId="19" xfId="2" applyNumberFormat="1" applyFont="1" applyFill="1" applyBorder="1" applyAlignment="1">
      <alignment horizontal="center"/>
    </xf>
    <xf numFmtId="2" fontId="0" fillId="15" borderId="67" xfId="0" applyNumberFormat="1" applyFill="1" applyBorder="1" applyAlignment="1">
      <alignment wrapText="1"/>
    </xf>
    <xf numFmtId="2" fontId="4" fillId="4" borderId="29" xfId="0" applyNumberFormat="1" applyFont="1" applyFill="1" applyBorder="1" applyAlignment="1">
      <alignment horizontal="right"/>
    </xf>
    <xf numFmtId="2" fontId="4" fillId="4" borderId="19" xfId="0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0" fillId="0" borderId="45" xfId="0" applyFont="1" applyFill="1" applyBorder="1" applyAlignment="1">
      <alignment horizontal="right" vertical="center" wrapText="1"/>
    </xf>
    <xf numFmtId="0" fontId="10" fillId="0" borderId="49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wrapText="1"/>
    </xf>
    <xf numFmtId="0" fontId="2" fillId="0" borderId="45" xfId="0" applyFont="1" applyFill="1" applyBorder="1" applyAlignment="1">
      <alignment horizontal="right" wrapText="1"/>
    </xf>
    <xf numFmtId="0" fontId="2" fillId="0" borderId="49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right" vertical="top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</cellXfs>
  <cellStyles count="7">
    <cellStyle name="Excel Built-in Normal" xfId="3"/>
    <cellStyle name="Excel Built-in Normal 1" xfId="4"/>
    <cellStyle name="Excel Built-in Normal 2" xfId="5"/>
    <cellStyle name="TableStyleLight1" xfId="6"/>
    <cellStyle name="Обычный" xfId="0" builtinId="0"/>
    <cellStyle name="Обычный 2" xfId="1"/>
    <cellStyle name="Обычный 2 2" xfId="2"/>
  </cellStyles>
  <dxfs count="848"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99CC"/>
      <color rgb="FFFFFF99"/>
      <color rgb="FFFFD406"/>
      <color rgb="FF008000"/>
      <color rgb="FFFFCCFF"/>
      <color rgb="FFCCFFCC"/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</a:t>
            </a:r>
            <a:r>
              <a:rPr lang="ru-RU" baseline="0"/>
              <a:t> 4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6221633546489373E-2"/>
          <c:y val="1.8638108669252165E-2"/>
          <c:w val="0.94781785264280527"/>
          <c:h val="0.6272245073843381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ln>
                <a:solidFill>
                  <a:srgbClr val="C00000"/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ИТОГИ-4-9-11'!$D$5:$D$127</c:f>
              <c:numCache>
                <c:formatCode>0.00</c:formatCode>
                <c:ptCount val="123"/>
                <c:pt idx="0">
                  <c:v>4.4185513043478242</c:v>
                </c:pt>
                <c:pt idx="1">
                  <c:v>4.3550000000000004</c:v>
                </c:pt>
                <c:pt idx="2">
                  <c:v>4.7028888888888893</c:v>
                </c:pt>
                <c:pt idx="3">
                  <c:v>4.8369999999999997</c:v>
                </c:pt>
                <c:pt idx="4">
                  <c:v>4.6210000000000004</c:v>
                </c:pt>
                <c:pt idx="5">
                  <c:v>4.774</c:v>
                </c:pt>
                <c:pt idx="6">
                  <c:v>4.6980000000000004</c:v>
                </c:pt>
                <c:pt idx="7">
                  <c:v>4.7889999999999997</c:v>
                </c:pt>
                <c:pt idx="8">
                  <c:v>4.7279999999999998</c:v>
                </c:pt>
                <c:pt idx="9">
                  <c:v>4.6669999999999998</c:v>
                </c:pt>
                <c:pt idx="10">
                  <c:v>4.75</c:v>
                </c:pt>
                <c:pt idx="11">
                  <c:v>4.4619999999999997</c:v>
                </c:pt>
                <c:pt idx="12">
                  <c:v>4.4538461538461531</c:v>
                </c:pt>
                <c:pt idx="13">
                  <c:v>4.7119999999999997</c:v>
                </c:pt>
                <c:pt idx="14">
                  <c:v>4.4529999999999994</c:v>
                </c:pt>
                <c:pt idx="15">
                  <c:v>4.7210000000000001</c:v>
                </c:pt>
                <c:pt idx="16">
                  <c:v>4.7649999999999997</c:v>
                </c:pt>
                <c:pt idx="17">
                  <c:v>4.4960000000000004</c:v>
                </c:pt>
                <c:pt idx="18">
                  <c:v>4.2929999999999993</c:v>
                </c:pt>
                <c:pt idx="19">
                  <c:v>4.3940000000000001</c:v>
                </c:pt>
                <c:pt idx="20">
                  <c:v>4.4589999999999996</c:v>
                </c:pt>
                <c:pt idx="21">
                  <c:v>4.4030000000000005</c:v>
                </c:pt>
                <c:pt idx="22">
                  <c:v>4.5569999999999995</c:v>
                </c:pt>
                <c:pt idx="23">
                  <c:v>3.8580000000000001</c:v>
                </c:pt>
                <c:pt idx="24">
                  <c:v>4.1270000000000007</c:v>
                </c:pt>
                <c:pt idx="25">
                  <c:v>4.6619999999999999</c:v>
                </c:pt>
                <c:pt idx="26">
                  <c:v>4.2233789473684205</c:v>
                </c:pt>
                <c:pt idx="27">
                  <c:v>4.4039999999999999</c:v>
                </c:pt>
                <c:pt idx="28">
                  <c:v>4.109</c:v>
                </c:pt>
                <c:pt idx="29">
                  <c:v>4.3773999999999997</c:v>
                </c:pt>
                <c:pt idx="30">
                  <c:v>4.5469999999999997</c:v>
                </c:pt>
                <c:pt idx="31">
                  <c:v>4.1718000000000002</c:v>
                </c:pt>
                <c:pt idx="32">
                  <c:v>3.9750000000000001</c:v>
                </c:pt>
                <c:pt idx="33">
                  <c:v>4.069</c:v>
                </c:pt>
                <c:pt idx="34">
                  <c:v>4.0659999999999998</c:v>
                </c:pt>
                <c:pt idx="35">
                  <c:v>4.05</c:v>
                </c:pt>
                <c:pt idx="36">
                  <c:v>4.6479999999999997</c:v>
                </c:pt>
                <c:pt idx="37">
                  <c:v>3.8250000000000002</c:v>
                </c:pt>
                <c:pt idx="38">
                  <c:v>4.2910000000000004</c:v>
                </c:pt>
                <c:pt idx="39">
                  <c:v>4.3620000000000001</c:v>
                </c:pt>
                <c:pt idx="40">
                  <c:v>3.6060000000000003</c:v>
                </c:pt>
                <c:pt idx="41">
                  <c:v>4.282</c:v>
                </c:pt>
                <c:pt idx="42">
                  <c:v>4.0680000000000005</c:v>
                </c:pt>
                <c:pt idx="43">
                  <c:v>4.3839999999999995</c:v>
                </c:pt>
                <c:pt idx="44">
                  <c:v>4.3029999999999999</c:v>
                </c:pt>
                <c:pt idx="45">
                  <c:v>4.7060000000000004</c:v>
                </c:pt>
                <c:pt idx="46">
                  <c:v>4.3442105263157895</c:v>
                </c:pt>
                <c:pt idx="47">
                  <c:v>4.72</c:v>
                </c:pt>
                <c:pt idx="48">
                  <c:v>4.5199999999999996</c:v>
                </c:pt>
                <c:pt idx="49">
                  <c:v>4.5449999999999999</c:v>
                </c:pt>
                <c:pt idx="50">
                  <c:v>4.4779999999999998</c:v>
                </c:pt>
                <c:pt idx="51">
                  <c:v>4.4139999999999997</c:v>
                </c:pt>
                <c:pt idx="52">
                  <c:v>4.5190000000000001</c:v>
                </c:pt>
                <c:pt idx="53">
                  <c:v>4.45</c:v>
                </c:pt>
                <c:pt idx="54">
                  <c:v>4</c:v>
                </c:pt>
                <c:pt idx="55">
                  <c:v>3.5910000000000002</c:v>
                </c:pt>
                <c:pt idx="56">
                  <c:v>4.4960000000000004</c:v>
                </c:pt>
                <c:pt idx="57">
                  <c:v>4.5060000000000002</c:v>
                </c:pt>
                <c:pt idx="58">
                  <c:v>4.17</c:v>
                </c:pt>
                <c:pt idx="59">
                  <c:v>4.5460000000000003</c:v>
                </c:pt>
                <c:pt idx="60">
                  <c:v>3.64</c:v>
                </c:pt>
                <c:pt idx="61">
                  <c:v>4.4359999999999999</c:v>
                </c:pt>
                <c:pt idx="62">
                  <c:v>4.4279999999999999</c:v>
                </c:pt>
                <c:pt idx="63">
                  <c:v>4.1720000000000006</c:v>
                </c:pt>
                <c:pt idx="64">
                  <c:v>4.62</c:v>
                </c:pt>
                <c:pt idx="65">
                  <c:v>4.2889999999999997</c:v>
                </c:pt>
                <c:pt idx="66">
                  <c:v>4.5200666666666667</c:v>
                </c:pt>
                <c:pt idx="67">
                  <c:v>4.91</c:v>
                </c:pt>
                <c:pt idx="68">
                  <c:v>4.6669999999999998</c:v>
                </c:pt>
                <c:pt idx="69">
                  <c:v>4.7300000000000004</c:v>
                </c:pt>
                <c:pt idx="70">
                  <c:v>4.3579999999999997</c:v>
                </c:pt>
                <c:pt idx="71">
                  <c:v>4.6479999999999997</c:v>
                </c:pt>
                <c:pt idx="72">
                  <c:v>4.5079999999999991</c:v>
                </c:pt>
                <c:pt idx="73">
                  <c:v>4.0149999999999997</c:v>
                </c:pt>
                <c:pt idx="74">
                  <c:v>4.6909999999999998</c:v>
                </c:pt>
                <c:pt idx="75">
                  <c:v>4.1369999999999996</c:v>
                </c:pt>
                <c:pt idx="76">
                  <c:v>4.6890000000000001</c:v>
                </c:pt>
                <c:pt idx="77">
                  <c:v>4.3580000000000005</c:v>
                </c:pt>
                <c:pt idx="78">
                  <c:v>4.2210000000000001</c:v>
                </c:pt>
                <c:pt idx="79">
                  <c:v>4.8719999999999999</c:v>
                </c:pt>
                <c:pt idx="80">
                  <c:v>4.383</c:v>
                </c:pt>
                <c:pt idx="81">
                  <c:v>4.6139999999999999</c:v>
                </c:pt>
                <c:pt idx="82">
                  <c:v>4.4187310344827591</c:v>
                </c:pt>
                <c:pt idx="83">
                  <c:v>4.5419999999999998</c:v>
                </c:pt>
                <c:pt idx="84">
                  <c:v>3.78</c:v>
                </c:pt>
                <c:pt idx="85">
                  <c:v>4.4689999999999994</c:v>
                </c:pt>
                <c:pt idx="86">
                  <c:v>4.5710000000000006</c:v>
                </c:pt>
                <c:pt idx="87">
                  <c:v>4.4719999999999995</c:v>
                </c:pt>
                <c:pt idx="88">
                  <c:v>4.25</c:v>
                </c:pt>
                <c:pt idx="89">
                  <c:v>4.5810000000000004</c:v>
                </c:pt>
                <c:pt idx="90">
                  <c:v>4.3550000000000004</c:v>
                </c:pt>
                <c:pt idx="91">
                  <c:v>3.9589999999999996</c:v>
                </c:pt>
                <c:pt idx="92">
                  <c:v>4.26</c:v>
                </c:pt>
                <c:pt idx="93">
                  <c:v>4</c:v>
                </c:pt>
                <c:pt idx="94">
                  <c:v>4.6429999999999998</c:v>
                </c:pt>
                <c:pt idx="95">
                  <c:v>4.1509999999999998</c:v>
                </c:pt>
                <c:pt idx="96">
                  <c:v>4.5919999999999996</c:v>
                </c:pt>
                <c:pt idx="97">
                  <c:v>4.5590000000000002</c:v>
                </c:pt>
                <c:pt idx="98">
                  <c:v>4.5069999999999997</c:v>
                </c:pt>
                <c:pt idx="99">
                  <c:v>3.9619999999999997</c:v>
                </c:pt>
                <c:pt idx="100">
                  <c:v>4.1389999999999993</c:v>
                </c:pt>
                <c:pt idx="101">
                  <c:v>4.5815999999999999</c:v>
                </c:pt>
                <c:pt idx="102">
                  <c:v>4.4020000000000001</c:v>
                </c:pt>
                <c:pt idx="103">
                  <c:v>4.6029999999999998</c:v>
                </c:pt>
                <c:pt idx="104">
                  <c:v>4.4802</c:v>
                </c:pt>
                <c:pt idx="105">
                  <c:v>4.2649999999999997</c:v>
                </c:pt>
                <c:pt idx="106">
                  <c:v>4.7619999999999996</c:v>
                </c:pt>
                <c:pt idx="107">
                  <c:v>4.3039999999999994</c:v>
                </c:pt>
                <c:pt idx="108">
                  <c:v>4.7690000000000001</c:v>
                </c:pt>
                <c:pt idx="109">
                  <c:v>4.835</c:v>
                </c:pt>
                <c:pt idx="110">
                  <c:v>4.718</c:v>
                </c:pt>
                <c:pt idx="111">
                  <c:v>4.6314000000000002</c:v>
                </c:pt>
                <c:pt idx="112">
                  <c:v>4.4824000000000002</c:v>
                </c:pt>
                <c:pt idx="113">
                  <c:v>4.7649999999999997</c:v>
                </c:pt>
                <c:pt idx="114">
                  <c:v>4.7850000000000001</c:v>
                </c:pt>
                <c:pt idx="115">
                  <c:v>4.4939999999999998</c:v>
                </c:pt>
                <c:pt idx="116">
                  <c:v>4.6980000000000004</c:v>
                </c:pt>
                <c:pt idx="117">
                  <c:v>4.7</c:v>
                </c:pt>
                <c:pt idx="118">
                  <c:v>4.7639999999999993</c:v>
                </c:pt>
                <c:pt idx="119">
                  <c:v>3.786</c:v>
                </c:pt>
                <c:pt idx="120">
                  <c:v>4.5539999999999994</c:v>
                </c:pt>
                <c:pt idx="121">
                  <c:v>3.95</c:v>
                </c:pt>
                <c:pt idx="122">
                  <c:v>4.3280000000000003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ИТОГИ-4-9-11'!$E$5:$E$127</c:f>
              <c:numCache>
                <c:formatCode>0.00</c:formatCode>
                <c:ptCount val="123"/>
                <c:pt idx="0">
                  <c:v>4.4800000000000004</c:v>
                </c:pt>
                <c:pt idx="1">
                  <c:v>4.4800000000000004</c:v>
                </c:pt>
                <c:pt idx="3">
                  <c:v>4.4800000000000004</c:v>
                </c:pt>
                <c:pt idx="4">
                  <c:v>4.4800000000000004</c:v>
                </c:pt>
                <c:pt idx="5">
                  <c:v>4.4800000000000004</c:v>
                </c:pt>
                <c:pt idx="6">
                  <c:v>4.4800000000000004</c:v>
                </c:pt>
                <c:pt idx="7">
                  <c:v>4.4800000000000004</c:v>
                </c:pt>
                <c:pt idx="8">
                  <c:v>4.4800000000000004</c:v>
                </c:pt>
                <c:pt idx="9">
                  <c:v>4.4800000000000004</c:v>
                </c:pt>
                <c:pt idx="10">
                  <c:v>4.4800000000000004</c:v>
                </c:pt>
                <c:pt idx="11">
                  <c:v>4.4800000000000004</c:v>
                </c:pt>
                <c:pt idx="13">
                  <c:v>4.4800000000000004</c:v>
                </c:pt>
                <c:pt idx="14">
                  <c:v>4.4800000000000004</c:v>
                </c:pt>
                <c:pt idx="15">
                  <c:v>4.4800000000000004</c:v>
                </c:pt>
                <c:pt idx="16">
                  <c:v>4.4800000000000004</c:v>
                </c:pt>
                <c:pt idx="17">
                  <c:v>4.4800000000000004</c:v>
                </c:pt>
                <c:pt idx="18">
                  <c:v>4.4800000000000004</c:v>
                </c:pt>
                <c:pt idx="19">
                  <c:v>4.4800000000000004</c:v>
                </c:pt>
                <c:pt idx="20">
                  <c:v>4.4800000000000004</c:v>
                </c:pt>
                <c:pt idx="21">
                  <c:v>4.4800000000000004</c:v>
                </c:pt>
                <c:pt idx="22">
                  <c:v>4.4800000000000004</c:v>
                </c:pt>
                <c:pt idx="23">
                  <c:v>4.4800000000000004</c:v>
                </c:pt>
                <c:pt idx="24">
                  <c:v>4.4800000000000004</c:v>
                </c:pt>
                <c:pt idx="25">
                  <c:v>4.4800000000000004</c:v>
                </c:pt>
                <c:pt idx="27">
                  <c:v>4.4800000000000004</c:v>
                </c:pt>
                <c:pt idx="28">
                  <c:v>4.4800000000000004</c:v>
                </c:pt>
                <c:pt idx="29">
                  <c:v>4.4800000000000004</c:v>
                </c:pt>
                <c:pt idx="30">
                  <c:v>4.4800000000000004</c:v>
                </c:pt>
                <c:pt idx="31">
                  <c:v>4.4800000000000004</c:v>
                </c:pt>
                <c:pt idx="32">
                  <c:v>4.4800000000000004</c:v>
                </c:pt>
                <c:pt idx="33">
                  <c:v>4.4800000000000004</c:v>
                </c:pt>
                <c:pt idx="34">
                  <c:v>4.4800000000000004</c:v>
                </c:pt>
                <c:pt idx="35">
                  <c:v>4.4800000000000004</c:v>
                </c:pt>
                <c:pt idx="36">
                  <c:v>4.4800000000000004</c:v>
                </c:pt>
                <c:pt idx="37">
                  <c:v>4.4800000000000004</c:v>
                </c:pt>
                <c:pt idx="38">
                  <c:v>4.4800000000000004</c:v>
                </c:pt>
                <c:pt idx="39">
                  <c:v>4.4800000000000004</c:v>
                </c:pt>
                <c:pt idx="40">
                  <c:v>4.4800000000000004</c:v>
                </c:pt>
                <c:pt idx="41">
                  <c:v>4.4800000000000004</c:v>
                </c:pt>
                <c:pt idx="42">
                  <c:v>4.4800000000000004</c:v>
                </c:pt>
                <c:pt idx="43">
                  <c:v>4.4800000000000004</c:v>
                </c:pt>
                <c:pt idx="44">
                  <c:v>4.4800000000000004</c:v>
                </c:pt>
                <c:pt idx="45">
                  <c:v>4.4800000000000004</c:v>
                </c:pt>
                <c:pt idx="47">
                  <c:v>4.4800000000000004</c:v>
                </c:pt>
                <c:pt idx="48">
                  <c:v>4.4800000000000004</c:v>
                </c:pt>
                <c:pt idx="49">
                  <c:v>4.4800000000000004</c:v>
                </c:pt>
                <c:pt idx="50">
                  <c:v>4.4800000000000004</c:v>
                </c:pt>
                <c:pt idx="51">
                  <c:v>4.4800000000000004</c:v>
                </c:pt>
                <c:pt idx="52">
                  <c:v>4.4800000000000004</c:v>
                </c:pt>
                <c:pt idx="53">
                  <c:v>4.4800000000000004</c:v>
                </c:pt>
                <c:pt idx="54">
                  <c:v>4.4800000000000004</c:v>
                </c:pt>
                <c:pt idx="55">
                  <c:v>4.4800000000000004</c:v>
                </c:pt>
                <c:pt idx="56">
                  <c:v>4.4800000000000004</c:v>
                </c:pt>
                <c:pt idx="57">
                  <c:v>4.4800000000000004</c:v>
                </c:pt>
                <c:pt idx="58">
                  <c:v>4.4800000000000004</c:v>
                </c:pt>
                <c:pt idx="59">
                  <c:v>4.4800000000000004</c:v>
                </c:pt>
                <c:pt idx="60">
                  <c:v>4.4800000000000004</c:v>
                </c:pt>
                <c:pt idx="61">
                  <c:v>4.4800000000000004</c:v>
                </c:pt>
                <c:pt idx="62">
                  <c:v>4.4800000000000004</c:v>
                </c:pt>
                <c:pt idx="63">
                  <c:v>4.4800000000000004</c:v>
                </c:pt>
                <c:pt idx="64">
                  <c:v>4.4800000000000004</c:v>
                </c:pt>
                <c:pt idx="65">
                  <c:v>4.4800000000000004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4.4800000000000004</c:v>
                </c:pt>
                <c:pt idx="71">
                  <c:v>4.4800000000000004</c:v>
                </c:pt>
                <c:pt idx="72">
                  <c:v>4.4800000000000004</c:v>
                </c:pt>
                <c:pt idx="73">
                  <c:v>4.4800000000000004</c:v>
                </c:pt>
                <c:pt idx="74">
                  <c:v>4.4800000000000004</c:v>
                </c:pt>
                <c:pt idx="75">
                  <c:v>4.4800000000000004</c:v>
                </c:pt>
                <c:pt idx="76">
                  <c:v>4.4800000000000004</c:v>
                </c:pt>
                <c:pt idx="77">
                  <c:v>4.4800000000000004</c:v>
                </c:pt>
                <c:pt idx="78">
                  <c:v>4.4800000000000004</c:v>
                </c:pt>
                <c:pt idx="79">
                  <c:v>4.4800000000000004</c:v>
                </c:pt>
                <c:pt idx="80">
                  <c:v>4.4800000000000004</c:v>
                </c:pt>
                <c:pt idx="81">
                  <c:v>4.4800000000000004</c:v>
                </c:pt>
                <c:pt idx="83">
                  <c:v>4.4800000000000004</c:v>
                </c:pt>
                <c:pt idx="84">
                  <c:v>4.4800000000000004</c:v>
                </c:pt>
                <c:pt idx="85">
                  <c:v>4.4800000000000004</c:v>
                </c:pt>
                <c:pt idx="86">
                  <c:v>4.4800000000000004</c:v>
                </c:pt>
                <c:pt idx="87">
                  <c:v>4.4800000000000004</c:v>
                </c:pt>
                <c:pt idx="88">
                  <c:v>4.4800000000000004</c:v>
                </c:pt>
                <c:pt idx="89">
                  <c:v>4.4800000000000004</c:v>
                </c:pt>
                <c:pt idx="90">
                  <c:v>4.4800000000000004</c:v>
                </c:pt>
                <c:pt idx="91">
                  <c:v>4.4800000000000004</c:v>
                </c:pt>
                <c:pt idx="92">
                  <c:v>4.4800000000000004</c:v>
                </c:pt>
                <c:pt idx="93">
                  <c:v>4.4800000000000004</c:v>
                </c:pt>
                <c:pt idx="94">
                  <c:v>4.4800000000000004</c:v>
                </c:pt>
                <c:pt idx="95">
                  <c:v>4.4800000000000004</c:v>
                </c:pt>
                <c:pt idx="96">
                  <c:v>4.4800000000000004</c:v>
                </c:pt>
                <c:pt idx="97">
                  <c:v>4.4800000000000004</c:v>
                </c:pt>
                <c:pt idx="98">
                  <c:v>4.4800000000000004</c:v>
                </c:pt>
                <c:pt idx="99">
                  <c:v>4.4800000000000004</c:v>
                </c:pt>
                <c:pt idx="100">
                  <c:v>4.4800000000000004</c:v>
                </c:pt>
                <c:pt idx="101">
                  <c:v>4.4800000000000004</c:v>
                </c:pt>
                <c:pt idx="102">
                  <c:v>4.4800000000000004</c:v>
                </c:pt>
                <c:pt idx="103">
                  <c:v>4.4800000000000004</c:v>
                </c:pt>
                <c:pt idx="104">
                  <c:v>4.4800000000000004</c:v>
                </c:pt>
                <c:pt idx="105">
                  <c:v>4.4800000000000004</c:v>
                </c:pt>
                <c:pt idx="106">
                  <c:v>4.4800000000000004</c:v>
                </c:pt>
                <c:pt idx="107">
                  <c:v>4.4800000000000004</c:v>
                </c:pt>
                <c:pt idx="108">
                  <c:v>4.4800000000000004</c:v>
                </c:pt>
                <c:pt idx="109">
                  <c:v>4.4800000000000004</c:v>
                </c:pt>
                <c:pt idx="110">
                  <c:v>4.4800000000000004</c:v>
                </c:pt>
                <c:pt idx="111">
                  <c:v>4.4800000000000004</c:v>
                </c:pt>
                <c:pt idx="113">
                  <c:v>4.4800000000000004</c:v>
                </c:pt>
                <c:pt idx="114">
                  <c:v>4.4800000000000004</c:v>
                </c:pt>
                <c:pt idx="115">
                  <c:v>4.4800000000000004</c:v>
                </c:pt>
                <c:pt idx="116">
                  <c:v>4.4800000000000004</c:v>
                </c:pt>
                <c:pt idx="117">
                  <c:v>4.4800000000000004</c:v>
                </c:pt>
                <c:pt idx="118">
                  <c:v>4.4800000000000004</c:v>
                </c:pt>
                <c:pt idx="119">
                  <c:v>4.4800000000000004</c:v>
                </c:pt>
                <c:pt idx="120">
                  <c:v>4.4800000000000004</c:v>
                </c:pt>
                <c:pt idx="121">
                  <c:v>4.4800000000000004</c:v>
                </c:pt>
                <c:pt idx="122">
                  <c:v>4.4800000000000004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85048"/>
        <c:axId val="197685432"/>
      </c:lineChart>
      <c:catAx>
        <c:axId val="19768504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685432"/>
        <c:crosses val="autoZero"/>
        <c:auto val="1"/>
        <c:lblAlgn val="ctr"/>
        <c:lblOffset val="100"/>
        <c:noMultiLvlLbl val="0"/>
      </c:catAx>
      <c:valAx>
        <c:axId val="19768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685048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3398361668"/>
          <c:y val="2.5747639753985977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Русский язык 11</a:t>
            </a:r>
            <a:r>
              <a:rPr lang="ru-RU" baseline="0"/>
              <a:t>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96762292825286E-2"/>
          <c:y val="1.8638108669252165E-2"/>
          <c:w val="0.98052731379201652"/>
          <c:h val="0.6272245073843381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Pt>
            <c:idx val="66"/>
            <c:bubble3D val="0"/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ИТОГИ-4-9-11'!$AL$5:$AL$127</c:f>
              <c:numCache>
                <c:formatCode>0.00</c:formatCode>
                <c:ptCount val="123"/>
                <c:pt idx="0">
                  <c:v>70.319503552424621</c:v>
                </c:pt>
                <c:pt idx="1">
                  <c:v>76.65625</c:v>
                </c:pt>
                <c:pt idx="2">
                  <c:v>72.305592526649619</c:v>
                </c:pt>
                <c:pt idx="4">
                  <c:v>77.56</c:v>
                </c:pt>
                <c:pt idx="5">
                  <c:v>75.675324675324674</c:v>
                </c:pt>
                <c:pt idx="6">
                  <c:v>76.287234042553195</c:v>
                </c:pt>
                <c:pt idx="7">
                  <c:v>74</c:v>
                </c:pt>
                <c:pt idx="8">
                  <c:v>66.19047619047619</c:v>
                </c:pt>
                <c:pt idx="9">
                  <c:v>72.695652173913047</c:v>
                </c:pt>
                <c:pt idx="10">
                  <c:v>65.741935483870961</c:v>
                </c:pt>
                <c:pt idx="11">
                  <c:v>70.294117647058826</c:v>
                </c:pt>
                <c:pt idx="12">
                  <c:v>71.376915069062107</c:v>
                </c:pt>
                <c:pt idx="13">
                  <c:v>73.639344262295083</c:v>
                </c:pt>
                <c:pt idx="14">
                  <c:v>75</c:v>
                </c:pt>
                <c:pt idx="15">
                  <c:v>80.760869565217391</c:v>
                </c:pt>
                <c:pt idx="16">
                  <c:v>76.19047619047619</c:v>
                </c:pt>
                <c:pt idx="17">
                  <c:v>74.28</c:v>
                </c:pt>
                <c:pt idx="18">
                  <c:v>75.611111111111114</c:v>
                </c:pt>
                <c:pt idx="19">
                  <c:v>66.75</c:v>
                </c:pt>
                <c:pt idx="21">
                  <c:v>66.470588235294116</c:v>
                </c:pt>
                <c:pt idx="22">
                  <c:v>71.277777777777771</c:v>
                </c:pt>
                <c:pt idx="24">
                  <c:v>68.714285714285708</c:v>
                </c:pt>
                <c:pt idx="25">
                  <c:v>56.451612903225808</c:v>
                </c:pt>
                <c:pt idx="26">
                  <c:v>67.518642832077802</c:v>
                </c:pt>
                <c:pt idx="27">
                  <c:v>72.65306122448979</c:v>
                </c:pt>
                <c:pt idx="28">
                  <c:v>74.509803921568633</c:v>
                </c:pt>
                <c:pt idx="29">
                  <c:v>73.75</c:v>
                </c:pt>
                <c:pt idx="30">
                  <c:v>74.321428571428569</c:v>
                </c:pt>
                <c:pt idx="31">
                  <c:v>67.574074074074076</c:v>
                </c:pt>
                <c:pt idx="32">
                  <c:v>67.545454545454547</c:v>
                </c:pt>
                <c:pt idx="33">
                  <c:v>61.952380952380949</c:v>
                </c:pt>
                <c:pt idx="34">
                  <c:v>64.631578947368425</c:v>
                </c:pt>
                <c:pt idx="35">
                  <c:v>68.333333333333329</c:v>
                </c:pt>
                <c:pt idx="36">
                  <c:v>55.717948717948715</c:v>
                </c:pt>
                <c:pt idx="38">
                  <c:v>61.5</c:v>
                </c:pt>
                <c:pt idx="39">
                  <c:v>79</c:v>
                </c:pt>
                <c:pt idx="41">
                  <c:v>60.555555555555557</c:v>
                </c:pt>
                <c:pt idx="42">
                  <c:v>62.772727272727273</c:v>
                </c:pt>
                <c:pt idx="43">
                  <c:v>69.941176470588232</c:v>
                </c:pt>
                <c:pt idx="44">
                  <c:v>68.981481481481481</c:v>
                </c:pt>
                <c:pt idx="45">
                  <c:v>64.07692307692308</c:v>
                </c:pt>
                <c:pt idx="46">
                  <c:v>69.900107166108754</c:v>
                </c:pt>
                <c:pt idx="47">
                  <c:v>73.25</c:v>
                </c:pt>
                <c:pt idx="48">
                  <c:v>78.78</c:v>
                </c:pt>
                <c:pt idx="49">
                  <c:v>76.939393939393938</c:v>
                </c:pt>
                <c:pt idx="50">
                  <c:v>72.412371134020617</c:v>
                </c:pt>
                <c:pt idx="51">
                  <c:v>71.038461538461533</c:v>
                </c:pt>
                <c:pt idx="52">
                  <c:v>71.34482758620689</c:v>
                </c:pt>
                <c:pt idx="53">
                  <c:v>79.409090909090907</c:v>
                </c:pt>
                <c:pt idx="54">
                  <c:v>72.12</c:v>
                </c:pt>
                <c:pt idx="55">
                  <c:v>61.4</c:v>
                </c:pt>
                <c:pt idx="56">
                  <c:v>56</c:v>
                </c:pt>
                <c:pt idx="57">
                  <c:v>65</c:v>
                </c:pt>
                <c:pt idx="59">
                  <c:v>72.933333333333337</c:v>
                </c:pt>
                <c:pt idx="60">
                  <c:v>66.900000000000006</c:v>
                </c:pt>
                <c:pt idx="61">
                  <c:v>74.857142857142861</c:v>
                </c:pt>
                <c:pt idx="62">
                  <c:v>65.1875</c:v>
                </c:pt>
                <c:pt idx="63">
                  <c:v>61.692307692307693</c:v>
                </c:pt>
                <c:pt idx="64">
                  <c:v>69.75</c:v>
                </c:pt>
                <c:pt idx="65">
                  <c:v>69.1875</c:v>
                </c:pt>
                <c:pt idx="66">
                  <c:v>69.729532225509089</c:v>
                </c:pt>
                <c:pt idx="67">
                  <c:v>72.81481481481481</c:v>
                </c:pt>
                <c:pt idx="68">
                  <c:v>71.066666666666663</c:v>
                </c:pt>
                <c:pt idx="69">
                  <c:v>72.708333333333329</c:v>
                </c:pt>
                <c:pt idx="70">
                  <c:v>76.178571428571431</c:v>
                </c:pt>
                <c:pt idx="71">
                  <c:v>72.55</c:v>
                </c:pt>
                <c:pt idx="72">
                  <c:v>62.304347826086953</c:v>
                </c:pt>
                <c:pt idx="73">
                  <c:v>75.75</c:v>
                </c:pt>
                <c:pt idx="74">
                  <c:v>59.733333333333334</c:v>
                </c:pt>
                <c:pt idx="75">
                  <c:v>61.529411764705884</c:v>
                </c:pt>
                <c:pt idx="76">
                  <c:v>72.609756097560975</c:v>
                </c:pt>
                <c:pt idx="78">
                  <c:v>76.347826086956516</c:v>
                </c:pt>
                <c:pt idx="79">
                  <c:v>66.65517241379311</c:v>
                </c:pt>
                <c:pt idx="80">
                  <c:v>64.065217391304344</c:v>
                </c:pt>
                <c:pt idx="81">
                  <c:v>71.900000000000006</c:v>
                </c:pt>
                <c:pt idx="82">
                  <c:v>70.255257495669767</c:v>
                </c:pt>
                <c:pt idx="83">
                  <c:v>68.654545454545456</c:v>
                </c:pt>
                <c:pt idx="84">
                  <c:v>66</c:v>
                </c:pt>
                <c:pt idx="85">
                  <c:v>65.65517241379311</c:v>
                </c:pt>
                <c:pt idx="86">
                  <c:v>72.347222222222229</c:v>
                </c:pt>
                <c:pt idx="87">
                  <c:v>72.61702127659575</c:v>
                </c:pt>
                <c:pt idx="88">
                  <c:v>71.5</c:v>
                </c:pt>
                <c:pt idx="89">
                  <c:v>70.242857142857147</c:v>
                </c:pt>
                <c:pt idx="90">
                  <c:v>79.599999999999994</c:v>
                </c:pt>
                <c:pt idx="91">
                  <c:v>73.411764705882348</c:v>
                </c:pt>
                <c:pt idx="92">
                  <c:v>69.666666666666671</c:v>
                </c:pt>
                <c:pt idx="93">
                  <c:v>65.481481481481481</c:v>
                </c:pt>
                <c:pt idx="94">
                  <c:v>73.65517241379311</c:v>
                </c:pt>
                <c:pt idx="95">
                  <c:v>66.07692307692308</c:v>
                </c:pt>
                <c:pt idx="96">
                  <c:v>71.56</c:v>
                </c:pt>
                <c:pt idx="97">
                  <c:v>69.191489361702125</c:v>
                </c:pt>
                <c:pt idx="98">
                  <c:v>69.736842105263165</c:v>
                </c:pt>
                <c:pt idx="99">
                  <c:v>65.956521739130437</c:v>
                </c:pt>
                <c:pt idx="100">
                  <c:v>69.777777777777771</c:v>
                </c:pt>
                <c:pt idx="101">
                  <c:v>63.153846153846153</c:v>
                </c:pt>
                <c:pt idx="102">
                  <c:v>63.714285714285715</c:v>
                </c:pt>
                <c:pt idx="103">
                  <c:v>73.730769230769226</c:v>
                </c:pt>
                <c:pt idx="104">
                  <c:v>68.16814159292035</c:v>
                </c:pt>
                <c:pt idx="105">
                  <c:v>75.514851485148512</c:v>
                </c:pt>
                <c:pt idx="106">
                  <c:v>72.680000000000007</c:v>
                </c:pt>
                <c:pt idx="107">
                  <c:v>67.765957446808514</c:v>
                </c:pt>
                <c:pt idx="108">
                  <c:v>72.918032786885249</c:v>
                </c:pt>
                <c:pt idx="109">
                  <c:v>71.962962962962962</c:v>
                </c:pt>
                <c:pt idx="110">
                  <c:v>70.662162162162161</c:v>
                </c:pt>
                <c:pt idx="111">
                  <c:v>76</c:v>
                </c:pt>
                <c:pt idx="112">
                  <c:v>73.462455202214457</c:v>
                </c:pt>
                <c:pt idx="113">
                  <c:v>80.457142857142856</c:v>
                </c:pt>
                <c:pt idx="114">
                  <c:v>75.125</c:v>
                </c:pt>
                <c:pt idx="115">
                  <c:v>76.548387096774192</c:v>
                </c:pt>
                <c:pt idx="116">
                  <c:v>77.76543209876543</c:v>
                </c:pt>
                <c:pt idx="117">
                  <c:v>71.16</c:v>
                </c:pt>
                <c:pt idx="118">
                  <c:v>81.111111111111114</c:v>
                </c:pt>
                <c:pt idx="119">
                  <c:v>74.6875</c:v>
                </c:pt>
                <c:pt idx="120">
                  <c:v>70.279069767441854</c:v>
                </c:pt>
                <c:pt idx="121">
                  <c:v>58</c:v>
                </c:pt>
                <c:pt idx="122">
                  <c:v>69.490909090909085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Pt>
            <c:idx val="55"/>
            <c:bubble3D val="0"/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ИТОГИ-4-9-11'!$AM$5:$AM$127</c:f>
              <c:numCache>
                <c:formatCode>0.00</c:formatCode>
                <c:ptCount val="123"/>
                <c:pt idx="0">
                  <c:v>71.56</c:v>
                </c:pt>
                <c:pt idx="1">
                  <c:v>71.56</c:v>
                </c:pt>
                <c:pt idx="4">
                  <c:v>71.56</c:v>
                </c:pt>
                <c:pt idx="5">
                  <c:v>71.56</c:v>
                </c:pt>
                <c:pt idx="6">
                  <c:v>71.56</c:v>
                </c:pt>
                <c:pt idx="7">
                  <c:v>71.56</c:v>
                </c:pt>
                <c:pt idx="8">
                  <c:v>71.56</c:v>
                </c:pt>
                <c:pt idx="9">
                  <c:v>71.56</c:v>
                </c:pt>
                <c:pt idx="10">
                  <c:v>71.56</c:v>
                </c:pt>
                <c:pt idx="11">
                  <c:v>71.56</c:v>
                </c:pt>
                <c:pt idx="13">
                  <c:v>71.56</c:v>
                </c:pt>
                <c:pt idx="14">
                  <c:v>71.56</c:v>
                </c:pt>
                <c:pt idx="15">
                  <c:v>71.56</c:v>
                </c:pt>
                <c:pt idx="16">
                  <c:v>71.56</c:v>
                </c:pt>
                <c:pt idx="17">
                  <c:v>71.56</c:v>
                </c:pt>
                <c:pt idx="18">
                  <c:v>71.56</c:v>
                </c:pt>
                <c:pt idx="19">
                  <c:v>71.56</c:v>
                </c:pt>
                <c:pt idx="20">
                  <c:v>71.56</c:v>
                </c:pt>
                <c:pt idx="21">
                  <c:v>71.56</c:v>
                </c:pt>
                <c:pt idx="22">
                  <c:v>71.56</c:v>
                </c:pt>
                <c:pt idx="23">
                  <c:v>71.56</c:v>
                </c:pt>
                <c:pt idx="24">
                  <c:v>71.56</c:v>
                </c:pt>
                <c:pt idx="25">
                  <c:v>71.56</c:v>
                </c:pt>
                <c:pt idx="27">
                  <c:v>71.56</c:v>
                </c:pt>
                <c:pt idx="28">
                  <c:v>71.56</c:v>
                </c:pt>
                <c:pt idx="29">
                  <c:v>71.56</c:v>
                </c:pt>
                <c:pt idx="30">
                  <c:v>71.56</c:v>
                </c:pt>
                <c:pt idx="31">
                  <c:v>71.56</c:v>
                </c:pt>
                <c:pt idx="32">
                  <c:v>71.56</c:v>
                </c:pt>
                <c:pt idx="33">
                  <c:v>71.56</c:v>
                </c:pt>
                <c:pt idx="34">
                  <c:v>71.56</c:v>
                </c:pt>
                <c:pt idx="35">
                  <c:v>71.56</c:v>
                </c:pt>
                <c:pt idx="36">
                  <c:v>71.56</c:v>
                </c:pt>
                <c:pt idx="37">
                  <c:v>71.56</c:v>
                </c:pt>
                <c:pt idx="38">
                  <c:v>71.56</c:v>
                </c:pt>
                <c:pt idx="39">
                  <c:v>71.56</c:v>
                </c:pt>
                <c:pt idx="40">
                  <c:v>71.56</c:v>
                </c:pt>
                <c:pt idx="41">
                  <c:v>71.56</c:v>
                </c:pt>
                <c:pt idx="42">
                  <c:v>71.56</c:v>
                </c:pt>
                <c:pt idx="43">
                  <c:v>71.56</c:v>
                </c:pt>
                <c:pt idx="44">
                  <c:v>71.56</c:v>
                </c:pt>
                <c:pt idx="45">
                  <c:v>71.56</c:v>
                </c:pt>
                <c:pt idx="47">
                  <c:v>71.56</c:v>
                </c:pt>
                <c:pt idx="48">
                  <c:v>71.56</c:v>
                </c:pt>
                <c:pt idx="49">
                  <c:v>71.56</c:v>
                </c:pt>
                <c:pt idx="50">
                  <c:v>71.56</c:v>
                </c:pt>
                <c:pt idx="51">
                  <c:v>71.56</c:v>
                </c:pt>
                <c:pt idx="52">
                  <c:v>71.56</c:v>
                </c:pt>
                <c:pt idx="53">
                  <c:v>71.56</c:v>
                </c:pt>
                <c:pt idx="54">
                  <c:v>71.56</c:v>
                </c:pt>
                <c:pt idx="55">
                  <c:v>71.56</c:v>
                </c:pt>
                <c:pt idx="56">
                  <c:v>71.56</c:v>
                </c:pt>
                <c:pt idx="57">
                  <c:v>71.56</c:v>
                </c:pt>
                <c:pt idx="58">
                  <c:v>71.56</c:v>
                </c:pt>
                <c:pt idx="59">
                  <c:v>71.56</c:v>
                </c:pt>
                <c:pt idx="60">
                  <c:v>71.56</c:v>
                </c:pt>
                <c:pt idx="61">
                  <c:v>71.56</c:v>
                </c:pt>
                <c:pt idx="62">
                  <c:v>71.56</c:v>
                </c:pt>
                <c:pt idx="63">
                  <c:v>71.56</c:v>
                </c:pt>
                <c:pt idx="64">
                  <c:v>71.56</c:v>
                </c:pt>
                <c:pt idx="65">
                  <c:v>71.56</c:v>
                </c:pt>
                <c:pt idx="67">
                  <c:v>71.56</c:v>
                </c:pt>
                <c:pt idx="68">
                  <c:v>71.56</c:v>
                </c:pt>
                <c:pt idx="69">
                  <c:v>71.56</c:v>
                </c:pt>
                <c:pt idx="70">
                  <c:v>71.56</c:v>
                </c:pt>
                <c:pt idx="71">
                  <c:v>71.56</c:v>
                </c:pt>
                <c:pt idx="72">
                  <c:v>71.56</c:v>
                </c:pt>
                <c:pt idx="73">
                  <c:v>71.56</c:v>
                </c:pt>
                <c:pt idx="74">
                  <c:v>71.56</c:v>
                </c:pt>
                <c:pt idx="75">
                  <c:v>71.56</c:v>
                </c:pt>
                <c:pt idx="76">
                  <c:v>71.56</c:v>
                </c:pt>
                <c:pt idx="77">
                  <c:v>71.56</c:v>
                </c:pt>
                <c:pt idx="78">
                  <c:v>71.56</c:v>
                </c:pt>
                <c:pt idx="79">
                  <c:v>71.56</c:v>
                </c:pt>
                <c:pt idx="80">
                  <c:v>71.56</c:v>
                </c:pt>
                <c:pt idx="81">
                  <c:v>71.56</c:v>
                </c:pt>
                <c:pt idx="83">
                  <c:v>71.56</c:v>
                </c:pt>
                <c:pt idx="84">
                  <c:v>71.56</c:v>
                </c:pt>
                <c:pt idx="85">
                  <c:v>71.56</c:v>
                </c:pt>
                <c:pt idx="86">
                  <c:v>71.56</c:v>
                </c:pt>
                <c:pt idx="87">
                  <c:v>71.56</c:v>
                </c:pt>
                <c:pt idx="88">
                  <c:v>71.56</c:v>
                </c:pt>
                <c:pt idx="89">
                  <c:v>71.56</c:v>
                </c:pt>
                <c:pt idx="90">
                  <c:v>71.56</c:v>
                </c:pt>
                <c:pt idx="91">
                  <c:v>71.56</c:v>
                </c:pt>
                <c:pt idx="92">
                  <c:v>71.56</c:v>
                </c:pt>
                <c:pt idx="93">
                  <c:v>71.56</c:v>
                </c:pt>
                <c:pt idx="94">
                  <c:v>71.56</c:v>
                </c:pt>
                <c:pt idx="95">
                  <c:v>71.56</c:v>
                </c:pt>
                <c:pt idx="96">
                  <c:v>71.56</c:v>
                </c:pt>
                <c:pt idx="97">
                  <c:v>71.56</c:v>
                </c:pt>
                <c:pt idx="98">
                  <c:v>71.56</c:v>
                </c:pt>
                <c:pt idx="99">
                  <c:v>71.56</c:v>
                </c:pt>
                <c:pt idx="100">
                  <c:v>71.56</c:v>
                </c:pt>
                <c:pt idx="101">
                  <c:v>71.56</c:v>
                </c:pt>
                <c:pt idx="102">
                  <c:v>71.56</c:v>
                </c:pt>
                <c:pt idx="103">
                  <c:v>71.56</c:v>
                </c:pt>
                <c:pt idx="104">
                  <c:v>71.56</c:v>
                </c:pt>
                <c:pt idx="105">
                  <c:v>71.56</c:v>
                </c:pt>
                <c:pt idx="106">
                  <c:v>71.56</c:v>
                </c:pt>
                <c:pt idx="107">
                  <c:v>71.56</c:v>
                </c:pt>
                <c:pt idx="108">
                  <c:v>71.56</c:v>
                </c:pt>
                <c:pt idx="109">
                  <c:v>71.56</c:v>
                </c:pt>
                <c:pt idx="110">
                  <c:v>71.56</c:v>
                </c:pt>
                <c:pt idx="111">
                  <c:v>71.56</c:v>
                </c:pt>
                <c:pt idx="113">
                  <c:v>71.56</c:v>
                </c:pt>
                <c:pt idx="114">
                  <c:v>71.56</c:v>
                </c:pt>
                <c:pt idx="115">
                  <c:v>71.56</c:v>
                </c:pt>
                <c:pt idx="116">
                  <c:v>71.56</c:v>
                </c:pt>
                <c:pt idx="117">
                  <c:v>71.56</c:v>
                </c:pt>
                <c:pt idx="118">
                  <c:v>71.56</c:v>
                </c:pt>
                <c:pt idx="119">
                  <c:v>71.56</c:v>
                </c:pt>
                <c:pt idx="120">
                  <c:v>71.56</c:v>
                </c:pt>
                <c:pt idx="121">
                  <c:v>71.56</c:v>
                </c:pt>
                <c:pt idx="122">
                  <c:v>71.56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43080"/>
        <c:axId val="198743472"/>
      </c:lineChart>
      <c:catAx>
        <c:axId val="19874308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743472"/>
        <c:crosses val="autoZero"/>
        <c:auto val="1"/>
        <c:lblAlgn val="ctr"/>
        <c:lblOffset val="100"/>
        <c:noMultiLvlLbl val="0"/>
      </c:catAx>
      <c:valAx>
        <c:axId val="19874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743080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Русский язык</a:t>
            </a:r>
            <a:r>
              <a:rPr lang="ru-RU" baseline="0"/>
              <a:t> 4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96762292825286E-2"/>
          <c:y val="1.3662984291142712E-2"/>
          <c:w val="0.98052731379201652"/>
          <c:h val="0.63219963176244764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ИТОГИ-4-9-11'!$G$5:$G$127</c:f>
              <c:numCache>
                <c:formatCode>0.00</c:formatCode>
                <c:ptCount val="123"/>
                <c:pt idx="0">
                  <c:v>4.0606730434782596</c:v>
                </c:pt>
                <c:pt idx="1">
                  <c:v>3.9350000000000001</c:v>
                </c:pt>
                <c:pt idx="2">
                  <c:v>4.3028000000000013</c:v>
                </c:pt>
                <c:pt idx="3">
                  <c:v>4.3959999999999999</c:v>
                </c:pt>
                <c:pt idx="4">
                  <c:v>4.242</c:v>
                </c:pt>
                <c:pt idx="5">
                  <c:v>4.5860000000000003</c:v>
                </c:pt>
                <c:pt idx="6">
                  <c:v>4.3239999999999998</c:v>
                </c:pt>
                <c:pt idx="7">
                  <c:v>4.3899999999999997</c:v>
                </c:pt>
                <c:pt idx="8">
                  <c:v>4.2570000000000006</c:v>
                </c:pt>
                <c:pt idx="9">
                  <c:v>4.1562000000000001</c:v>
                </c:pt>
                <c:pt idx="10">
                  <c:v>4.319</c:v>
                </c:pt>
                <c:pt idx="11">
                  <c:v>4.0549999999999997</c:v>
                </c:pt>
                <c:pt idx="12">
                  <c:v>4.2317692307692303</c:v>
                </c:pt>
                <c:pt idx="13">
                  <c:v>4.3729999999999993</c:v>
                </c:pt>
                <c:pt idx="14">
                  <c:v>4.1639999999999997</c:v>
                </c:pt>
                <c:pt idx="15">
                  <c:v>4.5730000000000004</c:v>
                </c:pt>
                <c:pt idx="16">
                  <c:v>4.5139999999999993</c:v>
                </c:pt>
                <c:pt idx="17">
                  <c:v>4.3410000000000002</c:v>
                </c:pt>
                <c:pt idx="18">
                  <c:v>3.8119999999999998</c:v>
                </c:pt>
                <c:pt idx="19">
                  <c:v>4.07</c:v>
                </c:pt>
                <c:pt idx="20">
                  <c:v>4.3540000000000001</c:v>
                </c:pt>
                <c:pt idx="21">
                  <c:v>4.016</c:v>
                </c:pt>
                <c:pt idx="22">
                  <c:v>4.32</c:v>
                </c:pt>
                <c:pt idx="23">
                  <c:v>3.9829999999999997</c:v>
                </c:pt>
                <c:pt idx="24">
                  <c:v>3.8720000000000003</c:v>
                </c:pt>
                <c:pt idx="25">
                  <c:v>4.6210000000000004</c:v>
                </c:pt>
                <c:pt idx="26">
                  <c:v>3.8447894736842101</c:v>
                </c:pt>
                <c:pt idx="27">
                  <c:v>4.266</c:v>
                </c:pt>
                <c:pt idx="28">
                  <c:v>3.51</c:v>
                </c:pt>
                <c:pt idx="29">
                  <c:v>3.88</c:v>
                </c:pt>
                <c:pt idx="30">
                  <c:v>4.2059999999999995</c:v>
                </c:pt>
                <c:pt idx="31">
                  <c:v>3.5750000000000002</c:v>
                </c:pt>
                <c:pt idx="32">
                  <c:v>3.5129999999999999</c:v>
                </c:pt>
                <c:pt idx="33">
                  <c:v>3.5520000000000005</c:v>
                </c:pt>
                <c:pt idx="34">
                  <c:v>3.6290000000000004</c:v>
                </c:pt>
                <c:pt idx="35">
                  <c:v>3.8339999999999996</c:v>
                </c:pt>
                <c:pt idx="36">
                  <c:v>4.2549999999999999</c:v>
                </c:pt>
                <c:pt idx="37">
                  <c:v>3.7719999999999998</c:v>
                </c:pt>
                <c:pt idx="38">
                  <c:v>4.0220000000000002</c:v>
                </c:pt>
                <c:pt idx="39">
                  <c:v>4.0170000000000003</c:v>
                </c:pt>
                <c:pt idx="40">
                  <c:v>3.4619999999999997</c:v>
                </c:pt>
                <c:pt idx="41">
                  <c:v>4.0529999999999999</c:v>
                </c:pt>
                <c:pt idx="42">
                  <c:v>3.3070000000000004</c:v>
                </c:pt>
                <c:pt idx="43">
                  <c:v>4.2459999999999996</c:v>
                </c:pt>
                <c:pt idx="44">
                  <c:v>3.7589999999999999</c:v>
                </c:pt>
                <c:pt idx="45">
                  <c:v>4.1930000000000005</c:v>
                </c:pt>
                <c:pt idx="46">
                  <c:v>3.9354421052631579</c:v>
                </c:pt>
                <c:pt idx="47">
                  <c:v>4.1120000000000001</c:v>
                </c:pt>
                <c:pt idx="48">
                  <c:v>4.22</c:v>
                </c:pt>
                <c:pt idx="49">
                  <c:v>4.1433999999999997</c:v>
                </c:pt>
                <c:pt idx="50">
                  <c:v>4.1960000000000006</c:v>
                </c:pt>
                <c:pt idx="51">
                  <c:v>4.0919999999999996</c:v>
                </c:pt>
                <c:pt idx="52">
                  <c:v>4.16</c:v>
                </c:pt>
                <c:pt idx="53">
                  <c:v>3.7719999999999998</c:v>
                </c:pt>
                <c:pt idx="54">
                  <c:v>3.7530000000000001</c:v>
                </c:pt>
                <c:pt idx="55">
                  <c:v>3.1910000000000003</c:v>
                </c:pt>
                <c:pt idx="56">
                  <c:v>3.867</c:v>
                </c:pt>
                <c:pt idx="57">
                  <c:v>4.0650000000000004</c:v>
                </c:pt>
                <c:pt idx="58">
                  <c:v>4.0529999999999999</c:v>
                </c:pt>
                <c:pt idx="59">
                  <c:v>4.2670000000000003</c:v>
                </c:pt>
                <c:pt idx="60">
                  <c:v>3.3339999999999996</c:v>
                </c:pt>
                <c:pt idx="61">
                  <c:v>4.0529999999999999</c:v>
                </c:pt>
                <c:pt idx="62">
                  <c:v>3.8160000000000003</c:v>
                </c:pt>
                <c:pt idx="63">
                  <c:v>3.8729999999999993</c:v>
                </c:pt>
                <c:pt idx="64">
                  <c:v>4.0880000000000001</c:v>
                </c:pt>
                <c:pt idx="65">
                  <c:v>3.718</c:v>
                </c:pt>
                <c:pt idx="66">
                  <c:v>4.2021066666666673</c:v>
                </c:pt>
                <c:pt idx="67">
                  <c:v>4.7210000000000001</c:v>
                </c:pt>
                <c:pt idx="68">
                  <c:v>4.3289999999999997</c:v>
                </c:pt>
                <c:pt idx="69">
                  <c:v>4.3239999999999998</c:v>
                </c:pt>
                <c:pt idx="70">
                  <c:v>4.0939999999999994</c:v>
                </c:pt>
                <c:pt idx="71">
                  <c:v>4.2169999999999996</c:v>
                </c:pt>
                <c:pt idx="72">
                  <c:v>4.351</c:v>
                </c:pt>
                <c:pt idx="73">
                  <c:v>3.8239999999999998</c:v>
                </c:pt>
                <c:pt idx="74">
                  <c:v>4.3959999999999999</c:v>
                </c:pt>
                <c:pt idx="75">
                  <c:v>3.9649999999999999</c:v>
                </c:pt>
                <c:pt idx="76">
                  <c:v>4.0960000000000001</c:v>
                </c:pt>
                <c:pt idx="77">
                  <c:v>4.202</c:v>
                </c:pt>
                <c:pt idx="78">
                  <c:v>3.8330000000000002</c:v>
                </c:pt>
                <c:pt idx="79">
                  <c:v>4.4379999999999997</c:v>
                </c:pt>
                <c:pt idx="80">
                  <c:v>4.17</c:v>
                </c:pt>
                <c:pt idx="81">
                  <c:v>4.0716000000000001</c:v>
                </c:pt>
                <c:pt idx="82">
                  <c:v>4.0491103448275858</c:v>
                </c:pt>
                <c:pt idx="83">
                  <c:v>4.282</c:v>
                </c:pt>
                <c:pt idx="84">
                  <c:v>3.5</c:v>
                </c:pt>
                <c:pt idx="85">
                  <c:v>4.0380000000000003</c:v>
                </c:pt>
                <c:pt idx="86">
                  <c:v>4.1319999999999997</c:v>
                </c:pt>
                <c:pt idx="87">
                  <c:v>4.0680000000000005</c:v>
                </c:pt>
                <c:pt idx="88">
                  <c:v>3.7239999999999998</c:v>
                </c:pt>
                <c:pt idx="89">
                  <c:v>4.28</c:v>
                </c:pt>
                <c:pt idx="90">
                  <c:v>4.133</c:v>
                </c:pt>
                <c:pt idx="91">
                  <c:v>3.714</c:v>
                </c:pt>
                <c:pt idx="92">
                  <c:v>3.8720000000000003</c:v>
                </c:pt>
                <c:pt idx="93">
                  <c:v>3.6739999999999999</c:v>
                </c:pt>
                <c:pt idx="94">
                  <c:v>4.57</c:v>
                </c:pt>
                <c:pt idx="95">
                  <c:v>3.6069999999999998</c:v>
                </c:pt>
                <c:pt idx="96">
                  <c:v>4.0960000000000001</c:v>
                </c:pt>
                <c:pt idx="97">
                  <c:v>3.9990000000000006</c:v>
                </c:pt>
                <c:pt idx="98">
                  <c:v>4.1960000000000006</c:v>
                </c:pt>
                <c:pt idx="99">
                  <c:v>3.7919999999999998</c:v>
                </c:pt>
                <c:pt idx="100">
                  <c:v>3.931</c:v>
                </c:pt>
                <c:pt idx="101">
                  <c:v>4.2906000000000004</c:v>
                </c:pt>
                <c:pt idx="102">
                  <c:v>3.87</c:v>
                </c:pt>
                <c:pt idx="103">
                  <c:v>4.37</c:v>
                </c:pt>
                <c:pt idx="104">
                  <c:v>4.1693999999999996</c:v>
                </c:pt>
                <c:pt idx="105">
                  <c:v>3.968</c:v>
                </c:pt>
                <c:pt idx="106">
                  <c:v>4.28</c:v>
                </c:pt>
                <c:pt idx="107">
                  <c:v>3.823</c:v>
                </c:pt>
                <c:pt idx="108">
                  <c:v>4.3620000000000001</c:v>
                </c:pt>
                <c:pt idx="109">
                  <c:v>4.3924000000000003</c:v>
                </c:pt>
                <c:pt idx="110">
                  <c:v>4.1387999999999998</c:v>
                </c:pt>
                <c:pt idx="111">
                  <c:v>4.1520000000000001</c:v>
                </c:pt>
                <c:pt idx="112">
                  <c:v>4.1023999999999994</c:v>
                </c:pt>
                <c:pt idx="113">
                  <c:v>4.657</c:v>
                </c:pt>
                <c:pt idx="114">
                  <c:v>4.3289999999999997</c:v>
                </c:pt>
                <c:pt idx="115">
                  <c:v>4.3329999999999993</c:v>
                </c:pt>
                <c:pt idx="116">
                  <c:v>4.2030000000000003</c:v>
                </c:pt>
                <c:pt idx="117">
                  <c:v>4.0750000000000002</c:v>
                </c:pt>
                <c:pt idx="118">
                  <c:v>4.1050000000000004</c:v>
                </c:pt>
                <c:pt idx="119">
                  <c:v>3.5739999999999998</c:v>
                </c:pt>
                <c:pt idx="120">
                  <c:v>4.0369999999999999</c:v>
                </c:pt>
                <c:pt idx="121">
                  <c:v>3.7749999999999999</c:v>
                </c:pt>
                <c:pt idx="122">
                  <c:v>3.9360000000000004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ИТОГИ-4-9-11'!$H$5:$H$127</c:f>
              <c:numCache>
                <c:formatCode>0.00</c:formatCode>
                <c:ptCount val="123"/>
                <c:pt idx="0">
                  <c:v>4.1100000000000003</c:v>
                </c:pt>
                <c:pt idx="1">
                  <c:v>4.1100000000000003</c:v>
                </c:pt>
                <c:pt idx="3">
                  <c:v>4.1100000000000003</c:v>
                </c:pt>
                <c:pt idx="4">
                  <c:v>4.1100000000000003</c:v>
                </c:pt>
                <c:pt idx="5">
                  <c:v>4.1100000000000003</c:v>
                </c:pt>
                <c:pt idx="6">
                  <c:v>4.1100000000000003</c:v>
                </c:pt>
                <c:pt idx="7">
                  <c:v>4.1100000000000003</c:v>
                </c:pt>
                <c:pt idx="8">
                  <c:v>4.1100000000000003</c:v>
                </c:pt>
                <c:pt idx="9">
                  <c:v>4.1100000000000003</c:v>
                </c:pt>
                <c:pt idx="10">
                  <c:v>4.1100000000000003</c:v>
                </c:pt>
                <c:pt idx="11">
                  <c:v>4.1100000000000003</c:v>
                </c:pt>
                <c:pt idx="13">
                  <c:v>4.1100000000000003</c:v>
                </c:pt>
                <c:pt idx="14">
                  <c:v>4.1100000000000003</c:v>
                </c:pt>
                <c:pt idx="15">
                  <c:v>4.1100000000000003</c:v>
                </c:pt>
                <c:pt idx="16">
                  <c:v>4.1100000000000003</c:v>
                </c:pt>
                <c:pt idx="17">
                  <c:v>4.1100000000000003</c:v>
                </c:pt>
                <c:pt idx="18">
                  <c:v>4.1100000000000003</c:v>
                </c:pt>
                <c:pt idx="19">
                  <c:v>4.1100000000000003</c:v>
                </c:pt>
                <c:pt idx="20">
                  <c:v>4.1100000000000003</c:v>
                </c:pt>
                <c:pt idx="21">
                  <c:v>4.1100000000000003</c:v>
                </c:pt>
                <c:pt idx="22">
                  <c:v>4.1100000000000003</c:v>
                </c:pt>
                <c:pt idx="23">
                  <c:v>4.1100000000000003</c:v>
                </c:pt>
                <c:pt idx="24">
                  <c:v>4.1100000000000003</c:v>
                </c:pt>
                <c:pt idx="25">
                  <c:v>4.1100000000000003</c:v>
                </c:pt>
                <c:pt idx="27">
                  <c:v>4.1100000000000003</c:v>
                </c:pt>
                <c:pt idx="28">
                  <c:v>4.1100000000000003</c:v>
                </c:pt>
                <c:pt idx="29">
                  <c:v>4.1100000000000003</c:v>
                </c:pt>
                <c:pt idx="30">
                  <c:v>4.1100000000000003</c:v>
                </c:pt>
                <c:pt idx="31">
                  <c:v>4.1100000000000003</c:v>
                </c:pt>
                <c:pt idx="32">
                  <c:v>4.1100000000000003</c:v>
                </c:pt>
                <c:pt idx="33">
                  <c:v>4.1100000000000003</c:v>
                </c:pt>
                <c:pt idx="34">
                  <c:v>4.1100000000000003</c:v>
                </c:pt>
                <c:pt idx="35">
                  <c:v>4.1100000000000003</c:v>
                </c:pt>
                <c:pt idx="36">
                  <c:v>4.1100000000000003</c:v>
                </c:pt>
                <c:pt idx="37">
                  <c:v>4.1100000000000003</c:v>
                </c:pt>
                <c:pt idx="38">
                  <c:v>4.1100000000000003</c:v>
                </c:pt>
                <c:pt idx="39">
                  <c:v>4.1100000000000003</c:v>
                </c:pt>
                <c:pt idx="40">
                  <c:v>4.1100000000000003</c:v>
                </c:pt>
                <c:pt idx="41">
                  <c:v>4.1100000000000003</c:v>
                </c:pt>
                <c:pt idx="42">
                  <c:v>4.1100000000000003</c:v>
                </c:pt>
                <c:pt idx="43">
                  <c:v>4.1100000000000003</c:v>
                </c:pt>
                <c:pt idx="44">
                  <c:v>4.1100000000000003</c:v>
                </c:pt>
                <c:pt idx="45">
                  <c:v>4.1100000000000003</c:v>
                </c:pt>
                <c:pt idx="47">
                  <c:v>4.1100000000000003</c:v>
                </c:pt>
                <c:pt idx="48">
                  <c:v>4.1100000000000003</c:v>
                </c:pt>
                <c:pt idx="49">
                  <c:v>4.1100000000000003</c:v>
                </c:pt>
                <c:pt idx="50">
                  <c:v>4.1100000000000003</c:v>
                </c:pt>
                <c:pt idx="51">
                  <c:v>4.1100000000000003</c:v>
                </c:pt>
                <c:pt idx="52">
                  <c:v>4.1100000000000003</c:v>
                </c:pt>
                <c:pt idx="53">
                  <c:v>4.1100000000000003</c:v>
                </c:pt>
                <c:pt idx="54">
                  <c:v>4.1100000000000003</c:v>
                </c:pt>
                <c:pt idx="55">
                  <c:v>4.1100000000000003</c:v>
                </c:pt>
                <c:pt idx="56">
                  <c:v>4.1100000000000003</c:v>
                </c:pt>
                <c:pt idx="57">
                  <c:v>4.1100000000000003</c:v>
                </c:pt>
                <c:pt idx="58">
                  <c:v>4.1100000000000003</c:v>
                </c:pt>
                <c:pt idx="59">
                  <c:v>4.1100000000000003</c:v>
                </c:pt>
                <c:pt idx="60">
                  <c:v>4.1100000000000003</c:v>
                </c:pt>
                <c:pt idx="61">
                  <c:v>4.1100000000000003</c:v>
                </c:pt>
                <c:pt idx="62">
                  <c:v>4.1100000000000003</c:v>
                </c:pt>
                <c:pt idx="63">
                  <c:v>4.1100000000000003</c:v>
                </c:pt>
                <c:pt idx="64">
                  <c:v>4.1100000000000003</c:v>
                </c:pt>
                <c:pt idx="65">
                  <c:v>4.1100000000000003</c:v>
                </c:pt>
                <c:pt idx="67">
                  <c:v>4.1100000000000003</c:v>
                </c:pt>
                <c:pt idx="68">
                  <c:v>4.1100000000000003</c:v>
                </c:pt>
                <c:pt idx="69">
                  <c:v>4.1100000000000003</c:v>
                </c:pt>
                <c:pt idx="70">
                  <c:v>4.1100000000000003</c:v>
                </c:pt>
                <c:pt idx="71">
                  <c:v>4.1100000000000003</c:v>
                </c:pt>
                <c:pt idx="72">
                  <c:v>4.1100000000000003</c:v>
                </c:pt>
                <c:pt idx="73">
                  <c:v>4.1100000000000003</c:v>
                </c:pt>
                <c:pt idx="74">
                  <c:v>4.1100000000000003</c:v>
                </c:pt>
                <c:pt idx="75">
                  <c:v>4.1100000000000003</c:v>
                </c:pt>
                <c:pt idx="76">
                  <c:v>4.1100000000000003</c:v>
                </c:pt>
                <c:pt idx="77">
                  <c:v>4.1100000000000003</c:v>
                </c:pt>
                <c:pt idx="78">
                  <c:v>4.1100000000000003</c:v>
                </c:pt>
                <c:pt idx="79">
                  <c:v>4.1100000000000003</c:v>
                </c:pt>
                <c:pt idx="80">
                  <c:v>4.1100000000000003</c:v>
                </c:pt>
                <c:pt idx="81">
                  <c:v>4.1100000000000003</c:v>
                </c:pt>
                <c:pt idx="83">
                  <c:v>4.1100000000000003</c:v>
                </c:pt>
                <c:pt idx="84">
                  <c:v>4.1100000000000003</c:v>
                </c:pt>
                <c:pt idx="85">
                  <c:v>4.1100000000000003</c:v>
                </c:pt>
                <c:pt idx="86">
                  <c:v>4.1100000000000003</c:v>
                </c:pt>
                <c:pt idx="87">
                  <c:v>4.1100000000000003</c:v>
                </c:pt>
                <c:pt idx="88">
                  <c:v>4.1100000000000003</c:v>
                </c:pt>
                <c:pt idx="89">
                  <c:v>4.1100000000000003</c:v>
                </c:pt>
                <c:pt idx="90">
                  <c:v>4.1100000000000003</c:v>
                </c:pt>
                <c:pt idx="91">
                  <c:v>4.1100000000000003</c:v>
                </c:pt>
                <c:pt idx="92">
                  <c:v>4.1100000000000003</c:v>
                </c:pt>
                <c:pt idx="93">
                  <c:v>4.1100000000000003</c:v>
                </c:pt>
                <c:pt idx="94">
                  <c:v>4.1100000000000003</c:v>
                </c:pt>
                <c:pt idx="95">
                  <c:v>4.1100000000000003</c:v>
                </c:pt>
                <c:pt idx="96">
                  <c:v>4.1100000000000003</c:v>
                </c:pt>
                <c:pt idx="97">
                  <c:v>4.1100000000000003</c:v>
                </c:pt>
                <c:pt idx="98">
                  <c:v>4.1100000000000003</c:v>
                </c:pt>
                <c:pt idx="99">
                  <c:v>4.1100000000000003</c:v>
                </c:pt>
                <c:pt idx="100">
                  <c:v>4.1100000000000003</c:v>
                </c:pt>
                <c:pt idx="101">
                  <c:v>4.1100000000000003</c:v>
                </c:pt>
                <c:pt idx="102">
                  <c:v>4.1100000000000003</c:v>
                </c:pt>
                <c:pt idx="103">
                  <c:v>4.1100000000000003</c:v>
                </c:pt>
                <c:pt idx="104">
                  <c:v>4.1100000000000003</c:v>
                </c:pt>
                <c:pt idx="105">
                  <c:v>4.1100000000000003</c:v>
                </c:pt>
                <c:pt idx="106">
                  <c:v>4.1100000000000003</c:v>
                </c:pt>
                <c:pt idx="107">
                  <c:v>4.1100000000000003</c:v>
                </c:pt>
                <c:pt idx="108">
                  <c:v>4.1100000000000003</c:v>
                </c:pt>
                <c:pt idx="109">
                  <c:v>4.1100000000000003</c:v>
                </c:pt>
                <c:pt idx="110">
                  <c:v>4.1100000000000003</c:v>
                </c:pt>
                <c:pt idx="111">
                  <c:v>4.1100000000000003</c:v>
                </c:pt>
                <c:pt idx="113">
                  <c:v>4.1100000000000003</c:v>
                </c:pt>
                <c:pt idx="114">
                  <c:v>4.1100000000000003</c:v>
                </c:pt>
                <c:pt idx="115">
                  <c:v>4.1100000000000003</c:v>
                </c:pt>
                <c:pt idx="116">
                  <c:v>4.1100000000000003</c:v>
                </c:pt>
                <c:pt idx="117">
                  <c:v>4.1100000000000003</c:v>
                </c:pt>
                <c:pt idx="118">
                  <c:v>4.1100000000000003</c:v>
                </c:pt>
                <c:pt idx="119">
                  <c:v>4.1100000000000003</c:v>
                </c:pt>
                <c:pt idx="120">
                  <c:v>4.1100000000000003</c:v>
                </c:pt>
                <c:pt idx="121">
                  <c:v>4.1100000000000003</c:v>
                </c:pt>
                <c:pt idx="122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17992"/>
        <c:axId val="197818376"/>
      </c:lineChart>
      <c:catAx>
        <c:axId val="19781799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818376"/>
        <c:crosses val="autoZero"/>
        <c:auto val="1"/>
        <c:lblAlgn val="ctr"/>
        <c:lblOffset val="100"/>
        <c:noMultiLvlLbl val="0"/>
      </c:catAx>
      <c:valAx>
        <c:axId val="19781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817992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Окружающий мир </a:t>
            </a:r>
            <a:r>
              <a:rPr lang="ru-RU" baseline="0"/>
              <a:t>4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96762292825286E-2"/>
          <c:y val="1.8638108669252165E-2"/>
          <c:w val="0.98052731379201652"/>
          <c:h val="0.6272245073843381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dPt>
            <c:idx val="66"/>
            <c:bubble3D val="0"/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ИТОГИ-4-9-11'!$J$5:$J$127</c:f>
              <c:numCache>
                <c:formatCode>0.00</c:formatCode>
                <c:ptCount val="123"/>
                <c:pt idx="0">
                  <c:v>4.0282539130434785</c:v>
                </c:pt>
                <c:pt idx="1">
                  <c:v>3.9350000000000001</c:v>
                </c:pt>
                <c:pt idx="2">
                  <c:v>4.3144444444444447</c:v>
                </c:pt>
                <c:pt idx="3">
                  <c:v>4.3920000000000003</c:v>
                </c:pt>
                <c:pt idx="4">
                  <c:v>4.3849999999999998</c:v>
                </c:pt>
                <c:pt idx="5">
                  <c:v>4.3499999999999996</c:v>
                </c:pt>
                <c:pt idx="6">
                  <c:v>4.2040000000000006</c:v>
                </c:pt>
                <c:pt idx="7">
                  <c:v>4.3620000000000001</c:v>
                </c:pt>
                <c:pt idx="8">
                  <c:v>4.2</c:v>
                </c:pt>
                <c:pt idx="9">
                  <c:v>4.0860000000000003</c:v>
                </c:pt>
                <c:pt idx="10">
                  <c:v>4.5820000000000007</c:v>
                </c:pt>
                <c:pt idx="11">
                  <c:v>4.2690000000000001</c:v>
                </c:pt>
                <c:pt idx="12">
                  <c:v>4.3129230769230764</c:v>
                </c:pt>
                <c:pt idx="13">
                  <c:v>4.3239999999999998</c:v>
                </c:pt>
                <c:pt idx="14">
                  <c:v>4.34</c:v>
                </c:pt>
                <c:pt idx="15">
                  <c:v>4.5569999999999995</c:v>
                </c:pt>
                <c:pt idx="16">
                  <c:v>4.5479999999999992</c:v>
                </c:pt>
                <c:pt idx="17">
                  <c:v>4.367</c:v>
                </c:pt>
                <c:pt idx="18">
                  <c:v>4.1890000000000001</c:v>
                </c:pt>
                <c:pt idx="19">
                  <c:v>4.109</c:v>
                </c:pt>
                <c:pt idx="20">
                  <c:v>4.5489999999999995</c:v>
                </c:pt>
                <c:pt idx="21">
                  <c:v>4.5760000000000005</c:v>
                </c:pt>
                <c:pt idx="22">
                  <c:v>4.4210000000000003</c:v>
                </c:pt>
                <c:pt idx="23">
                  <c:v>3.694</c:v>
                </c:pt>
                <c:pt idx="24">
                  <c:v>3.9630000000000001</c:v>
                </c:pt>
                <c:pt idx="25">
                  <c:v>4.431</c:v>
                </c:pt>
                <c:pt idx="26">
                  <c:v>3.7180526315789475</c:v>
                </c:pt>
                <c:pt idx="27">
                  <c:v>4.1589999999999998</c:v>
                </c:pt>
                <c:pt idx="28">
                  <c:v>3.6850000000000001</c:v>
                </c:pt>
                <c:pt idx="29">
                  <c:v>4.3339999999999996</c:v>
                </c:pt>
                <c:pt idx="30">
                  <c:v>4.1130000000000004</c:v>
                </c:pt>
                <c:pt idx="31">
                  <c:v>3.98</c:v>
                </c:pt>
                <c:pt idx="32">
                  <c:v>3.7680000000000002</c:v>
                </c:pt>
                <c:pt idx="33">
                  <c:v>3.93</c:v>
                </c:pt>
                <c:pt idx="34">
                  <c:v>3.9989999999999997</c:v>
                </c:pt>
                <c:pt idx="35">
                  <c:v>0</c:v>
                </c:pt>
                <c:pt idx="36">
                  <c:v>3.984</c:v>
                </c:pt>
                <c:pt idx="37">
                  <c:v>3.9</c:v>
                </c:pt>
                <c:pt idx="38">
                  <c:v>3.8480000000000003</c:v>
                </c:pt>
                <c:pt idx="39">
                  <c:v>4.05</c:v>
                </c:pt>
                <c:pt idx="40">
                  <c:v>3.177</c:v>
                </c:pt>
                <c:pt idx="41">
                  <c:v>3.645</c:v>
                </c:pt>
                <c:pt idx="42">
                  <c:v>3.3829999999999996</c:v>
                </c:pt>
                <c:pt idx="43">
                  <c:v>4.1509999999999998</c:v>
                </c:pt>
                <c:pt idx="44">
                  <c:v>4.2210000000000001</c:v>
                </c:pt>
                <c:pt idx="45">
                  <c:v>4.3159999999999998</c:v>
                </c:pt>
                <c:pt idx="46">
                  <c:v>3.8045789473684208</c:v>
                </c:pt>
                <c:pt idx="47">
                  <c:v>4.2519999999999998</c:v>
                </c:pt>
                <c:pt idx="48">
                  <c:v>4.3</c:v>
                </c:pt>
                <c:pt idx="49">
                  <c:v>4.2869999999999999</c:v>
                </c:pt>
                <c:pt idx="50">
                  <c:v>4.1819999999999995</c:v>
                </c:pt>
                <c:pt idx="51">
                  <c:v>4.0089999999999995</c:v>
                </c:pt>
                <c:pt idx="52">
                  <c:v>4.2</c:v>
                </c:pt>
                <c:pt idx="53">
                  <c:v>3.8</c:v>
                </c:pt>
                <c:pt idx="54">
                  <c:v>3.7970000000000006</c:v>
                </c:pt>
                <c:pt idx="55">
                  <c:v>0</c:v>
                </c:pt>
                <c:pt idx="56">
                  <c:v>4</c:v>
                </c:pt>
                <c:pt idx="57">
                  <c:v>4.0549999999999997</c:v>
                </c:pt>
                <c:pt idx="58">
                  <c:v>3.6779999999999999</c:v>
                </c:pt>
                <c:pt idx="59">
                  <c:v>4.5070000000000006</c:v>
                </c:pt>
                <c:pt idx="60">
                  <c:v>3.6629999999999994</c:v>
                </c:pt>
                <c:pt idx="61">
                  <c:v>4.0979999999999999</c:v>
                </c:pt>
                <c:pt idx="62">
                  <c:v>3.944</c:v>
                </c:pt>
                <c:pt idx="63">
                  <c:v>3.89</c:v>
                </c:pt>
                <c:pt idx="64">
                  <c:v>3.9179999999999997</c:v>
                </c:pt>
                <c:pt idx="65">
                  <c:v>3.7069999999999999</c:v>
                </c:pt>
                <c:pt idx="66">
                  <c:v>4.1932</c:v>
                </c:pt>
                <c:pt idx="67">
                  <c:v>4.6580000000000004</c:v>
                </c:pt>
                <c:pt idx="68">
                  <c:v>4.2729999999999997</c:v>
                </c:pt>
                <c:pt idx="69">
                  <c:v>4.6479999999999997</c:v>
                </c:pt>
                <c:pt idx="70">
                  <c:v>3.9130000000000003</c:v>
                </c:pt>
                <c:pt idx="71">
                  <c:v>4.056</c:v>
                </c:pt>
                <c:pt idx="72">
                  <c:v>4.1500000000000004</c:v>
                </c:pt>
                <c:pt idx="73">
                  <c:v>3.7880000000000003</c:v>
                </c:pt>
                <c:pt idx="74">
                  <c:v>3.9479999999999995</c:v>
                </c:pt>
                <c:pt idx="75">
                  <c:v>3.823</c:v>
                </c:pt>
                <c:pt idx="76">
                  <c:v>4.1070000000000002</c:v>
                </c:pt>
                <c:pt idx="77">
                  <c:v>3.9750000000000001</c:v>
                </c:pt>
                <c:pt idx="78">
                  <c:v>4.55</c:v>
                </c:pt>
                <c:pt idx="79">
                  <c:v>4.4379999999999997</c:v>
                </c:pt>
                <c:pt idx="80">
                  <c:v>4.3170000000000002</c:v>
                </c:pt>
                <c:pt idx="81">
                  <c:v>4.2539999999999996</c:v>
                </c:pt>
                <c:pt idx="82">
                  <c:v>4.1349034482758622</c:v>
                </c:pt>
                <c:pt idx="83">
                  <c:v>4.3150000000000004</c:v>
                </c:pt>
                <c:pt idx="84">
                  <c:v>4.0199999999999996</c:v>
                </c:pt>
                <c:pt idx="85">
                  <c:v>4.2610000000000001</c:v>
                </c:pt>
                <c:pt idx="86">
                  <c:v>4.1319999999999997</c:v>
                </c:pt>
                <c:pt idx="87">
                  <c:v>4.2589999999999995</c:v>
                </c:pt>
                <c:pt idx="88">
                  <c:v>3.819</c:v>
                </c:pt>
                <c:pt idx="89">
                  <c:v>4.2189999999999994</c:v>
                </c:pt>
                <c:pt idx="90">
                  <c:v>4.2219999999999995</c:v>
                </c:pt>
                <c:pt idx="91">
                  <c:v>4.0360000000000005</c:v>
                </c:pt>
                <c:pt idx="92">
                  <c:v>3.89</c:v>
                </c:pt>
                <c:pt idx="93">
                  <c:v>4.04</c:v>
                </c:pt>
                <c:pt idx="94">
                  <c:v>4.12</c:v>
                </c:pt>
                <c:pt idx="95">
                  <c:v>3.8010000000000002</c:v>
                </c:pt>
                <c:pt idx="96">
                  <c:v>4.1689999999999996</c:v>
                </c:pt>
                <c:pt idx="97">
                  <c:v>4.2880000000000003</c:v>
                </c:pt>
                <c:pt idx="98">
                  <c:v>4.117</c:v>
                </c:pt>
                <c:pt idx="99">
                  <c:v>3.8160000000000003</c:v>
                </c:pt>
                <c:pt idx="100">
                  <c:v>4.0419999999999998</c:v>
                </c:pt>
                <c:pt idx="101">
                  <c:v>4.2060000000000004</c:v>
                </c:pt>
                <c:pt idx="102">
                  <c:v>3.9739999999999998</c:v>
                </c:pt>
                <c:pt idx="103">
                  <c:v>4.4249999999999998</c:v>
                </c:pt>
                <c:pt idx="104">
                  <c:v>4.2410000000000005</c:v>
                </c:pt>
                <c:pt idx="105">
                  <c:v>3.9739999999999998</c:v>
                </c:pt>
                <c:pt idx="106">
                  <c:v>4.21</c:v>
                </c:pt>
                <c:pt idx="107">
                  <c:v>3.9470000000000001</c:v>
                </c:pt>
                <c:pt idx="108">
                  <c:v>4.4862000000000002</c:v>
                </c:pt>
                <c:pt idx="109">
                  <c:v>4.4649999999999999</c:v>
                </c:pt>
                <c:pt idx="110">
                  <c:v>4.1509999999999998</c:v>
                </c:pt>
                <c:pt idx="111">
                  <c:v>4.2669999999999995</c:v>
                </c:pt>
                <c:pt idx="112">
                  <c:v>3.8676000000000004</c:v>
                </c:pt>
                <c:pt idx="113">
                  <c:v>4.5739999999999998</c:v>
                </c:pt>
                <c:pt idx="114">
                  <c:v>4.556</c:v>
                </c:pt>
                <c:pt idx="115">
                  <c:v>4.1950000000000003</c:v>
                </c:pt>
                <c:pt idx="116">
                  <c:v>4.3820000000000006</c:v>
                </c:pt>
                <c:pt idx="117">
                  <c:v>4.1500000000000004</c:v>
                </c:pt>
                <c:pt idx="118">
                  <c:v>4.3559999999999999</c:v>
                </c:pt>
                <c:pt idx="119">
                  <c:v>3.8220000000000005</c:v>
                </c:pt>
                <c:pt idx="120">
                  <c:v>4.4870000000000001</c:v>
                </c:pt>
                <c:pt idx="121">
                  <c:v>4.1539999999999999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ИТОГИ-4-9-11'!$K$5:$K$127</c:f>
              <c:numCache>
                <c:formatCode>0.00</c:formatCode>
                <c:ptCount val="123"/>
                <c:pt idx="0">
                  <c:v>4.17</c:v>
                </c:pt>
                <c:pt idx="1">
                  <c:v>4.17</c:v>
                </c:pt>
                <c:pt idx="3">
                  <c:v>4.17</c:v>
                </c:pt>
                <c:pt idx="4">
                  <c:v>4.17</c:v>
                </c:pt>
                <c:pt idx="5">
                  <c:v>4.17</c:v>
                </c:pt>
                <c:pt idx="6">
                  <c:v>4.17</c:v>
                </c:pt>
                <c:pt idx="7">
                  <c:v>4.17</c:v>
                </c:pt>
                <c:pt idx="8">
                  <c:v>4.17</c:v>
                </c:pt>
                <c:pt idx="9">
                  <c:v>4.17</c:v>
                </c:pt>
                <c:pt idx="10">
                  <c:v>4.17</c:v>
                </c:pt>
                <c:pt idx="11">
                  <c:v>4.17</c:v>
                </c:pt>
                <c:pt idx="13">
                  <c:v>4.17</c:v>
                </c:pt>
                <c:pt idx="14">
                  <c:v>4.17</c:v>
                </c:pt>
                <c:pt idx="15">
                  <c:v>4.17</c:v>
                </c:pt>
                <c:pt idx="16">
                  <c:v>4.17</c:v>
                </c:pt>
                <c:pt idx="17">
                  <c:v>4.17</c:v>
                </c:pt>
                <c:pt idx="18">
                  <c:v>4.17</c:v>
                </c:pt>
                <c:pt idx="19">
                  <c:v>4.17</c:v>
                </c:pt>
                <c:pt idx="20">
                  <c:v>4.17</c:v>
                </c:pt>
                <c:pt idx="21">
                  <c:v>4.17</c:v>
                </c:pt>
                <c:pt idx="22">
                  <c:v>4.17</c:v>
                </c:pt>
                <c:pt idx="23">
                  <c:v>4.17</c:v>
                </c:pt>
                <c:pt idx="24">
                  <c:v>4.17</c:v>
                </c:pt>
                <c:pt idx="25">
                  <c:v>4.17</c:v>
                </c:pt>
                <c:pt idx="27">
                  <c:v>4.17</c:v>
                </c:pt>
                <c:pt idx="28">
                  <c:v>4.17</c:v>
                </c:pt>
                <c:pt idx="29">
                  <c:v>4.17</c:v>
                </c:pt>
                <c:pt idx="30">
                  <c:v>4.17</c:v>
                </c:pt>
                <c:pt idx="31">
                  <c:v>4.17</c:v>
                </c:pt>
                <c:pt idx="32">
                  <c:v>4.17</c:v>
                </c:pt>
                <c:pt idx="33">
                  <c:v>4.17</c:v>
                </c:pt>
                <c:pt idx="34">
                  <c:v>4.17</c:v>
                </c:pt>
                <c:pt idx="35">
                  <c:v>4.17</c:v>
                </c:pt>
                <c:pt idx="36">
                  <c:v>4.17</c:v>
                </c:pt>
                <c:pt idx="37">
                  <c:v>4.17</c:v>
                </c:pt>
                <c:pt idx="38">
                  <c:v>4.17</c:v>
                </c:pt>
                <c:pt idx="39">
                  <c:v>4.17</c:v>
                </c:pt>
                <c:pt idx="40">
                  <c:v>4.17</c:v>
                </c:pt>
                <c:pt idx="41">
                  <c:v>4.17</c:v>
                </c:pt>
                <c:pt idx="42">
                  <c:v>4.17</c:v>
                </c:pt>
                <c:pt idx="43">
                  <c:v>4.17</c:v>
                </c:pt>
                <c:pt idx="44">
                  <c:v>4.17</c:v>
                </c:pt>
                <c:pt idx="45">
                  <c:v>4.17</c:v>
                </c:pt>
                <c:pt idx="47">
                  <c:v>4.17</c:v>
                </c:pt>
                <c:pt idx="48">
                  <c:v>4.17</c:v>
                </c:pt>
                <c:pt idx="49">
                  <c:v>4.17</c:v>
                </c:pt>
                <c:pt idx="50">
                  <c:v>4.17</c:v>
                </c:pt>
                <c:pt idx="51">
                  <c:v>4.17</c:v>
                </c:pt>
                <c:pt idx="52">
                  <c:v>4.17</c:v>
                </c:pt>
                <c:pt idx="53">
                  <c:v>4.17</c:v>
                </c:pt>
                <c:pt idx="54">
                  <c:v>4.17</c:v>
                </c:pt>
                <c:pt idx="55">
                  <c:v>4.17</c:v>
                </c:pt>
                <c:pt idx="56">
                  <c:v>4.17</c:v>
                </c:pt>
                <c:pt idx="57">
                  <c:v>4.17</c:v>
                </c:pt>
                <c:pt idx="58">
                  <c:v>4.17</c:v>
                </c:pt>
                <c:pt idx="59">
                  <c:v>4.17</c:v>
                </c:pt>
                <c:pt idx="60">
                  <c:v>4.17</c:v>
                </c:pt>
                <c:pt idx="61">
                  <c:v>4.17</c:v>
                </c:pt>
                <c:pt idx="62">
                  <c:v>4.17</c:v>
                </c:pt>
                <c:pt idx="63">
                  <c:v>4.17</c:v>
                </c:pt>
                <c:pt idx="64">
                  <c:v>4.17</c:v>
                </c:pt>
                <c:pt idx="65">
                  <c:v>4.17</c:v>
                </c:pt>
                <c:pt idx="67">
                  <c:v>4.17</c:v>
                </c:pt>
                <c:pt idx="68">
                  <c:v>4.17</c:v>
                </c:pt>
                <c:pt idx="69">
                  <c:v>4.17</c:v>
                </c:pt>
                <c:pt idx="70">
                  <c:v>4.17</c:v>
                </c:pt>
                <c:pt idx="71">
                  <c:v>4.17</c:v>
                </c:pt>
                <c:pt idx="72">
                  <c:v>4.17</c:v>
                </c:pt>
                <c:pt idx="73">
                  <c:v>4.17</c:v>
                </c:pt>
                <c:pt idx="74">
                  <c:v>4.17</c:v>
                </c:pt>
                <c:pt idx="75">
                  <c:v>4.17</c:v>
                </c:pt>
                <c:pt idx="76">
                  <c:v>4.17</c:v>
                </c:pt>
                <c:pt idx="77">
                  <c:v>4.17</c:v>
                </c:pt>
                <c:pt idx="78">
                  <c:v>4.17</c:v>
                </c:pt>
                <c:pt idx="79">
                  <c:v>4.17</c:v>
                </c:pt>
                <c:pt idx="80">
                  <c:v>4.17</c:v>
                </c:pt>
                <c:pt idx="81">
                  <c:v>4.17</c:v>
                </c:pt>
                <c:pt idx="83">
                  <c:v>4.17</c:v>
                </c:pt>
                <c:pt idx="84">
                  <c:v>4.17</c:v>
                </c:pt>
                <c:pt idx="85">
                  <c:v>4.17</c:v>
                </c:pt>
                <c:pt idx="86">
                  <c:v>4.17</c:v>
                </c:pt>
                <c:pt idx="87">
                  <c:v>4.17</c:v>
                </c:pt>
                <c:pt idx="88">
                  <c:v>4.17</c:v>
                </c:pt>
                <c:pt idx="89">
                  <c:v>4.17</c:v>
                </c:pt>
                <c:pt idx="90">
                  <c:v>4.17</c:v>
                </c:pt>
                <c:pt idx="91">
                  <c:v>4.17</c:v>
                </c:pt>
                <c:pt idx="92">
                  <c:v>4.17</c:v>
                </c:pt>
                <c:pt idx="93">
                  <c:v>4.17</c:v>
                </c:pt>
                <c:pt idx="94">
                  <c:v>4.17</c:v>
                </c:pt>
                <c:pt idx="95">
                  <c:v>4.17</c:v>
                </c:pt>
                <c:pt idx="96">
                  <c:v>4.17</c:v>
                </c:pt>
                <c:pt idx="97">
                  <c:v>4.17</c:v>
                </c:pt>
                <c:pt idx="98">
                  <c:v>4.17</c:v>
                </c:pt>
                <c:pt idx="99">
                  <c:v>4.17</c:v>
                </c:pt>
                <c:pt idx="100">
                  <c:v>4.17</c:v>
                </c:pt>
                <c:pt idx="101">
                  <c:v>4.17</c:v>
                </c:pt>
                <c:pt idx="102">
                  <c:v>4.17</c:v>
                </c:pt>
                <c:pt idx="103">
                  <c:v>4.17</c:v>
                </c:pt>
                <c:pt idx="104">
                  <c:v>4.17</c:v>
                </c:pt>
                <c:pt idx="105">
                  <c:v>4.17</c:v>
                </c:pt>
                <c:pt idx="106">
                  <c:v>4.17</c:v>
                </c:pt>
                <c:pt idx="107">
                  <c:v>4.17</c:v>
                </c:pt>
                <c:pt idx="108">
                  <c:v>4.17</c:v>
                </c:pt>
                <c:pt idx="109">
                  <c:v>4.17</c:v>
                </c:pt>
                <c:pt idx="110">
                  <c:v>4.17</c:v>
                </c:pt>
                <c:pt idx="111">
                  <c:v>4.17</c:v>
                </c:pt>
                <c:pt idx="113">
                  <c:v>4.17</c:v>
                </c:pt>
                <c:pt idx="114">
                  <c:v>4.17</c:v>
                </c:pt>
                <c:pt idx="115">
                  <c:v>4.17</c:v>
                </c:pt>
                <c:pt idx="116">
                  <c:v>4.17</c:v>
                </c:pt>
                <c:pt idx="117">
                  <c:v>4.17</c:v>
                </c:pt>
                <c:pt idx="118">
                  <c:v>4.17</c:v>
                </c:pt>
                <c:pt idx="119">
                  <c:v>4.17</c:v>
                </c:pt>
                <c:pt idx="120">
                  <c:v>4.17</c:v>
                </c:pt>
                <c:pt idx="121">
                  <c:v>4.17</c:v>
                </c:pt>
                <c:pt idx="122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9768"/>
        <c:axId val="197854504"/>
      </c:lineChart>
      <c:catAx>
        <c:axId val="19791976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854504"/>
        <c:crosses val="autoZero"/>
        <c:auto val="1"/>
        <c:lblAlgn val="ctr"/>
        <c:lblOffset val="100"/>
        <c:noMultiLvlLbl val="0"/>
      </c:catAx>
      <c:valAx>
        <c:axId val="19785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919768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Читательская грамотность </a:t>
            </a:r>
            <a:r>
              <a:rPr lang="ru-RU" baseline="0"/>
              <a:t>4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96762292825286E-2"/>
          <c:y val="1.8638108669252165E-2"/>
          <c:w val="0.98052731379201652"/>
          <c:h val="0.6272245073843381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Pt>
            <c:idx val="66"/>
            <c:bubble3D val="0"/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ИТОГИ-4-9-11'!$M$5:$M$127</c:f>
              <c:numCache>
                <c:formatCode>0.00</c:formatCode>
                <c:ptCount val="123"/>
                <c:pt idx="0">
                  <c:v>98.710096302025576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99.57563444958403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98.484848484848484</c:v>
                </c:pt>
                <c:pt idx="22">
                  <c:v>100</c:v>
                </c:pt>
                <c:pt idx="23">
                  <c:v>97.959183673469397</c:v>
                </c:pt>
                <c:pt idx="24">
                  <c:v>98.039215686274503</c:v>
                </c:pt>
                <c:pt idx="25">
                  <c:v>100</c:v>
                </c:pt>
                <c:pt idx="26">
                  <c:v>97.43708188723383</c:v>
                </c:pt>
                <c:pt idx="27">
                  <c:v>100</c:v>
                </c:pt>
                <c:pt idx="28">
                  <c:v>94.736842105263165</c:v>
                </c:pt>
                <c:pt idx="29">
                  <c:v>99.029126213592235</c:v>
                </c:pt>
                <c:pt idx="30">
                  <c:v>100</c:v>
                </c:pt>
                <c:pt idx="31">
                  <c:v>100</c:v>
                </c:pt>
                <c:pt idx="32">
                  <c:v>97.297297297297291</c:v>
                </c:pt>
                <c:pt idx="33">
                  <c:v>100</c:v>
                </c:pt>
                <c:pt idx="34">
                  <c:v>95.833333333333329</c:v>
                </c:pt>
                <c:pt idx="35">
                  <c:v>96.923076923076934</c:v>
                </c:pt>
                <c:pt idx="36">
                  <c:v>100</c:v>
                </c:pt>
                <c:pt idx="37">
                  <c:v>100</c:v>
                </c:pt>
                <c:pt idx="38">
                  <c:v>96.590909090909093</c:v>
                </c:pt>
                <c:pt idx="39">
                  <c:v>100</c:v>
                </c:pt>
                <c:pt idx="40">
                  <c:v>93.589743589743591</c:v>
                </c:pt>
                <c:pt idx="41">
                  <c:v>97.435897435897431</c:v>
                </c:pt>
                <c:pt idx="42">
                  <c:v>80.769230769230774</c:v>
                </c:pt>
                <c:pt idx="43">
                  <c:v>100</c:v>
                </c:pt>
                <c:pt idx="44">
                  <c:v>99.099099099099107</c:v>
                </c:pt>
                <c:pt idx="45">
                  <c:v>100</c:v>
                </c:pt>
                <c:pt idx="46">
                  <c:v>98.447735286631882</c:v>
                </c:pt>
                <c:pt idx="47">
                  <c:v>98.125</c:v>
                </c:pt>
                <c:pt idx="48">
                  <c:v>100</c:v>
                </c:pt>
                <c:pt idx="49">
                  <c:v>98.734177215189874</c:v>
                </c:pt>
                <c:pt idx="50">
                  <c:v>96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95.3125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90.909090909090907</c:v>
                </c:pt>
                <c:pt idx="61">
                  <c:v>92.537313432835816</c:v>
                </c:pt>
                <c:pt idx="62">
                  <c:v>100</c:v>
                </c:pt>
                <c:pt idx="63">
                  <c:v>100</c:v>
                </c:pt>
                <c:pt idx="64">
                  <c:v>98.888888888888886</c:v>
                </c:pt>
                <c:pt idx="65">
                  <c:v>100</c:v>
                </c:pt>
                <c:pt idx="66">
                  <c:v>99.493535383946352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96.15384615384616</c:v>
                </c:pt>
                <c:pt idx="71">
                  <c:v>100</c:v>
                </c:pt>
                <c:pt idx="72">
                  <c:v>98.63013698630138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97.61904761904762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98.091661554480751</c:v>
                </c:pt>
                <c:pt idx="83">
                  <c:v>100</c:v>
                </c:pt>
                <c:pt idx="84">
                  <c:v>89.583333333333343</c:v>
                </c:pt>
                <c:pt idx="85">
                  <c:v>100</c:v>
                </c:pt>
                <c:pt idx="86">
                  <c:v>100</c:v>
                </c:pt>
                <c:pt idx="87">
                  <c:v>99.047619047619051</c:v>
                </c:pt>
                <c:pt idx="88">
                  <c:v>98.591549295774655</c:v>
                </c:pt>
                <c:pt idx="89">
                  <c:v>98.6013986013986</c:v>
                </c:pt>
                <c:pt idx="90">
                  <c:v>100</c:v>
                </c:pt>
                <c:pt idx="91">
                  <c:v>88</c:v>
                </c:pt>
                <c:pt idx="92">
                  <c:v>100</c:v>
                </c:pt>
                <c:pt idx="93">
                  <c:v>92.452830188679258</c:v>
                </c:pt>
                <c:pt idx="94">
                  <c:v>100</c:v>
                </c:pt>
                <c:pt idx="95">
                  <c:v>94.73684210526315</c:v>
                </c:pt>
                <c:pt idx="96">
                  <c:v>100</c:v>
                </c:pt>
                <c:pt idx="97">
                  <c:v>98.275862068965523</c:v>
                </c:pt>
                <c:pt idx="98">
                  <c:v>100</c:v>
                </c:pt>
                <c:pt idx="99">
                  <c:v>95.555555555555557</c:v>
                </c:pt>
                <c:pt idx="100">
                  <c:v>98.591549295774655</c:v>
                </c:pt>
                <c:pt idx="101">
                  <c:v>98.425196850393689</c:v>
                </c:pt>
                <c:pt idx="102">
                  <c:v>100</c:v>
                </c:pt>
                <c:pt idx="103">
                  <c:v>100</c:v>
                </c:pt>
                <c:pt idx="104">
                  <c:v>99.163179916318001</c:v>
                </c:pt>
                <c:pt idx="105">
                  <c:v>100</c:v>
                </c:pt>
                <c:pt idx="106">
                  <c:v>100</c:v>
                </c:pt>
                <c:pt idx="107">
                  <c:v>95.876288659793815</c:v>
                </c:pt>
                <c:pt idx="108">
                  <c:v>99.579831932773118</c:v>
                </c:pt>
                <c:pt idx="109">
                  <c:v>99.565217391304344</c:v>
                </c:pt>
                <c:pt idx="110">
                  <c:v>99.095022624434392</c:v>
                </c:pt>
                <c:pt idx="111">
                  <c:v>99.516908212560381</c:v>
                </c:pt>
                <c:pt idx="112">
                  <c:v>99.830508474576277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98.305084745762713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ИТОГИ-4-9-11'!$N$5:$N$127</c:f>
              <c:numCache>
                <c:formatCode>0.00</c:formatCode>
                <c:ptCount val="123"/>
                <c:pt idx="0">
                  <c:v>98.89</c:v>
                </c:pt>
                <c:pt idx="1">
                  <c:v>98.89</c:v>
                </c:pt>
                <c:pt idx="3">
                  <c:v>98.89</c:v>
                </c:pt>
                <c:pt idx="4">
                  <c:v>98.89</c:v>
                </c:pt>
                <c:pt idx="5">
                  <c:v>98.89</c:v>
                </c:pt>
                <c:pt idx="6">
                  <c:v>98.89</c:v>
                </c:pt>
                <c:pt idx="7">
                  <c:v>98.89</c:v>
                </c:pt>
                <c:pt idx="8">
                  <c:v>98.89</c:v>
                </c:pt>
                <c:pt idx="9">
                  <c:v>98.89</c:v>
                </c:pt>
                <c:pt idx="10">
                  <c:v>98.89</c:v>
                </c:pt>
                <c:pt idx="11">
                  <c:v>98.89</c:v>
                </c:pt>
                <c:pt idx="13">
                  <c:v>98.89</c:v>
                </c:pt>
                <c:pt idx="14">
                  <c:v>98.89</c:v>
                </c:pt>
                <c:pt idx="15">
                  <c:v>98.89</c:v>
                </c:pt>
                <c:pt idx="16">
                  <c:v>98.89</c:v>
                </c:pt>
                <c:pt idx="17">
                  <c:v>98.89</c:v>
                </c:pt>
                <c:pt idx="18">
                  <c:v>98.89</c:v>
                </c:pt>
                <c:pt idx="19">
                  <c:v>98.89</c:v>
                </c:pt>
                <c:pt idx="20">
                  <c:v>98.89</c:v>
                </c:pt>
                <c:pt idx="21">
                  <c:v>98.89</c:v>
                </c:pt>
                <c:pt idx="22">
                  <c:v>98.89</c:v>
                </c:pt>
                <c:pt idx="23">
                  <c:v>98.89</c:v>
                </c:pt>
                <c:pt idx="24">
                  <c:v>98.89</c:v>
                </c:pt>
                <c:pt idx="25">
                  <c:v>98.89</c:v>
                </c:pt>
                <c:pt idx="27">
                  <c:v>98.89</c:v>
                </c:pt>
                <c:pt idx="28">
                  <c:v>98.89</c:v>
                </c:pt>
                <c:pt idx="29">
                  <c:v>98.89</c:v>
                </c:pt>
                <c:pt idx="30">
                  <c:v>98.89</c:v>
                </c:pt>
                <c:pt idx="31">
                  <c:v>98.89</c:v>
                </c:pt>
                <c:pt idx="32">
                  <c:v>98.89</c:v>
                </c:pt>
                <c:pt idx="33">
                  <c:v>98.89</c:v>
                </c:pt>
                <c:pt idx="34">
                  <c:v>98.89</c:v>
                </c:pt>
                <c:pt idx="35">
                  <c:v>98.89</c:v>
                </c:pt>
                <c:pt idx="36">
                  <c:v>98.89</c:v>
                </c:pt>
                <c:pt idx="37">
                  <c:v>98.89</c:v>
                </c:pt>
                <c:pt idx="38">
                  <c:v>98.89</c:v>
                </c:pt>
                <c:pt idx="39">
                  <c:v>98.89</c:v>
                </c:pt>
                <c:pt idx="40">
                  <c:v>98.89</c:v>
                </c:pt>
                <c:pt idx="41">
                  <c:v>98.89</c:v>
                </c:pt>
                <c:pt idx="42">
                  <c:v>98.89</c:v>
                </c:pt>
                <c:pt idx="43">
                  <c:v>98.89</c:v>
                </c:pt>
                <c:pt idx="44">
                  <c:v>98.89</c:v>
                </c:pt>
                <c:pt idx="45">
                  <c:v>98.89</c:v>
                </c:pt>
                <c:pt idx="47">
                  <c:v>98.89</c:v>
                </c:pt>
                <c:pt idx="48">
                  <c:v>98.89</c:v>
                </c:pt>
                <c:pt idx="49">
                  <c:v>98.89</c:v>
                </c:pt>
                <c:pt idx="50">
                  <c:v>98.89</c:v>
                </c:pt>
                <c:pt idx="51">
                  <c:v>98.89</c:v>
                </c:pt>
                <c:pt idx="52">
                  <c:v>98.89</c:v>
                </c:pt>
                <c:pt idx="53">
                  <c:v>98.89</c:v>
                </c:pt>
                <c:pt idx="54">
                  <c:v>98.89</c:v>
                </c:pt>
                <c:pt idx="55">
                  <c:v>98.89</c:v>
                </c:pt>
                <c:pt idx="56">
                  <c:v>98.89</c:v>
                </c:pt>
                <c:pt idx="57">
                  <c:v>98.89</c:v>
                </c:pt>
                <c:pt idx="58">
                  <c:v>98.89</c:v>
                </c:pt>
                <c:pt idx="59">
                  <c:v>98.89</c:v>
                </c:pt>
                <c:pt idx="60">
                  <c:v>98.89</c:v>
                </c:pt>
                <c:pt idx="61">
                  <c:v>98.89</c:v>
                </c:pt>
                <c:pt idx="62">
                  <c:v>98.89</c:v>
                </c:pt>
                <c:pt idx="63">
                  <c:v>98.89</c:v>
                </c:pt>
                <c:pt idx="64">
                  <c:v>98.89</c:v>
                </c:pt>
                <c:pt idx="65">
                  <c:v>98.89</c:v>
                </c:pt>
                <c:pt idx="67">
                  <c:v>98.89</c:v>
                </c:pt>
                <c:pt idx="68">
                  <c:v>98.89</c:v>
                </c:pt>
                <c:pt idx="69">
                  <c:v>98.89</c:v>
                </c:pt>
                <c:pt idx="70">
                  <c:v>98.89</c:v>
                </c:pt>
                <c:pt idx="71">
                  <c:v>98.89</c:v>
                </c:pt>
                <c:pt idx="72">
                  <c:v>98.89</c:v>
                </c:pt>
                <c:pt idx="73">
                  <c:v>98.89</c:v>
                </c:pt>
                <c:pt idx="74">
                  <c:v>98.89</c:v>
                </c:pt>
                <c:pt idx="75">
                  <c:v>98.89</c:v>
                </c:pt>
                <c:pt idx="76">
                  <c:v>98.89</c:v>
                </c:pt>
                <c:pt idx="77">
                  <c:v>98.89</c:v>
                </c:pt>
                <c:pt idx="78">
                  <c:v>98.89</c:v>
                </c:pt>
                <c:pt idx="79">
                  <c:v>98.89</c:v>
                </c:pt>
                <c:pt idx="80">
                  <c:v>98.89</c:v>
                </c:pt>
                <c:pt idx="81">
                  <c:v>98.89</c:v>
                </c:pt>
                <c:pt idx="83">
                  <c:v>98.89</c:v>
                </c:pt>
                <c:pt idx="84">
                  <c:v>98.89</c:v>
                </c:pt>
                <c:pt idx="85">
                  <c:v>98.89</c:v>
                </c:pt>
                <c:pt idx="86">
                  <c:v>98.89</c:v>
                </c:pt>
                <c:pt idx="87">
                  <c:v>98.89</c:v>
                </c:pt>
                <c:pt idx="88">
                  <c:v>98.89</c:v>
                </c:pt>
                <c:pt idx="89">
                  <c:v>98.89</c:v>
                </c:pt>
                <c:pt idx="90">
                  <c:v>98.89</c:v>
                </c:pt>
                <c:pt idx="91">
                  <c:v>98.89</c:v>
                </c:pt>
                <c:pt idx="92">
                  <c:v>98.89</c:v>
                </c:pt>
                <c:pt idx="93">
                  <c:v>98.89</c:v>
                </c:pt>
                <c:pt idx="94">
                  <c:v>98.89</c:v>
                </c:pt>
                <c:pt idx="95">
                  <c:v>98.89</c:v>
                </c:pt>
                <c:pt idx="96">
                  <c:v>98.89</c:v>
                </c:pt>
                <c:pt idx="97">
                  <c:v>98.89</c:v>
                </c:pt>
                <c:pt idx="98">
                  <c:v>98.89</c:v>
                </c:pt>
                <c:pt idx="99">
                  <c:v>98.89</c:v>
                </c:pt>
                <c:pt idx="100">
                  <c:v>98.89</c:v>
                </c:pt>
                <c:pt idx="101">
                  <c:v>98.89</c:v>
                </c:pt>
                <c:pt idx="102">
                  <c:v>98.89</c:v>
                </c:pt>
                <c:pt idx="103">
                  <c:v>98.89</c:v>
                </c:pt>
                <c:pt idx="104">
                  <c:v>98.89</c:v>
                </c:pt>
                <c:pt idx="105">
                  <c:v>98.89</c:v>
                </c:pt>
                <c:pt idx="106">
                  <c:v>98.89</c:v>
                </c:pt>
                <c:pt idx="107">
                  <c:v>98.89</c:v>
                </c:pt>
                <c:pt idx="108">
                  <c:v>98.89</c:v>
                </c:pt>
                <c:pt idx="109">
                  <c:v>98.89</c:v>
                </c:pt>
                <c:pt idx="110">
                  <c:v>98.89</c:v>
                </c:pt>
                <c:pt idx="111">
                  <c:v>98.89</c:v>
                </c:pt>
                <c:pt idx="113">
                  <c:v>98.89</c:v>
                </c:pt>
                <c:pt idx="114">
                  <c:v>98.89</c:v>
                </c:pt>
                <c:pt idx="115">
                  <c:v>98.89</c:v>
                </c:pt>
                <c:pt idx="116">
                  <c:v>98.89</c:v>
                </c:pt>
                <c:pt idx="117">
                  <c:v>98.89</c:v>
                </c:pt>
                <c:pt idx="118">
                  <c:v>98.89</c:v>
                </c:pt>
                <c:pt idx="119">
                  <c:v>98.89</c:v>
                </c:pt>
                <c:pt idx="120">
                  <c:v>98.89</c:v>
                </c:pt>
                <c:pt idx="121">
                  <c:v>98.89</c:v>
                </c:pt>
                <c:pt idx="122">
                  <c:v>98.89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21088"/>
        <c:axId val="198028640"/>
      </c:lineChart>
      <c:catAx>
        <c:axId val="19802108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028640"/>
        <c:crosses val="autoZero"/>
        <c:auto val="1"/>
        <c:lblAlgn val="ctr"/>
        <c:lblOffset val="100"/>
        <c:noMultiLvlLbl val="0"/>
      </c:catAx>
      <c:valAx>
        <c:axId val="1980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021088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Групповой проект </a:t>
            </a:r>
            <a:r>
              <a:rPr lang="ru-RU" baseline="0"/>
              <a:t>4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96762292825286E-2"/>
          <c:y val="1.8638108669252165E-2"/>
          <c:w val="0.98052731379201652"/>
          <c:h val="0.6272245073843381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Pt>
            <c:idx val="66"/>
            <c:bubble3D val="0"/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ИТОГИ-4-9-11'!$P$5:$P$127</c:f>
              <c:numCache>
                <c:formatCode>0.00</c:formatCode>
                <c:ptCount val="123"/>
                <c:pt idx="0">
                  <c:v>96.774463940913151</c:v>
                </c:pt>
                <c:pt idx="1">
                  <c:v>100</c:v>
                </c:pt>
                <c:pt idx="2">
                  <c:v>96.655224996399696</c:v>
                </c:pt>
                <c:pt idx="3">
                  <c:v>93.478260869565219</c:v>
                </c:pt>
                <c:pt idx="4">
                  <c:v>100</c:v>
                </c:pt>
                <c:pt idx="5">
                  <c:v>91.269841269841265</c:v>
                </c:pt>
                <c:pt idx="6">
                  <c:v>97.260273972602747</c:v>
                </c:pt>
                <c:pt idx="7">
                  <c:v>94.827586206896555</c:v>
                </c:pt>
                <c:pt idx="8">
                  <c:v>100</c:v>
                </c:pt>
                <c:pt idx="9">
                  <c:v>96.907216494845358</c:v>
                </c:pt>
                <c:pt idx="10">
                  <c:v>100</c:v>
                </c:pt>
                <c:pt idx="11">
                  <c:v>96.15384615384616</c:v>
                </c:pt>
                <c:pt idx="12">
                  <c:v>97.776713371511946</c:v>
                </c:pt>
                <c:pt idx="13">
                  <c:v>95.876288659793815</c:v>
                </c:pt>
                <c:pt idx="14">
                  <c:v>100</c:v>
                </c:pt>
                <c:pt idx="15">
                  <c:v>97.916666666666671</c:v>
                </c:pt>
                <c:pt idx="16">
                  <c:v>99.31506849315069</c:v>
                </c:pt>
                <c:pt idx="17">
                  <c:v>100</c:v>
                </c:pt>
                <c:pt idx="18">
                  <c:v>100</c:v>
                </c:pt>
                <c:pt idx="19">
                  <c:v>97.183098591549296</c:v>
                </c:pt>
                <c:pt idx="20">
                  <c:v>100</c:v>
                </c:pt>
                <c:pt idx="21">
                  <c:v>98.529411764705884</c:v>
                </c:pt>
                <c:pt idx="22">
                  <c:v>98.360655737704917</c:v>
                </c:pt>
                <c:pt idx="23">
                  <c:v>100</c:v>
                </c:pt>
                <c:pt idx="24">
                  <c:v>85.454545454545453</c:v>
                </c:pt>
                <c:pt idx="25">
                  <c:v>98.461538461538467</c:v>
                </c:pt>
                <c:pt idx="26">
                  <c:v>96.701829724231672</c:v>
                </c:pt>
                <c:pt idx="27">
                  <c:v>95.50561797752809</c:v>
                </c:pt>
                <c:pt idx="28">
                  <c:v>98.924731182795696</c:v>
                </c:pt>
                <c:pt idx="29">
                  <c:v>98.98989898989899</c:v>
                </c:pt>
                <c:pt idx="30">
                  <c:v>96.774193548387103</c:v>
                </c:pt>
                <c:pt idx="31">
                  <c:v>97.777777777777771</c:v>
                </c:pt>
                <c:pt idx="32">
                  <c:v>94.594594594594597</c:v>
                </c:pt>
                <c:pt idx="33">
                  <c:v>91.780821917808225</c:v>
                </c:pt>
                <c:pt idx="34">
                  <c:v>97.916666666666671</c:v>
                </c:pt>
                <c:pt idx="35">
                  <c:v>96.92307692307692</c:v>
                </c:pt>
                <c:pt idx="36">
                  <c:v>100</c:v>
                </c:pt>
                <c:pt idx="37">
                  <c:v>100</c:v>
                </c:pt>
                <c:pt idx="38">
                  <c:v>91.954022988505741</c:v>
                </c:pt>
                <c:pt idx="39">
                  <c:v>100</c:v>
                </c:pt>
                <c:pt idx="40">
                  <c:v>97.333333333333329</c:v>
                </c:pt>
                <c:pt idx="41">
                  <c:v>100</c:v>
                </c:pt>
                <c:pt idx="42">
                  <c:v>84.415584415584419</c:v>
                </c:pt>
                <c:pt idx="43">
                  <c:v>94.444444444444443</c:v>
                </c:pt>
                <c:pt idx="44">
                  <c:v>100</c:v>
                </c:pt>
                <c:pt idx="45">
                  <c:v>100</c:v>
                </c:pt>
                <c:pt idx="46">
                  <c:v>96.602850816967504</c:v>
                </c:pt>
                <c:pt idx="47">
                  <c:v>96.688741721854299</c:v>
                </c:pt>
                <c:pt idx="48">
                  <c:v>97.777777777777771</c:v>
                </c:pt>
                <c:pt idx="49">
                  <c:v>100</c:v>
                </c:pt>
                <c:pt idx="50">
                  <c:v>92.666666666666671</c:v>
                </c:pt>
                <c:pt idx="51">
                  <c:v>95.575221238938056</c:v>
                </c:pt>
                <c:pt idx="52">
                  <c:v>100</c:v>
                </c:pt>
                <c:pt idx="53">
                  <c:v>100</c:v>
                </c:pt>
                <c:pt idx="54">
                  <c:v>85.9375</c:v>
                </c:pt>
                <c:pt idx="55">
                  <c:v>86.666666666666671</c:v>
                </c:pt>
                <c:pt idx="56">
                  <c:v>100</c:v>
                </c:pt>
                <c:pt idx="57">
                  <c:v>100</c:v>
                </c:pt>
                <c:pt idx="58">
                  <c:v>96.36363636363636</c:v>
                </c:pt>
                <c:pt idx="59">
                  <c:v>100</c:v>
                </c:pt>
                <c:pt idx="60">
                  <c:v>100</c:v>
                </c:pt>
                <c:pt idx="61">
                  <c:v>90.140845070422529</c:v>
                </c:pt>
                <c:pt idx="62">
                  <c:v>94.827586206896555</c:v>
                </c:pt>
                <c:pt idx="63">
                  <c:v>100</c:v>
                </c:pt>
                <c:pt idx="64">
                  <c:v>98.80952380952381</c:v>
                </c:pt>
                <c:pt idx="65">
                  <c:v>100</c:v>
                </c:pt>
                <c:pt idx="66">
                  <c:v>97.110074681025708</c:v>
                </c:pt>
                <c:pt idx="67">
                  <c:v>100</c:v>
                </c:pt>
                <c:pt idx="68">
                  <c:v>98.82352941176471</c:v>
                </c:pt>
                <c:pt idx="69">
                  <c:v>95.774647887323937</c:v>
                </c:pt>
                <c:pt idx="70">
                  <c:v>85.714285714285708</c:v>
                </c:pt>
                <c:pt idx="71">
                  <c:v>100</c:v>
                </c:pt>
                <c:pt idx="72">
                  <c:v>92.753623188405797</c:v>
                </c:pt>
                <c:pt idx="73">
                  <c:v>100</c:v>
                </c:pt>
                <c:pt idx="74">
                  <c:v>100</c:v>
                </c:pt>
                <c:pt idx="75">
                  <c:v>95.91836734693878</c:v>
                </c:pt>
                <c:pt idx="76">
                  <c:v>100</c:v>
                </c:pt>
                <c:pt idx="77">
                  <c:v>91.666666666666671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96</c:v>
                </c:pt>
                <c:pt idx="82">
                  <c:v>96.183498439090215</c:v>
                </c:pt>
                <c:pt idx="83">
                  <c:v>98.611111111111114</c:v>
                </c:pt>
                <c:pt idx="84">
                  <c:v>93.75</c:v>
                </c:pt>
                <c:pt idx="85">
                  <c:v>100</c:v>
                </c:pt>
                <c:pt idx="86">
                  <c:v>95.604395604395606</c:v>
                </c:pt>
                <c:pt idx="87">
                  <c:v>90.566037735849051</c:v>
                </c:pt>
                <c:pt idx="88">
                  <c:v>95.714285714285708</c:v>
                </c:pt>
                <c:pt idx="89">
                  <c:v>95.121951219512198</c:v>
                </c:pt>
                <c:pt idx="90">
                  <c:v>100</c:v>
                </c:pt>
                <c:pt idx="91">
                  <c:v>92</c:v>
                </c:pt>
                <c:pt idx="92">
                  <c:v>93.421052631578945</c:v>
                </c:pt>
                <c:pt idx="93">
                  <c:v>95.833333333333329</c:v>
                </c:pt>
                <c:pt idx="94">
                  <c:v>98.80952380952381</c:v>
                </c:pt>
                <c:pt idx="95">
                  <c:v>89.85507246376811</c:v>
                </c:pt>
                <c:pt idx="96">
                  <c:v>92.957746478873233</c:v>
                </c:pt>
                <c:pt idx="97">
                  <c:v>98.333333333333329</c:v>
                </c:pt>
                <c:pt idx="98">
                  <c:v>98.717948717948715</c:v>
                </c:pt>
                <c:pt idx="99">
                  <c:v>97.727272727272734</c:v>
                </c:pt>
                <c:pt idx="100">
                  <c:v>100</c:v>
                </c:pt>
                <c:pt idx="101">
                  <c:v>96.850393700787407</c:v>
                </c:pt>
                <c:pt idx="102">
                  <c:v>87.012987012987011</c:v>
                </c:pt>
                <c:pt idx="103">
                  <c:v>98.611111111111114</c:v>
                </c:pt>
                <c:pt idx="104">
                  <c:v>99.159663865546221</c:v>
                </c:pt>
                <c:pt idx="105">
                  <c:v>96.590909090909093</c:v>
                </c:pt>
                <c:pt idx="106">
                  <c:v>97.47899159663865</c:v>
                </c:pt>
                <c:pt idx="107">
                  <c:v>92</c:v>
                </c:pt>
                <c:pt idx="108">
                  <c:v>98.712446351931334</c:v>
                </c:pt>
                <c:pt idx="109">
                  <c:v>97.835497835497833</c:v>
                </c:pt>
                <c:pt idx="110">
                  <c:v>98.536585365853654</c:v>
                </c:pt>
                <c:pt idx="111">
                  <c:v>99.509803921568633</c:v>
                </c:pt>
                <c:pt idx="112">
                  <c:v>96.930754917597028</c:v>
                </c:pt>
                <c:pt idx="113">
                  <c:v>100</c:v>
                </c:pt>
                <c:pt idx="114">
                  <c:v>100</c:v>
                </c:pt>
                <c:pt idx="115">
                  <c:v>97.222222222222229</c:v>
                </c:pt>
                <c:pt idx="116">
                  <c:v>100</c:v>
                </c:pt>
                <c:pt idx="117">
                  <c:v>100</c:v>
                </c:pt>
                <c:pt idx="118">
                  <c:v>98.611111111111114</c:v>
                </c:pt>
                <c:pt idx="119">
                  <c:v>88.888888888888886</c:v>
                </c:pt>
                <c:pt idx="120">
                  <c:v>97.727272727272734</c:v>
                </c:pt>
                <c:pt idx="121">
                  <c:v>94.736842105263165</c:v>
                </c:pt>
                <c:pt idx="122">
                  <c:v>92.121212121212125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ИТОГИ-4-9-11'!$Q$5:$Q$127</c:f>
              <c:numCache>
                <c:formatCode>0.00</c:formatCode>
                <c:ptCount val="123"/>
                <c:pt idx="0">
                  <c:v>96.86</c:v>
                </c:pt>
                <c:pt idx="1">
                  <c:v>96.86</c:v>
                </c:pt>
                <c:pt idx="3">
                  <c:v>96.86</c:v>
                </c:pt>
                <c:pt idx="4">
                  <c:v>96.86</c:v>
                </c:pt>
                <c:pt idx="5">
                  <c:v>96.86</c:v>
                </c:pt>
                <c:pt idx="6">
                  <c:v>96.86</c:v>
                </c:pt>
                <c:pt idx="7">
                  <c:v>96.86</c:v>
                </c:pt>
                <c:pt idx="8">
                  <c:v>96.86</c:v>
                </c:pt>
                <c:pt idx="9">
                  <c:v>96.86</c:v>
                </c:pt>
                <c:pt idx="10">
                  <c:v>96.86</c:v>
                </c:pt>
                <c:pt idx="11">
                  <c:v>96.86</c:v>
                </c:pt>
                <c:pt idx="13">
                  <c:v>96.86</c:v>
                </c:pt>
                <c:pt idx="14">
                  <c:v>96.86</c:v>
                </c:pt>
                <c:pt idx="15">
                  <c:v>96.86</c:v>
                </c:pt>
                <c:pt idx="16">
                  <c:v>96.86</c:v>
                </c:pt>
                <c:pt idx="17">
                  <c:v>96.86</c:v>
                </c:pt>
                <c:pt idx="18">
                  <c:v>96.86</c:v>
                </c:pt>
                <c:pt idx="19">
                  <c:v>96.86</c:v>
                </c:pt>
                <c:pt idx="20">
                  <c:v>96.86</c:v>
                </c:pt>
                <c:pt idx="21">
                  <c:v>96.86</c:v>
                </c:pt>
                <c:pt idx="22">
                  <c:v>96.86</c:v>
                </c:pt>
                <c:pt idx="23">
                  <c:v>96.86</c:v>
                </c:pt>
                <c:pt idx="24">
                  <c:v>96.86</c:v>
                </c:pt>
                <c:pt idx="25">
                  <c:v>96.86</c:v>
                </c:pt>
                <c:pt idx="27">
                  <c:v>96.86</c:v>
                </c:pt>
                <c:pt idx="28">
                  <c:v>96.86</c:v>
                </c:pt>
                <c:pt idx="29">
                  <c:v>96.86</c:v>
                </c:pt>
                <c:pt idx="30">
                  <c:v>96.86</c:v>
                </c:pt>
                <c:pt idx="31">
                  <c:v>96.86</c:v>
                </c:pt>
                <c:pt idx="32">
                  <c:v>96.86</c:v>
                </c:pt>
                <c:pt idx="33">
                  <c:v>96.86</c:v>
                </c:pt>
                <c:pt idx="34">
                  <c:v>96.86</c:v>
                </c:pt>
                <c:pt idx="35">
                  <c:v>96.86</c:v>
                </c:pt>
                <c:pt idx="36">
                  <c:v>96.86</c:v>
                </c:pt>
                <c:pt idx="37">
                  <c:v>96.86</c:v>
                </c:pt>
                <c:pt idx="38">
                  <c:v>96.86</c:v>
                </c:pt>
                <c:pt idx="39">
                  <c:v>96.86</c:v>
                </c:pt>
                <c:pt idx="40">
                  <c:v>96.86</c:v>
                </c:pt>
                <c:pt idx="41">
                  <c:v>96.86</c:v>
                </c:pt>
                <c:pt idx="42">
                  <c:v>96.86</c:v>
                </c:pt>
                <c:pt idx="43">
                  <c:v>96.86</c:v>
                </c:pt>
                <c:pt idx="44">
                  <c:v>96.86</c:v>
                </c:pt>
                <c:pt idx="45">
                  <c:v>96.86</c:v>
                </c:pt>
                <c:pt idx="47">
                  <c:v>96.86</c:v>
                </c:pt>
                <c:pt idx="48">
                  <c:v>96.86</c:v>
                </c:pt>
                <c:pt idx="49">
                  <c:v>96.86</c:v>
                </c:pt>
                <c:pt idx="50">
                  <c:v>96.86</c:v>
                </c:pt>
                <c:pt idx="51">
                  <c:v>96.86</c:v>
                </c:pt>
                <c:pt idx="52">
                  <c:v>96.86</c:v>
                </c:pt>
                <c:pt idx="53">
                  <c:v>96.86</c:v>
                </c:pt>
                <c:pt idx="54">
                  <c:v>96.86</c:v>
                </c:pt>
                <c:pt idx="55">
                  <c:v>96.86</c:v>
                </c:pt>
                <c:pt idx="56">
                  <c:v>96.86</c:v>
                </c:pt>
                <c:pt idx="57">
                  <c:v>96.86</c:v>
                </c:pt>
                <c:pt idx="58">
                  <c:v>96.86</c:v>
                </c:pt>
                <c:pt idx="59">
                  <c:v>96.86</c:v>
                </c:pt>
                <c:pt idx="60">
                  <c:v>96.86</c:v>
                </c:pt>
                <c:pt idx="61">
                  <c:v>96.86</c:v>
                </c:pt>
                <c:pt idx="62">
                  <c:v>96.86</c:v>
                </c:pt>
                <c:pt idx="63">
                  <c:v>96.86</c:v>
                </c:pt>
                <c:pt idx="64">
                  <c:v>96.86</c:v>
                </c:pt>
                <c:pt idx="65">
                  <c:v>96.86</c:v>
                </c:pt>
                <c:pt idx="67">
                  <c:v>96.86</c:v>
                </c:pt>
                <c:pt idx="68">
                  <c:v>96.86</c:v>
                </c:pt>
                <c:pt idx="69">
                  <c:v>96.86</c:v>
                </c:pt>
                <c:pt idx="70">
                  <c:v>96.86</c:v>
                </c:pt>
                <c:pt idx="71">
                  <c:v>96.86</c:v>
                </c:pt>
                <c:pt idx="72">
                  <c:v>96.86</c:v>
                </c:pt>
                <c:pt idx="73">
                  <c:v>96.86</c:v>
                </c:pt>
                <c:pt idx="74">
                  <c:v>96.86</c:v>
                </c:pt>
                <c:pt idx="75">
                  <c:v>96.86</c:v>
                </c:pt>
                <c:pt idx="76">
                  <c:v>96.86</c:v>
                </c:pt>
                <c:pt idx="77">
                  <c:v>96.86</c:v>
                </c:pt>
                <c:pt idx="78">
                  <c:v>96.86</c:v>
                </c:pt>
                <c:pt idx="79">
                  <c:v>96.86</c:v>
                </c:pt>
                <c:pt idx="80">
                  <c:v>96.86</c:v>
                </c:pt>
                <c:pt idx="81">
                  <c:v>96.86</c:v>
                </c:pt>
                <c:pt idx="83">
                  <c:v>96.86</c:v>
                </c:pt>
                <c:pt idx="84">
                  <c:v>96.86</c:v>
                </c:pt>
                <c:pt idx="85">
                  <c:v>96.86</c:v>
                </c:pt>
                <c:pt idx="86">
                  <c:v>96.86</c:v>
                </c:pt>
                <c:pt idx="87">
                  <c:v>96.86</c:v>
                </c:pt>
                <c:pt idx="88">
                  <c:v>96.86</c:v>
                </c:pt>
                <c:pt idx="89">
                  <c:v>96.86</c:v>
                </c:pt>
                <c:pt idx="90">
                  <c:v>96.86</c:v>
                </c:pt>
                <c:pt idx="91">
                  <c:v>96.86</c:v>
                </c:pt>
                <c:pt idx="92">
                  <c:v>96.86</c:v>
                </c:pt>
                <c:pt idx="93">
                  <c:v>96.86</c:v>
                </c:pt>
                <c:pt idx="94">
                  <c:v>96.86</c:v>
                </c:pt>
                <c:pt idx="95">
                  <c:v>96.86</c:v>
                </c:pt>
                <c:pt idx="96">
                  <c:v>96.86</c:v>
                </c:pt>
                <c:pt idx="97">
                  <c:v>96.86</c:v>
                </c:pt>
                <c:pt idx="98">
                  <c:v>96.86</c:v>
                </c:pt>
                <c:pt idx="99">
                  <c:v>96.86</c:v>
                </c:pt>
                <c:pt idx="100">
                  <c:v>96.86</c:v>
                </c:pt>
                <c:pt idx="101">
                  <c:v>96.86</c:v>
                </c:pt>
                <c:pt idx="102">
                  <c:v>96.86</c:v>
                </c:pt>
                <c:pt idx="103">
                  <c:v>96.86</c:v>
                </c:pt>
                <c:pt idx="104">
                  <c:v>96.86</c:v>
                </c:pt>
                <c:pt idx="105">
                  <c:v>96.86</c:v>
                </c:pt>
                <c:pt idx="106">
                  <c:v>96.86</c:v>
                </c:pt>
                <c:pt idx="107">
                  <c:v>96.86</c:v>
                </c:pt>
                <c:pt idx="108">
                  <c:v>96.86</c:v>
                </c:pt>
                <c:pt idx="109">
                  <c:v>96.86</c:v>
                </c:pt>
                <c:pt idx="110">
                  <c:v>96.86</c:v>
                </c:pt>
                <c:pt idx="111">
                  <c:v>96.86</c:v>
                </c:pt>
                <c:pt idx="113">
                  <c:v>96.86</c:v>
                </c:pt>
                <c:pt idx="114">
                  <c:v>96.86</c:v>
                </c:pt>
                <c:pt idx="115">
                  <c:v>96.86</c:v>
                </c:pt>
                <c:pt idx="116">
                  <c:v>96.86</c:v>
                </c:pt>
                <c:pt idx="117">
                  <c:v>96.86</c:v>
                </c:pt>
                <c:pt idx="118">
                  <c:v>96.86</c:v>
                </c:pt>
                <c:pt idx="119">
                  <c:v>96.86</c:v>
                </c:pt>
                <c:pt idx="120">
                  <c:v>96.86</c:v>
                </c:pt>
                <c:pt idx="121">
                  <c:v>96.86</c:v>
                </c:pt>
                <c:pt idx="122">
                  <c:v>96.86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96896"/>
        <c:axId val="198071024"/>
      </c:lineChart>
      <c:catAx>
        <c:axId val="19789689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071024"/>
        <c:crosses val="autoZero"/>
        <c:auto val="1"/>
        <c:lblAlgn val="ctr"/>
        <c:lblOffset val="100"/>
        <c:noMultiLvlLbl val="0"/>
      </c:catAx>
      <c:valAx>
        <c:axId val="19807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896896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 9</a:t>
            </a:r>
            <a:r>
              <a:rPr lang="ru-RU" baseline="0"/>
              <a:t>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96762292825286E-2"/>
          <c:y val="1.8638108669252165E-2"/>
          <c:w val="0.98052731379201652"/>
          <c:h val="0.6272245073843381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Pt>
            <c:idx val="66"/>
            <c:bubble3D val="0"/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ИТОГИ-4-9-11'!$Z$5:$Z$127</c:f>
              <c:numCache>
                <c:formatCode>0.00</c:formatCode>
                <c:ptCount val="123"/>
                <c:pt idx="0">
                  <c:v>3.8130401501781503</c:v>
                </c:pt>
                <c:pt idx="1">
                  <c:v>4.3529411764705879</c:v>
                </c:pt>
                <c:pt idx="2">
                  <c:v>3.9924452778034571</c:v>
                </c:pt>
                <c:pt idx="4">
                  <c:v>4.081818181818182</c:v>
                </c:pt>
                <c:pt idx="5">
                  <c:v>3.9910714285714284</c:v>
                </c:pt>
                <c:pt idx="6">
                  <c:v>4.4680851063829783</c:v>
                </c:pt>
                <c:pt idx="7">
                  <c:v>4.1891891891891895</c:v>
                </c:pt>
                <c:pt idx="8">
                  <c:v>4.068965517241379</c:v>
                </c:pt>
                <c:pt idx="9">
                  <c:v>3.5263157894736841</c:v>
                </c:pt>
                <c:pt idx="10">
                  <c:v>3.7987323943661999</c:v>
                </c:pt>
                <c:pt idx="11">
                  <c:v>3.8153846153846156</c:v>
                </c:pt>
                <c:pt idx="12">
                  <c:v>3.7285120441003352</c:v>
                </c:pt>
                <c:pt idx="13">
                  <c:v>3.8571428571428572</c:v>
                </c:pt>
                <c:pt idx="14">
                  <c:v>3.5882352941176472</c:v>
                </c:pt>
                <c:pt idx="15">
                  <c:v>3.8695652173913042</c:v>
                </c:pt>
                <c:pt idx="16">
                  <c:v>4.0392156862745097</c:v>
                </c:pt>
                <c:pt idx="17">
                  <c:v>4.0707964601769913</c:v>
                </c:pt>
                <c:pt idx="18">
                  <c:v>3.6923076923076925</c:v>
                </c:pt>
                <c:pt idx="19">
                  <c:v>3.6785714285714284</c:v>
                </c:pt>
                <c:pt idx="20">
                  <c:v>3.32</c:v>
                </c:pt>
                <c:pt idx="21">
                  <c:v>3.48</c:v>
                </c:pt>
                <c:pt idx="22">
                  <c:v>3.6346153846153846</c:v>
                </c:pt>
                <c:pt idx="23">
                  <c:v>3.6730769230769229</c:v>
                </c:pt>
                <c:pt idx="24">
                  <c:v>3.6041666666666665</c:v>
                </c:pt>
                <c:pt idx="25">
                  <c:v>3.9629629629629628</c:v>
                </c:pt>
                <c:pt idx="26">
                  <c:v>3.7390480287994698</c:v>
                </c:pt>
                <c:pt idx="27">
                  <c:v>3.9655172413793105</c:v>
                </c:pt>
                <c:pt idx="28">
                  <c:v>3.8923076923076922</c:v>
                </c:pt>
                <c:pt idx="29">
                  <c:v>3.6027397260273974</c:v>
                </c:pt>
                <c:pt idx="30">
                  <c:v>3.9833333333333334</c:v>
                </c:pt>
                <c:pt idx="31">
                  <c:v>3.8932038834951457</c:v>
                </c:pt>
                <c:pt idx="32">
                  <c:v>3.4571428571428573</c:v>
                </c:pt>
                <c:pt idx="33">
                  <c:v>3.7142857142857144</c:v>
                </c:pt>
                <c:pt idx="34">
                  <c:v>3.7619047619047619</c:v>
                </c:pt>
                <c:pt idx="35">
                  <c:v>3.75</c:v>
                </c:pt>
                <c:pt idx="36">
                  <c:v>3.64</c:v>
                </c:pt>
                <c:pt idx="37">
                  <c:v>3.5555555555555554</c:v>
                </c:pt>
                <c:pt idx="38">
                  <c:v>3.4142857142857141</c:v>
                </c:pt>
                <c:pt idx="39">
                  <c:v>4.323943661971831</c:v>
                </c:pt>
                <c:pt idx="40">
                  <c:v>3.3692307692307693</c:v>
                </c:pt>
                <c:pt idx="41">
                  <c:v>3.4545454545454546</c:v>
                </c:pt>
                <c:pt idx="42">
                  <c:v>3.8888888888888888</c:v>
                </c:pt>
                <c:pt idx="43">
                  <c:v>3.7948717948717898</c:v>
                </c:pt>
                <c:pt idx="44">
                  <c:v>3.6486486486486487</c:v>
                </c:pt>
                <c:pt idx="45">
                  <c:v>3.9315068493150687</c:v>
                </c:pt>
                <c:pt idx="46">
                  <c:v>3.8999465301726972</c:v>
                </c:pt>
                <c:pt idx="47">
                  <c:v>3.8993288590604025</c:v>
                </c:pt>
                <c:pt idx="48">
                  <c:v>4.192982456140351</c:v>
                </c:pt>
                <c:pt idx="49">
                  <c:v>4.387596899224806</c:v>
                </c:pt>
                <c:pt idx="50">
                  <c:v>4</c:v>
                </c:pt>
                <c:pt idx="51">
                  <c:v>4.0684931506849313</c:v>
                </c:pt>
                <c:pt idx="52">
                  <c:v>4.4142857142857146</c:v>
                </c:pt>
                <c:pt idx="53">
                  <c:v>4.1282051282051286</c:v>
                </c:pt>
                <c:pt idx="54">
                  <c:v>3.9069767441860463</c:v>
                </c:pt>
                <c:pt idx="55">
                  <c:v>3.7586206896551726</c:v>
                </c:pt>
                <c:pt idx="56">
                  <c:v>4</c:v>
                </c:pt>
                <c:pt idx="57">
                  <c:v>3.0833333333333335</c:v>
                </c:pt>
                <c:pt idx="58">
                  <c:v>3.1666666666666665</c:v>
                </c:pt>
                <c:pt idx="59">
                  <c:v>4.0675675675675675</c:v>
                </c:pt>
                <c:pt idx="60">
                  <c:v>4.25</c:v>
                </c:pt>
                <c:pt idx="61">
                  <c:v>3.9318181818181817</c:v>
                </c:pt>
                <c:pt idx="62">
                  <c:v>3.5185185185185186</c:v>
                </c:pt>
                <c:pt idx="63">
                  <c:v>3.5245901639344264</c:v>
                </c:pt>
                <c:pt idx="64">
                  <c:v>3.8</c:v>
                </c:pt>
                <c:pt idx="65">
                  <c:v>4</c:v>
                </c:pt>
                <c:pt idx="66">
                  <c:v>3.7717735155214878</c:v>
                </c:pt>
                <c:pt idx="67">
                  <c:v>4.0235294117647058</c:v>
                </c:pt>
                <c:pt idx="68">
                  <c:v>3.8958333333333335</c:v>
                </c:pt>
                <c:pt idx="69">
                  <c:v>4</c:v>
                </c:pt>
                <c:pt idx="70">
                  <c:v>3.5319148936170213</c:v>
                </c:pt>
                <c:pt idx="71">
                  <c:v>3.901098901098901</c:v>
                </c:pt>
                <c:pt idx="72">
                  <c:v>3.5303030303030303</c:v>
                </c:pt>
                <c:pt idx="73">
                  <c:v>3.6734693877551021</c:v>
                </c:pt>
                <c:pt idx="74">
                  <c:v>3.5443037974683542</c:v>
                </c:pt>
                <c:pt idx="75">
                  <c:v>3.4905660377358489</c:v>
                </c:pt>
                <c:pt idx="76">
                  <c:v>3.7875000000000001</c:v>
                </c:pt>
                <c:pt idx="77">
                  <c:v>3.847826086956522</c:v>
                </c:pt>
                <c:pt idx="78">
                  <c:v>3.8</c:v>
                </c:pt>
                <c:pt idx="79">
                  <c:v>3.8148148148148149</c:v>
                </c:pt>
                <c:pt idx="80">
                  <c:v>3.9</c:v>
                </c:pt>
                <c:pt idx="81">
                  <c:v>3.8354430379746836</c:v>
                </c:pt>
                <c:pt idx="82">
                  <c:v>3.7643935372278223</c:v>
                </c:pt>
                <c:pt idx="83">
                  <c:v>3.8148148148148149</c:v>
                </c:pt>
                <c:pt idx="84">
                  <c:v>3.8</c:v>
                </c:pt>
                <c:pt idx="85">
                  <c:v>3.7777777777777777</c:v>
                </c:pt>
                <c:pt idx="86">
                  <c:v>3.9361702127659575</c:v>
                </c:pt>
                <c:pt idx="87">
                  <c:v>3.6867469879518073</c:v>
                </c:pt>
                <c:pt idx="88">
                  <c:v>3.6326530612244898</c:v>
                </c:pt>
                <c:pt idx="89">
                  <c:v>3.7543859649122808</c:v>
                </c:pt>
                <c:pt idx="90">
                  <c:v>3.45</c:v>
                </c:pt>
                <c:pt idx="91">
                  <c:v>3.8333333333333335</c:v>
                </c:pt>
                <c:pt idx="92">
                  <c:v>3.32</c:v>
                </c:pt>
                <c:pt idx="93">
                  <c:v>3.7551020408163267</c:v>
                </c:pt>
                <c:pt idx="94">
                  <c:v>3.5522388059701493</c:v>
                </c:pt>
                <c:pt idx="95">
                  <c:v>3.6212121212121211</c:v>
                </c:pt>
                <c:pt idx="96">
                  <c:v>3.5675675675675675</c:v>
                </c:pt>
                <c:pt idx="97">
                  <c:v>4</c:v>
                </c:pt>
                <c:pt idx="98">
                  <c:v>3.7066666666666666</c:v>
                </c:pt>
                <c:pt idx="99">
                  <c:v>3.6976744186046511</c:v>
                </c:pt>
                <c:pt idx="100">
                  <c:v>3.4047619047619047</c:v>
                </c:pt>
                <c:pt idx="101">
                  <c:v>3.72</c:v>
                </c:pt>
                <c:pt idx="102">
                  <c:v>3.5</c:v>
                </c:pt>
                <c:pt idx="103">
                  <c:v>3.8157894736842106</c:v>
                </c:pt>
                <c:pt idx="104">
                  <c:v>3.925925925925926</c:v>
                </c:pt>
                <c:pt idx="105">
                  <c:v>3.891089108910891</c:v>
                </c:pt>
                <c:pt idx="106">
                  <c:v>4.0092592592592595</c:v>
                </c:pt>
                <c:pt idx="107">
                  <c:v>3.6804123711340204</c:v>
                </c:pt>
                <c:pt idx="108">
                  <c:v>3.8953488372093021</c:v>
                </c:pt>
                <c:pt idx="109">
                  <c:v>4.0575916230366493</c:v>
                </c:pt>
                <c:pt idx="110">
                  <c:v>4.117647058823529</c:v>
                </c:pt>
                <c:pt idx="111">
                  <c:v>4.243243243243243</c:v>
                </c:pt>
                <c:pt idx="112">
                  <c:v>3.9038505215205981</c:v>
                </c:pt>
                <c:pt idx="113">
                  <c:v>4.2300000000000004</c:v>
                </c:pt>
                <c:pt idx="114">
                  <c:v>4.5882352941176467</c:v>
                </c:pt>
                <c:pt idx="115">
                  <c:v>3.9275362318840581</c:v>
                </c:pt>
                <c:pt idx="116">
                  <c:v>4.2597402597402594</c:v>
                </c:pt>
                <c:pt idx="117">
                  <c:v>3.68</c:v>
                </c:pt>
                <c:pt idx="118">
                  <c:v>4.4803921568627452</c:v>
                </c:pt>
                <c:pt idx="119">
                  <c:v>3</c:v>
                </c:pt>
                <c:pt idx="120">
                  <c:v>3.7818181818181817</c:v>
                </c:pt>
                <c:pt idx="121">
                  <c:v>3.2702702702702702</c:v>
                </c:pt>
                <c:pt idx="122">
                  <c:v>3.8205128205128207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ИТОГИ-4-9-11'!$AA$5:$AA$127</c:f>
              <c:numCache>
                <c:formatCode>0.00</c:formatCode>
                <c:ptCount val="123"/>
                <c:pt idx="0">
                  <c:v>3.9</c:v>
                </c:pt>
                <c:pt idx="1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3">
                  <c:v>3.9</c:v>
                </c:pt>
                <c:pt idx="14">
                  <c:v>3.9</c:v>
                </c:pt>
                <c:pt idx="15">
                  <c:v>3.9</c:v>
                </c:pt>
                <c:pt idx="16">
                  <c:v>3.9</c:v>
                </c:pt>
                <c:pt idx="17">
                  <c:v>3.9</c:v>
                </c:pt>
                <c:pt idx="18">
                  <c:v>3.9</c:v>
                </c:pt>
                <c:pt idx="19">
                  <c:v>3.9</c:v>
                </c:pt>
                <c:pt idx="20">
                  <c:v>3.9</c:v>
                </c:pt>
                <c:pt idx="21">
                  <c:v>3.9</c:v>
                </c:pt>
                <c:pt idx="22">
                  <c:v>3.9</c:v>
                </c:pt>
                <c:pt idx="23">
                  <c:v>3.9</c:v>
                </c:pt>
                <c:pt idx="24">
                  <c:v>3.9</c:v>
                </c:pt>
                <c:pt idx="25">
                  <c:v>3.9</c:v>
                </c:pt>
                <c:pt idx="27">
                  <c:v>3.9</c:v>
                </c:pt>
                <c:pt idx="28">
                  <c:v>3.9</c:v>
                </c:pt>
                <c:pt idx="29">
                  <c:v>3.9</c:v>
                </c:pt>
                <c:pt idx="30">
                  <c:v>3.9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3.9</c:v>
                </c:pt>
                <c:pt idx="36">
                  <c:v>3.9</c:v>
                </c:pt>
                <c:pt idx="37">
                  <c:v>3.9</c:v>
                </c:pt>
                <c:pt idx="38">
                  <c:v>3.9</c:v>
                </c:pt>
                <c:pt idx="39">
                  <c:v>3.9</c:v>
                </c:pt>
                <c:pt idx="40">
                  <c:v>3.9</c:v>
                </c:pt>
                <c:pt idx="41">
                  <c:v>3.9</c:v>
                </c:pt>
                <c:pt idx="42">
                  <c:v>3.9</c:v>
                </c:pt>
                <c:pt idx="43">
                  <c:v>3.9</c:v>
                </c:pt>
                <c:pt idx="44">
                  <c:v>3.9</c:v>
                </c:pt>
                <c:pt idx="45">
                  <c:v>3.9</c:v>
                </c:pt>
                <c:pt idx="47">
                  <c:v>3.9</c:v>
                </c:pt>
                <c:pt idx="48">
                  <c:v>3.9</c:v>
                </c:pt>
                <c:pt idx="49">
                  <c:v>3.9</c:v>
                </c:pt>
                <c:pt idx="50">
                  <c:v>3.9</c:v>
                </c:pt>
                <c:pt idx="51">
                  <c:v>3.9</c:v>
                </c:pt>
                <c:pt idx="52">
                  <c:v>3.9</c:v>
                </c:pt>
                <c:pt idx="53">
                  <c:v>3.9</c:v>
                </c:pt>
                <c:pt idx="54">
                  <c:v>3.9</c:v>
                </c:pt>
                <c:pt idx="55">
                  <c:v>3.9</c:v>
                </c:pt>
                <c:pt idx="56">
                  <c:v>3.9</c:v>
                </c:pt>
                <c:pt idx="57">
                  <c:v>3.9</c:v>
                </c:pt>
                <c:pt idx="58">
                  <c:v>3.9</c:v>
                </c:pt>
                <c:pt idx="59">
                  <c:v>3.9</c:v>
                </c:pt>
                <c:pt idx="60">
                  <c:v>3.9</c:v>
                </c:pt>
                <c:pt idx="61">
                  <c:v>3.9</c:v>
                </c:pt>
                <c:pt idx="62">
                  <c:v>3.9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7">
                  <c:v>3.9</c:v>
                </c:pt>
                <c:pt idx="68">
                  <c:v>3.9</c:v>
                </c:pt>
                <c:pt idx="69">
                  <c:v>3.9</c:v>
                </c:pt>
                <c:pt idx="70">
                  <c:v>3.9</c:v>
                </c:pt>
                <c:pt idx="71">
                  <c:v>3.9</c:v>
                </c:pt>
                <c:pt idx="72">
                  <c:v>3.9</c:v>
                </c:pt>
                <c:pt idx="73">
                  <c:v>3.9</c:v>
                </c:pt>
                <c:pt idx="74">
                  <c:v>3.9</c:v>
                </c:pt>
                <c:pt idx="75">
                  <c:v>3.9</c:v>
                </c:pt>
                <c:pt idx="76">
                  <c:v>3.9</c:v>
                </c:pt>
                <c:pt idx="77">
                  <c:v>3.9</c:v>
                </c:pt>
                <c:pt idx="78">
                  <c:v>3.9</c:v>
                </c:pt>
                <c:pt idx="79">
                  <c:v>3.9</c:v>
                </c:pt>
                <c:pt idx="80">
                  <c:v>3.9</c:v>
                </c:pt>
                <c:pt idx="81">
                  <c:v>3.9</c:v>
                </c:pt>
                <c:pt idx="83">
                  <c:v>3.9</c:v>
                </c:pt>
                <c:pt idx="84">
                  <c:v>3.9</c:v>
                </c:pt>
                <c:pt idx="85">
                  <c:v>3.9</c:v>
                </c:pt>
                <c:pt idx="86">
                  <c:v>3.9</c:v>
                </c:pt>
                <c:pt idx="87">
                  <c:v>3.9</c:v>
                </c:pt>
                <c:pt idx="88">
                  <c:v>3.9</c:v>
                </c:pt>
                <c:pt idx="89">
                  <c:v>3.9</c:v>
                </c:pt>
                <c:pt idx="90">
                  <c:v>3.9</c:v>
                </c:pt>
                <c:pt idx="91">
                  <c:v>3.9</c:v>
                </c:pt>
                <c:pt idx="92">
                  <c:v>3.9</c:v>
                </c:pt>
                <c:pt idx="93">
                  <c:v>3.9</c:v>
                </c:pt>
                <c:pt idx="94">
                  <c:v>3.9</c:v>
                </c:pt>
                <c:pt idx="95">
                  <c:v>3.9</c:v>
                </c:pt>
                <c:pt idx="96">
                  <c:v>3.9</c:v>
                </c:pt>
                <c:pt idx="97">
                  <c:v>3.9</c:v>
                </c:pt>
                <c:pt idx="98">
                  <c:v>3.9</c:v>
                </c:pt>
                <c:pt idx="99">
                  <c:v>3.9</c:v>
                </c:pt>
                <c:pt idx="100">
                  <c:v>3.9</c:v>
                </c:pt>
                <c:pt idx="101">
                  <c:v>3.9</c:v>
                </c:pt>
                <c:pt idx="102">
                  <c:v>3.9</c:v>
                </c:pt>
                <c:pt idx="103">
                  <c:v>3.9</c:v>
                </c:pt>
                <c:pt idx="104">
                  <c:v>3.9</c:v>
                </c:pt>
                <c:pt idx="105">
                  <c:v>3.9</c:v>
                </c:pt>
                <c:pt idx="106">
                  <c:v>3.9</c:v>
                </c:pt>
                <c:pt idx="107">
                  <c:v>3.9</c:v>
                </c:pt>
                <c:pt idx="108">
                  <c:v>3.9</c:v>
                </c:pt>
                <c:pt idx="109">
                  <c:v>3.9</c:v>
                </c:pt>
                <c:pt idx="110">
                  <c:v>3.9</c:v>
                </c:pt>
                <c:pt idx="111">
                  <c:v>3.9</c:v>
                </c:pt>
                <c:pt idx="113">
                  <c:v>3.9</c:v>
                </c:pt>
                <c:pt idx="114">
                  <c:v>3.9</c:v>
                </c:pt>
                <c:pt idx="115">
                  <c:v>3.9</c:v>
                </c:pt>
                <c:pt idx="116">
                  <c:v>3.9</c:v>
                </c:pt>
                <c:pt idx="117">
                  <c:v>3.9</c:v>
                </c:pt>
                <c:pt idx="118">
                  <c:v>3.9</c:v>
                </c:pt>
                <c:pt idx="119">
                  <c:v>3.9</c:v>
                </c:pt>
                <c:pt idx="120">
                  <c:v>3.9</c:v>
                </c:pt>
                <c:pt idx="121">
                  <c:v>3.9</c:v>
                </c:pt>
                <c:pt idx="122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44816"/>
        <c:axId val="198045208"/>
      </c:lineChart>
      <c:catAx>
        <c:axId val="19804481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045208"/>
        <c:crosses val="autoZero"/>
        <c:auto val="1"/>
        <c:lblAlgn val="ctr"/>
        <c:lblOffset val="100"/>
        <c:noMultiLvlLbl val="0"/>
      </c:catAx>
      <c:valAx>
        <c:axId val="19804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044816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Русский язык 9</a:t>
            </a:r>
            <a:r>
              <a:rPr lang="ru-RU" baseline="0"/>
              <a:t>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96762292825286E-2"/>
          <c:y val="1.8638108669252165E-2"/>
          <c:w val="0.98052731379201652"/>
          <c:h val="0.6272245073843381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Pt>
            <c:idx val="66"/>
            <c:bubble3D val="0"/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ИТОГИ-4-9-11'!$AC$5:$AC$127</c:f>
              <c:numCache>
                <c:formatCode>0.00</c:formatCode>
                <c:ptCount val="123"/>
                <c:pt idx="0">
                  <c:v>3.900731565407519</c:v>
                </c:pt>
                <c:pt idx="1">
                  <c:v>4.2745098039215685</c:v>
                </c:pt>
                <c:pt idx="2">
                  <c:v>4.0658199657774938</c:v>
                </c:pt>
                <c:pt idx="4">
                  <c:v>4.3600000000000003</c:v>
                </c:pt>
                <c:pt idx="5">
                  <c:v>3.9910714285714284</c:v>
                </c:pt>
                <c:pt idx="6">
                  <c:v>4.3600000000000003</c:v>
                </c:pt>
                <c:pt idx="7">
                  <c:v>4.1100000000000003</c:v>
                </c:pt>
                <c:pt idx="8">
                  <c:v>4.068965517241379</c:v>
                </c:pt>
                <c:pt idx="9">
                  <c:v>3.9736842105263159</c:v>
                </c:pt>
                <c:pt idx="10">
                  <c:v>3.9859154929577465</c:v>
                </c:pt>
                <c:pt idx="11">
                  <c:v>3.6769230769230767</c:v>
                </c:pt>
                <c:pt idx="12">
                  <c:v>3.8368641097106146</c:v>
                </c:pt>
                <c:pt idx="13">
                  <c:v>3.9285714285714284</c:v>
                </c:pt>
                <c:pt idx="14">
                  <c:v>3.8823529411764706</c:v>
                </c:pt>
                <c:pt idx="15">
                  <c:v>4.1413043478260869</c:v>
                </c:pt>
                <c:pt idx="16">
                  <c:v>4.0389610389610393</c:v>
                </c:pt>
                <c:pt idx="17">
                  <c:v>4.2389380530973453</c:v>
                </c:pt>
                <c:pt idx="18">
                  <c:v>3.6538461538461537</c:v>
                </c:pt>
                <c:pt idx="19">
                  <c:v>3.6785714285714284</c:v>
                </c:pt>
                <c:pt idx="20">
                  <c:v>4.08</c:v>
                </c:pt>
                <c:pt idx="21">
                  <c:v>3.64</c:v>
                </c:pt>
                <c:pt idx="22">
                  <c:v>3.5961538461538463</c:v>
                </c:pt>
                <c:pt idx="23">
                  <c:v>3.5769230769230771</c:v>
                </c:pt>
                <c:pt idx="24">
                  <c:v>3.9791666666666665</c:v>
                </c:pt>
                <c:pt idx="25">
                  <c:v>3.4444444444444446</c:v>
                </c:pt>
                <c:pt idx="26">
                  <c:v>3.7626072383896374</c:v>
                </c:pt>
                <c:pt idx="27">
                  <c:v>4.0431034482758621</c:v>
                </c:pt>
                <c:pt idx="28">
                  <c:v>3.8538461538461539</c:v>
                </c:pt>
                <c:pt idx="29">
                  <c:v>3.7297297297297298</c:v>
                </c:pt>
                <c:pt idx="30">
                  <c:v>4.1333333333333337</c:v>
                </c:pt>
                <c:pt idx="31">
                  <c:v>4.058252427184466</c:v>
                </c:pt>
                <c:pt idx="32">
                  <c:v>3.4</c:v>
                </c:pt>
                <c:pt idx="33">
                  <c:v>3.6785714285714284</c:v>
                </c:pt>
                <c:pt idx="34">
                  <c:v>3.6666666666666665</c:v>
                </c:pt>
                <c:pt idx="35">
                  <c:v>4.0192307692307692</c:v>
                </c:pt>
                <c:pt idx="36">
                  <c:v>3.62</c:v>
                </c:pt>
                <c:pt idx="37">
                  <c:v>3.3888888888888888</c:v>
                </c:pt>
                <c:pt idx="38">
                  <c:v>3.5857142857142859</c:v>
                </c:pt>
                <c:pt idx="39">
                  <c:v>4.23943661971831</c:v>
                </c:pt>
                <c:pt idx="40">
                  <c:v>3.5384615384615383</c:v>
                </c:pt>
                <c:pt idx="41">
                  <c:v>3.4545454545454546</c:v>
                </c:pt>
                <c:pt idx="42">
                  <c:v>3.9230769230769229</c:v>
                </c:pt>
                <c:pt idx="43">
                  <c:v>3.7692307692307692</c:v>
                </c:pt>
                <c:pt idx="44">
                  <c:v>3.7162162162162162</c:v>
                </c:pt>
                <c:pt idx="45">
                  <c:v>3.6712328767123288</c:v>
                </c:pt>
                <c:pt idx="46">
                  <c:v>4.0095517858229872</c:v>
                </c:pt>
                <c:pt idx="47">
                  <c:v>4.0671140939597317</c:v>
                </c:pt>
                <c:pt idx="48">
                  <c:v>4.5087719298245617</c:v>
                </c:pt>
                <c:pt idx="49">
                  <c:v>4.4000000000000004</c:v>
                </c:pt>
                <c:pt idx="50">
                  <c:v>4.0476190476190474</c:v>
                </c:pt>
                <c:pt idx="51">
                  <c:v>4.0136986301369859</c:v>
                </c:pt>
                <c:pt idx="52">
                  <c:v>4.128571428571429</c:v>
                </c:pt>
                <c:pt idx="53">
                  <c:v>4.3157894736842106</c:v>
                </c:pt>
                <c:pt idx="54">
                  <c:v>3.8837209302325579</c:v>
                </c:pt>
                <c:pt idx="55">
                  <c:v>4</c:v>
                </c:pt>
                <c:pt idx="56">
                  <c:v>4</c:v>
                </c:pt>
                <c:pt idx="57">
                  <c:v>3.25</c:v>
                </c:pt>
                <c:pt idx="58">
                  <c:v>3.6</c:v>
                </c:pt>
                <c:pt idx="59">
                  <c:v>3.9729729729729728</c:v>
                </c:pt>
                <c:pt idx="60">
                  <c:v>4.125</c:v>
                </c:pt>
                <c:pt idx="61">
                  <c:v>4.3409090909090908</c:v>
                </c:pt>
                <c:pt idx="62">
                  <c:v>3.6851851851851851</c:v>
                </c:pt>
                <c:pt idx="63">
                  <c:v>3.6721311475409837</c:v>
                </c:pt>
                <c:pt idx="64">
                  <c:v>4.17</c:v>
                </c:pt>
                <c:pt idx="65">
                  <c:v>4</c:v>
                </c:pt>
                <c:pt idx="66">
                  <c:v>3.835732881335876</c:v>
                </c:pt>
                <c:pt idx="67">
                  <c:v>4.1411764705882357</c:v>
                </c:pt>
                <c:pt idx="68">
                  <c:v>3.875</c:v>
                </c:pt>
                <c:pt idx="69">
                  <c:v>4.2244897959183669</c:v>
                </c:pt>
                <c:pt idx="70">
                  <c:v>4.2197802197802199</c:v>
                </c:pt>
                <c:pt idx="71">
                  <c:v>3.3571428571428572</c:v>
                </c:pt>
                <c:pt idx="72">
                  <c:v>3.6326530612244898</c:v>
                </c:pt>
                <c:pt idx="73">
                  <c:v>3.6708860759493671</c:v>
                </c:pt>
                <c:pt idx="74">
                  <c:v>3.5660377358490565</c:v>
                </c:pt>
                <c:pt idx="75">
                  <c:v>4.2249999999999996</c:v>
                </c:pt>
                <c:pt idx="76">
                  <c:v>3.7608695652173911</c:v>
                </c:pt>
                <c:pt idx="77">
                  <c:v>3.6296296296296298</c:v>
                </c:pt>
                <c:pt idx="78">
                  <c:v>4.0641025641025639</c:v>
                </c:pt>
                <c:pt idx="79">
                  <c:v>3.6666666666666665</c:v>
                </c:pt>
                <c:pt idx="80">
                  <c:v>3.9493670886075951</c:v>
                </c:pt>
                <c:pt idx="81">
                  <c:v>3.5531914893617023</c:v>
                </c:pt>
                <c:pt idx="82">
                  <c:v>3.8680082651978109</c:v>
                </c:pt>
                <c:pt idx="83">
                  <c:v>3.8024691358024691</c:v>
                </c:pt>
                <c:pt idx="84">
                  <c:v>3.8</c:v>
                </c:pt>
                <c:pt idx="85">
                  <c:v>4.0606060606060606</c:v>
                </c:pt>
                <c:pt idx="86">
                  <c:v>4.0106382978723403</c:v>
                </c:pt>
                <c:pt idx="87">
                  <c:v>3.8554216867469879</c:v>
                </c:pt>
                <c:pt idx="88">
                  <c:v>3.9387755102040818</c:v>
                </c:pt>
                <c:pt idx="89">
                  <c:v>3.8333333333333335</c:v>
                </c:pt>
                <c:pt idx="90">
                  <c:v>3.75</c:v>
                </c:pt>
                <c:pt idx="91">
                  <c:v>3.7777777777777777</c:v>
                </c:pt>
                <c:pt idx="92">
                  <c:v>3.48</c:v>
                </c:pt>
                <c:pt idx="93">
                  <c:v>3.5510204081632653</c:v>
                </c:pt>
                <c:pt idx="94">
                  <c:v>3.8656716417910446</c:v>
                </c:pt>
                <c:pt idx="95">
                  <c:v>3.7575757575757578</c:v>
                </c:pt>
                <c:pt idx="96">
                  <c:v>3.8648648648648649</c:v>
                </c:pt>
                <c:pt idx="97">
                  <c:v>3.9</c:v>
                </c:pt>
                <c:pt idx="98">
                  <c:v>4.12</c:v>
                </c:pt>
                <c:pt idx="99">
                  <c:v>3.86046511627907</c:v>
                </c:pt>
                <c:pt idx="100">
                  <c:v>3.4761904761904763</c:v>
                </c:pt>
                <c:pt idx="101">
                  <c:v>3.4933333333333332</c:v>
                </c:pt>
                <c:pt idx="102">
                  <c:v>3.5909090909090908</c:v>
                </c:pt>
                <c:pt idx="103">
                  <c:v>4</c:v>
                </c:pt>
                <c:pt idx="104">
                  <c:v>4.1016042780748663</c:v>
                </c:pt>
                <c:pt idx="105">
                  <c:v>3.9900990099009901</c:v>
                </c:pt>
                <c:pt idx="106">
                  <c:v>4</c:v>
                </c:pt>
                <c:pt idx="107">
                  <c:v>3.8865979381443299</c:v>
                </c:pt>
                <c:pt idx="108">
                  <c:v>4.0930232558139537</c:v>
                </c:pt>
                <c:pt idx="109">
                  <c:v>4.1256544502617798</c:v>
                </c:pt>
                <c:pt idx="110">
                  <c:v>4.2132352941176467</c:v>
                </c:pt>
                <c:pt idx="111">
                  <c:v>3.9729729729729728</c:v>
                </c:pt>
                <c:pt idx="112">
                  <c:v>4.0623841129263125</c:v>
                </c:pt>
                <c:pt idx="113">
                  <c:v>4.5999999999999996</c:v>
                </c:pt>
                <c:pt idx="114">
                  <c:v>4.2352941176470589</c:v>
                </c:pt>
                <c:pt idx="115">
                  <c:v>4.1449275362318838</c:v>
                </c:pt>
                <c:pt idx="116">
                  <c:v>4.4285714285714288</c:v>
                </c:pt>
                <c:pt idx="117">
                  <c:v>3.68</c:v>
                </c:pt>
                <c:pt idx="118">
                  <c:v>4.5098039215686274</c:v>
                </c:pt>
                <c:pt idx="119">
                  <c:v>3.8</c:v>
                </c:pt>
                <c:pt idx="120">
                  <c:v>3.9636363636363638</c:v>
                </c:pt>
                <c:pt idx="121">
                  <c:v>3.3513513513513513</c:v>
                </c:pt>
                <c:pt idx="122">
                  <c:v>3.9102564102564101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ИТОГИ-4-9-11'!$AD$5:$AD$127</c:f>
              <c:numCache>
                <c:formatCode>0.00</c:formatCode>
                <c:ptCount val="123"/>
                <c:pt idx="0">
                  <c:v>3.96</c:v>
                </c:pt>
                <c:pt idx="1">
                  <c:v>3.96</c:v>
                </c:pt>
                <c:pt idx="4">
                  <c:v>3.96</c:v>
                </c:pt>
                <c:pt idx="5">
                  <c:v>3.96</c:v>
                </c:pt>
                <c:pt idx="6">
                  <c:v>3.96</c:v>
                </c:pt>
                <c:pt idx="7">
                  <c:v>3.96</c:v>
                </c:pt>
                <c:pt idx="8">
                  <c:v>3.96</c:v>
                </c:pt>
                <c:pt idx="9">
                  <c:v>3.96</c:v>
                </c:pt>
                <c:pt idx="10">
                  <c:v>3.96</c:v>
                </c:pt>
                <c:pt idx="11">
                  <c:v>3.96</c:v>
                </c:pt>
                <c:pt idx="13">
                  <c:v>3.96</c:v>
                </c:pt>
                <c:pt idx="14">
                  <c:v>3.96</c:v>
                </c:pt>
                <c:pt idx="15">
                  <c:v>3.96</c:v>
                </c:pt>
                <c:pt idx="16">
                  <c:v>3.96</c:v>
                </c:pt>
                <c:pt idx="17">
                  <c:v>3.96</c:v>
                </c:pt>
                <c:pt idx="18">
                  <c:v>3.96</c:v>
                </c:pt>
                <c:pt idx="19">
                  <c:v>3.96</c:v>
                </c:pt>
                <c:pt idx="20">
                  <c:v>3.96</c:v>
                </c:pt>
                <c:pt idx="21">
                  <c:v>3.96</c:v>
                </c:pt>
                <c:pt idx="22">
                  <c:v>3.96</c:v>
                </c:pt>
                <c:pt idx="23">
                  <c:v>3.96</c:v>
                </c:pt>
                <c:pt idx="24">
                  <c:v>3.96</c:v>
                </c:pt>
                <c:pt idx="25">
                  <c:v>3.96</c:v>
                </c:pt>
                <c:pt idx="27">
                  <c:v>3.96</c:v>
                </c:pt>
                <c:pt idx="28">
                  <c:v>3.96</c:v>
                </c:pt>
                <c:pt idx="29">
                  <c:v>3.96</c:v>
                </c:pt>
                <c:pt idx="30">
                  <c:v>3.96</c:v>
                </c:pt>
                <c:pt idx="31">
                  <c:v>3.96</c:v>
                </c:pt>
                <c:pt idx="32">
                  <c:v>3.96</c:v>
                </c:pt>
                <c:pt idx="33">
                  <c:v>3.96</c:v>
                </c:pt>
                <c:pt idx="34">
                  <c:v>3.96</c:v>
                </c:pt>
                <c:pt idx="35">
                  <c:v>3.96</c:v>
                </c:pt>
                <c:pt idx="36">
                  <c:v>3.96</c:v>
                </c:pt>
                <c:pt idx="37">
                  <c:v>3.96</c:v>
                </c:pt>
                <c:pt idx="38">
                  <c:v>3.96</c:v>
                </c:pt>
                <c:pt idx="39">
                  <c:v>3.96</c:v>
                </c:pt>
                <c:pt idx="40">
                  <c:v>3.96</c:v>
                </c:pt>
                <c:pt idx="41">
                  <c:v>3.96</c:v>
                </c:pt>
                <c:pt idx="42">
                  <c:v>3.96</c:v>
                </c:pt>
                <c:pt idx="43">
                  <c:v>3.96</c:v>
                </c:pt>
                <c:pt idx="44">
                  <c:v>3.96</c:v>
                </c:pt>
                <c:pt idx="45">
                  <c:v>3.96</c:v>
                </c:pt>
                <c:pt idx="47">
                  <c:v>3.96</c:v>
                </c:pt>
                <c:pt idx="48">
                  <c:v>3.96</c:v>
                </c:pt>
                <c:pt idx="49">
                  <c:v>3.96</c:v>
                </c:pt>
                <c:pt idx="50">
                  <c:v>3.96</c:v>
                </c:pt>
                <c:pt idx="51">
                  <c:v>3.96</c:v>
                </c:pt>
                <c:pt idx="52">
                  <c:v>3.96</c:v>
                </c:pt>
                <c:pt idx="53">
                  <c:v>3.96</c:v>
                </c:pt>
                <c:pt idx="54">
                  <c:v>3.96</c:v>
                </c:pt>
                <c:pt idx="55">
                  <c:v>3.96</c:v>
                </c:pt>
                <c:pt idx="56">
                  <c:v>3.96</c:v>
                </c:pt>
                <c:pt idx="57">
                  <c:v>3.96</c:v>
                </c:pt>
                <c:pt idx="58">
                  <c:v>3.96</c:v>
                </c:pt>
                <c:pt idx="59">
                  <c:v>3.96</c:v>
                </c:pt>
                <c:pt idx="60">
                  <c:v>3.96</c:v>
                </c:pt>
                <c:pt idx="61">
                  <c:v>3.96</c:v>
                </c:pt>
                <c:pt idx="62">
                  <c:v>3.96</c:v>
                </c:pt>
                <c:pt idx="63">
                  <c:v>3.96</c:v>
                </c:pt>
                <c:pt idx="64">
                  <c:v>3.96</c:v>
                </c:pt>
                <c:pt idx="65">
                  <c:v>3.96</c:v>
                </c:pt>
                <c:pt idx="67">
                  <c:v>3.96</c:v>
                </c:pt>
                <c:pt idx="68">
                  <c:v>3.96</c:v>
                </c:pt>
                <c:pt idx="69">
                  <c:v>3.96</c:v>
                </c:pt>
                <c:pt idx="70">
                  <c:v>3.96</c:v>
                </c:pt>
                <c:pt idx="71">
                  <c:v>3.96</c:v>
                </c:pt>
                <c:pt idx="72">
                  <c:v>3.96</c:v>
                </c:pt>
                <c:pt idx="73">
                  <c:v>3.96</c:v>
                </c:pt>
                <c:pt idx="74">
                  <c:v>3.96</c:v>
                </c:pt>
                <c:pt idx="75">
                  <c:v>3.96</c:v>
                </c:pt>
                <c:pt idx="76">
                  <c:v>3.96</c:v>
                </c:pt>
                <c:pt idx="77">
                  <c:v>3.96</c:v>
                </c:pt>
                <c:pt idx="78">
                  <c:v>3.96</c:v>
                </c:pt>
                <c:pt idx="79">
                  <c:v>3.96</c:v>
                </c:pt>
                <c:pt idx="80">
                  <c:v>3.96</c:v>
                </c:pt>
                <c:pt idx="81">
                  <c:v>3.96</c:v>
                </c:pt>
                <c:pt idx="83">
                  <c:v>3.96</c:v>
                </c:pt>
                <c:pt idx="84">
                  <c:v>3.96</c:v>
                </c:pt>
                <c:pt idx="85">
                  <c:v>3.96</c:v>
                </c:pt>
                <c:pt idx="86">
                  <c:v>3.96</c:v>
                </c:pt>
                <c:pt idx="87">
                  <c:v>3.96</c:v>
                </c:pt>
                <c:pt idx="88">
                  <c:v>3.96</c:v>
                </c:pt>
                <c:pt idx="89">
                  <c:v>3.96</c:v>
                </c:pt>
                <c:pt idx="90">
                  <c:v>3.96</c:v>
                </c:pt>
                <c:pt idx="91">
                  <c:v>3.96</c:v>
                </c:pt>
                <c:pt idx="92">
                  <c:v>3.96</c:v>
                </c:pt>
                <c:pt idx="93">
                  <c:v>3.96</c:v>
                </c:pt>
                <c:pt idx="94">
                  <c:v>3.96</c:v>
                </c:pt>
                <c:pt idx="95">
                  <c:v>3.96</c:v>
                </c:pt>
                <c:pt idx="96">
                  <c:v>3.96</c:v>
                </c:pt>
                <c:pt idx="97">
                  <c:v>3.96</c:v>
                </c:pt>
                <c:pt idx="98">
                  <c:v>3.96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3.96</c:v>
                </c:pt>
                <c:pt idx="104">
                  <c:v>3.96</c:v>
                </c:pt>
                <c:pt idx="105">
                  <c:v>3.96</c:v>
                </c:pt>
                <c:pt idx="106">
                  <c:v>3.96</c:v>
                </c:pt>
                <c:pt idx="107">
                  <c:v>3.96</c:v>
                </c:pt>
                <c:pt idx="108">
                  <c:v>3.96</c:v>
                </c:pt>
                <c:pt idx="109">
                  <c:v>3.96</c:v>
                </c:pt>
                <c:pt idx="110">
                  <c:v>3.96</c:v>
                </c:pt>
                <c:pt idx="111">
                  <c:v>3.96</c:v>
                </c:pt>
                <c:pt idx="113">
                  <c:v>3.96</c:v>
                </c:pt>
                <c:pt idx="114">
                  <c:v>3.96</c:v>
                </c:pt>
                <c:pt idx="115">
                  <c:v>3.96</c:v>
                </c:pt>
                <c:pt idx="116">
                  <c:v>3.96</c:v>
                </c:pt>
                <c:pt idx="117">
                  <c:v>3.96</c:v>
                </c:pt>
                <c:pt idx="118">
                  <c:v>3.96</c:v>
                </c:pt>
                <c:pt idx="119">
                  <c:v>3.96</c:v>
                </c:pt>
                <c:pt idx="120">
                  <c:v>3.96</c:v>
                </c:pt>
                <c:pt idx="121">
                  <c:v>3.96</c:v>
                </c:pt>
                <c:pt idx="122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45992"/>
        <c:axId val="198046384"/>
      </c:lineChart>
      <c:catAx>
        <c:axId val="19804599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046384"/>
        <c:crosses val="autoZero"/>
        <c:auto val="1"/>
        <c:lblAlgn val="ctr"/>
        <c:lblOffset val="100"/>
        <c:noMultiLvlLbl val="0"/>
      </c:catAx>
      <c:valAx>
        <c:axId val="19804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045992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Математика-базовый уровень 11</a:t>
            </a:r>
            <a:r>
              <a:rPr lang="ru-RU" baseline="0"/>
              <a:t>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96762292825286E-2"/>
          <c:y val="1.8638108669252165E-2"/>
          <c:w val="0.98052731379201652"/>
          <c:h val="0.6272245073843381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Pt>
            <c:idx val="66"/>
            <c:bubble3D val="0"/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ИТОГИ-4-9-11'!$AF$5:$AF$127</c:f>
              <c:numCache>
                <c:formatCode>0.00</c:formatCode>
                <c:ptCount val="123"/>
                <c:pt idx="0">
                  <c:v>4.096959686250627</c:v>
                </c:pt>
                <c:pt idx="1">
                  <c:v>4.166666666666667</c:v>
                </c:pt>
                <c:pt idx="2">
                  <c:v>4.2263289396256205</c:v>
                </c:pt>
                <c:pt idx="4">
                  <c:v>4.3287671232876717</c:v>
                </c:pt>
                <c:pt idx="5">
                  <c:v>4.2586206896551726</c:v>
                </c:pt>
                <c:pt idx="6">
                  <c:v>4.6486486486486482</c:v>
                </c:pt>
                <c:pt idx="7">
                  <c:v>4.4117647058823533</c:v>
                </c:pt>
                <c:pt idx="8">
                  <c:v>3.8095238095238093</c:v>
                </c:pt>
                <c:pt idx="9">
                  <c:v>4.2608695652173916</c:v>
                </c:pt>
                <c:pt idx="10">
                  <c:v>3.8571428571428572</c:v>
                </c:pt>
                <c:pt idx="11">
                  <c:v>4.2352941176470589</c:v>
                </c:pt>
                <c:pt idx="12">
                  <c:v>4.1082408029831825</c:v>
                </c:pt>
                <c:pt idx="13">
                  <c:v>4.215686274509804</c:v>
                </c:pt>
                <c:pt idx="14">
                  <c:v>4.333333333333333</c:v>
                </c:pt>
                <c:pt idx="15">
                  <c:v>4.4324324324324325</c:v>
                </c:pt>
                <c:pt idx="16">
                  <c:v>4.3157894736842106</c:v>
                </c:pt>
                <c:pt idx="17">
                  <c:v>4.493150684931507</c:v>
                </c:pt>
                <c:pt idx="18">
                  <c:v>3.9444444444444446</c:v>
                </c:pt>
                <c:pt idx="19">
                  <c:v>3.8181818181818183</c:v>
                </c:pt>
                <c:pt idx="21">
                  <c:v>3.9411764705882355</c:v>
                </c:pt>
                <c:pt idx="22">
                  <c:v>4.166666666666667</c:v>
                </c:pt>
                <c:pt idx="24">
                  <c:v>3.8297872340425534</c:v>
                </c:pt>
                <c:pt idx="25">
                  <c:v>3.7</c:v>
                </c:pt>
                <c:pt idx="26">
                  <c:v>4.0559772104114469</c:v>
                </c:pt>
                <c:pt idx="27">
                  <c:v>4.5319148936170217</c:v>
                </c:pt>
                <c:pt idx="28">
                  <c:v>4.0606060606060606</c:v>
                </c:pt>
                <c:pt idx="29">
                  <c:v>4.1960784313725492</c:v>
                </c:pt>
                <c:pt idx="30">
                  <c:v>4.3214285714285712</c:v>
                </c:pt>
                <c:pt idx="31">
                  <c:v>4.3809523809523814</c:v>
                </c:pt>
                <c:pt idx="32">
                  <c:v>4</c:v>
                </c:pt>
                <c:pt idx="33">
                  <c:v>4.4285714285714288</c:v>
                </c:pt>
                <c:pt idx="34">
                  <c:v>3.7647058823529411</c:v>
                </c:pt>
                <c:pt idx="35">
                  <c:v>4</c:v>
                </c:pt>
                <c:pt idx="36">
                  <c:v>3.6666666666666665</c:v>
                </c:pt>
                <c:pt idx="38">
                  <c:v>3.4444444444444446</c:v>
                </c:pt>
                <c:pt idx="39">
                  <c:v>4.4285714285714288</c:v>
                </c:pt>
                <c:pt idx="41">
                  <c:v>3.6111111111111112</c:v>
                </c:pt>
                <c:pt idx="42">
                  <c:v>3.8181818181818183</c:v>
                </c:pt>
                <c:pt idx="43">
                  <c:v>4.3529411764705879</c:v>
                </c:pt>
                <c:pt idx="44">
                  <c:v>3.9069767441860463</c:v>
                </c:pt>
                <c:pt idx="45">
                  <c:v>4.0384615384615383</c:v>
                </c:pt>
                <c:pt idx="46">
                  <c:v>4.1189084860864238</c:v>
                </c:pt>
                <c:pt idx="47">
                  <c:v>4.094736842105263</c:v>
                </c:pt>
                <c:pt idx="48">
                  <c:v>4.32</c:v>
                </c:pt>
                <c:pt idx="49">
                  <c:v>4.28125</c:v>
                </c:pt>
                <c:pt idx="50">
                  <c:v>4.4186046511627906</c:v>
                </c:pt>
                <c:pt idx="51">
                  <c:v>4.2368421052631575</c:v>
                </c:pt>
                <c:pt idx="52">
                  <c:v>4.3636363636363633</c:v>
                </c:pt>
                <c:pt idx="53">
                  <c:v>4.7727272727272725</c:v>
                </c:pt>
                <c:pt idx="54">
                  <c:v>4.0909090909090908</c:v>
                </c:pt>
                <c:pt idx="55">
                  <c:v>3.6842105263157894</c:v>
                </c:pt>
                <c:pt idx="56">
                  <c:v>3.73</c:v>
                </c:pt>
                <c:pt idx="57">
                  <c:v>3.7</c:v>
                </c:pt>
                <c:pt idx="59">
                  <c:v>4.5</c:v>
                </c:pt>
                <c:pt idx="60">
                  <c:v>3.9</c:v>
                </c:pt>
                <c:pt idx="61">
                  <c:v>4.1538461538461542</c:v>
                </c:pt>
                <c:pt idx="62">
                  <c:v>4.0599999999999996</c:v>
                </c:pt>
                <c:pt idx="63">
                  <c:v>3.9166666666666665</c:v>
                </c:pt>
                <c:pt idx="64">
                  <c:v>4.0769230769230766</c:v>
                </c:pt>
                <c:pt idx="65">
                  <c:v>3.84</c:v>
                </c:pt>
                <c:pt idx="66">
                  <c:v>4.0803395592601266</c:v>
                </c:pt>
                <c:pt idx="67">
                  <c:v>4.2857142857142856</c:v>
                </c:pt>
                <c:pt idx="68">
                  <c:v>4.1500000000000004</c:v>
                </c:pt>
                <c:pt idx="69">
                  <c:v>4.1052631578947372</c:v>
                </c:pt>
                <c:pt idx="70">
                  <c:v>4.1071428571428568</c:v>
                </c:pt>
                <c:pt idx="71">
                  <c:v>4.0357142857142856</c:v>
                </c:pt>
                <c:pt idx="72">
                  <c:v>3.6363636363636362</c:v>
                </c:pt>
                <c:pt idx="73">
                  <c:v>4.1785714285714288</c:v>
                </c:pt>
                <c:pt idx="74">
                  <c:v>3.76</c:v>
                </c:pt>
                <c:pt idx="75">
                  <c:v>3.8</c:v>
                </c:pt>
                <c:pt idx="76">
                  <c:v>4.1025641025641022</c:v>
                </c:pt>
                <c:pt idx="78">
                  <c:v>4.3043478260869561</c:v>
                </c:pt>
                <c:pt idx="79">
                  <c:v>4.3793103448275863</c:v>
                </c:pt>
                <c:pt idx="80">
                  <c:v>3.7083333333333335</c:v>
                </c:pt>
                <c:pt idx="81">
                  <c:v>4.5714285714285712</c:v>
                </c:pt>
                <c:pt idx="82">
                  <c:v>4.0357754725557804</c:v>
                </c:pt>
                <c:pt idx="83">
                  <c:v>3.8536585365853657</c:v>
                </c:pt>
                <c:pt idx="84">
                  <c:v>3.736842105263158</c:v>
                </c:pt>
                <c:pt idx="85">
                  <c:v>3.8</c:v>
                </c:pt>
                <c:pt idx="86">
                  <c:v>4.117647058823529</c:v>
                </c:pt>
                <c:pt idx="87">
                  <c:v>3.838709677419355</c:v>
                </c:pt>
                <c:pt idx="88">
                  <c:v>4.2272727272727275</c:v>
                </c:pt>
                <c:pt idx="89">
                  <c:v>4.1607142857142856</c:v>
                </c:pt>
                <c:pt idx="90">
                  <c:v>4.6399999999999997</c:v>
                </c:pt>
                <c:pt idx="91">
                  <c:v>3.6923076923076925</c:v>
                </c:pt>
                <c:pt idx="92">
                  <c:v>3.9230769230769229</c:v>
                </c:pt>
                <c:pt idx="93">
                  <c:v>4</c:v>
                </c:pt>
                <c:pt idx="94">
                  <c:v>4.2068965517241379</c:v>
                </c:pt>
                <c:pt idx="95">
                  <c:v>3.84</c:v>
                </c:pt>
                <c:pt idx="96">
                  <c:v>3.8823529411764706</c:v>
                </c:pt>
                <c:pt idx="97">
                  <c:v>3.9333333333333331</c:v>
                </c:pt>
                <c:pt idx="98">
                  <c:v>3.9473684210526314</c:v>
                </c:pt>
                <c:pt idx="99">
                  <c:v>3.9047619047619047</c:v>
                </c:pt>
                <c:pt idx="100">
                  <c:v>4.1111111111111107</c:v>
                </c:pt>
                <c:pt idx="101">
                  <c:v>3.7142857142857144</c:v>
                </c:pt>
                <c:pt idx="102">
                  <c:v>4.0476190476190474</c:v>
                </c:pt>
                <c:pt idx="103">
                  <c:v>4.0526315789473681</c:v>
                </c:pt>
                <c:pt idx="104">
                  <c:v>3.9629629629629628</c:v>
                </c:pt>
                <c:pt idx="105">
                  <c:v>4.2592592592592595</c:v>
                </c:pt>
                <c:pt idx="106">
                  <c:v>3.9555555555555557</c:v>
                </c:pt>
                <c:pt idx="107">
                  <c:v>3.9767441860465116</c:v>
                </c:pt>
                <c:pt idx="108">
                  <c:v>4.3106796116504853</c:v>
                </c:pt>
                <c:pt idx="109">
                  <c:v>4.2470588235294118</c:v>
                </c:pt>
                <c:pt idx="110">
                  <c:v>4.3484848484848486</c:v>
                </c:pt>
                <c:pt idx="111">
                  <c:v>4.3461538461538458</c:v>
                </c:pt>
                <c:pt idx="112">
                  <c:v>4.2049491238271566</c:v>
                </c:pt>
                <c:pt idx="113">
                  <c:v>4.3018867924528301</c:v>
                </c:pt>
                <c:pt idx="114">
                  <c:v>4.625</c:v>
                </c:pt>
                <c:pt idx="115">
                  <c:v>4.1836734693877551</c:v>
                </c:pt>
                <c:pt idx="116">
                  <c:v>4.333333333333333</c:v>
                </c:pt>
                <c:pt idx="117">
                  <c:v>4</c:v>
                </c:pt>
                <c:pt idx="118">
                  <c:v>4.666666666666667</c:v>
                </c:pt>
                <c:pt idx="119">
                  <c:v>4.0625</c:v>
                </c:pt>
                <c:pt idx="120">
                  <c:v>4.0666666666666664</c:v>
                </c:pt>
                <c:pt idx="121">
                  <c:v>3.7727272727272729</c:v>
                </c:pt>
                <c:pt idx="122">
                  <c:v>4.0370370370370372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ИТОГИ-4-9-11'!$AG$5:$AG$127</c:f>
              <c:numCache>
                <c:formatCode>0.00</c:formatCode>
                <c:ptCount val="123"/>
                <c:pt idx="0">
                  <c:v>4.1500000000000004</c:v>
                </c:pt>
                <c:pt idx="1">
                  <c:v>4.1500000000000004</c:v>
                </c:pt>
                <c:pt idx="4">
                  <c:v>4.1500000000000004</c:v>
                </c:pt>
                <c:pt idx="5">
                  <c:v>4.1500000000000004</c:v>
                </c:pt>
                <c:pt idx="6">
                  <c:v>4.1500000000000004</c:v>
                </c:pt>
                <c:pt idx="7">
                  <c:v>4.1500000000000004</c:v>
                </c:pt>
                <c:pt idx="8">
                  <c:v>4.1500000000000004</c:v>
                </c:pt>
                <c:pt idx="9">
                  <c:v>4.1500000000000004</c:v>
                </c:pt>
                <c:pt idx="10">
                  <c:v>4.1500000000000004</c:v>
                </c:pt>
                <c:pt idx="11">
                  <c:v>4.1500000000000004</c:v>
                </c:pt>
                <c:pt idx="13">
                  <c:v>4.1500000000000004</c:v>
                </c:pt>
                <c:pt idx="14">
                  <c:v>4.1500000000000004</c:v>
                </c:pt>
                <c:pt idx="15">
                  <c:v>4.1500000000000004</c:v>
                </c:pt>
                <c:pt idx="16">
                  <c:v>4.1500000000000004</c:v>
                </c:pt>
                <c:pt idx="17">
                  <c:v>4.1500000000000004</c:v>
                </c:pt>
                <c:pt idx="18">
                  <c:v>4.1500000000000004</c:v>
                </c:pt>
                <c:pt idx="19">
                  <c:v>4.1500000000000004</c:v>
                </c:pt>
                <c:pt idx="20">
                  <c:v>4.1500000000000004</c:v>
                </c:pt>
                <c:pt idx="21">
                  <c:v>4.1500000000000004</c:v>
                </c:pt>
                <c:pt idx="22">
                  <c:v>4.1500000000000004</c:v>
                </c:pt>
                <c:pt idx="23">
                  <c:v>4.1500000000000004</c:v>
                </c:pt>
                <c:pt idx="24">
                  <c:v>4.1500000000000004</c:v>
                </c:pt>
                <c:pt idx="25">
                  <c:v>4.1500000000000004</c:v>
                </c:pt>
                <c:pt idx="27">
                  <c:v>4.1500000000000004</c:v>
                </c:pt>
                <c:pt idx="28">
                  <c:v>4.1500000000000004</c:v>
                </c:pt>
                <c:pt idx="29">
                  <c:v>4.1500000000000004</c:v>
                </c:pt>
                <c:pt idx="30">
                  <c:v>4.1500000000000004</c:v>
                </c:pt>
                <c:pt idx="31">
                  <c:v>4.1500000000000004</c:v>
                </c:pt>
                <c:pt idx="32">
                  <c:v>4.1500000000000004</c:v>
                </c:pt>
                <c:pt idx="33">
                  <c:v>4.1500000000000004</c:v>
                </c:pt>
                <c:pt idx="34">
                  <c:v>4.1500000000000004</c:v>
                </c:pt>
                <c:pt idx="35">
                  <c:v>4.1500000000000004</c:v>
                </c:pt>
                <c:pt idx="36">
                  <c:v>4.1500000000000004</c:v>
                </c:pt>
                <c:pt idx="37">
                  <c:v>4.1500000000000004</c:v>
                </c:pt>
                <c:pt idx="38">
                  <c:v>4.1500000000000004</c:v>
                </c:pt>
                <c:pt idx="39">
                  <c:v>4.1500000000000004</c:v>
                </c:pt>
                <c:pt idx="40">
                  <c:v>4.1500000000000004</c:v>
                </c:pt>
                <c:pt idx="41">
                  <c:v>4.1500000000000004</c:v>
                </c:pt>
                <c:pt idx="42">
                  <c:v>4.1500000000000004</c:v>
                </c:pt>
                <c:pt idx="43">
                  <c:v>4.1500000000000004</c:v>
                </c:pt>
                <c:pt idx="44">
                  <c:v>4.1500000000000004</c:v>
                </c:pt>
                <c:pt idx="45">
                  <c:v>4.1500000000000004</c:v>
                </c:pt>
                <c:pt idx="47">
                  <c:v>4.1500000000000004</c:v>
                </c:pt>
                <c:pt idx="48">
                  <c:v>4.1500000000000004</c:v>
                </c:pt>
                <c:pt idx="49">
                  <c:v>4.1500000000000004</c:v>
                </c:pt>
                <c:pt idx="50">
                  <c:v>4.1500000000000004</c:v>
                </c:pt>
                <c:pt idx="51">
                  <c:v>4.1500000000000004</c:v>
                </c:pt>
                <c:pt idx="52">
                  <c:v>4.1500000000000004</c:v>
                </c:pt>
                <c:pt idx="53">
                  <c:v>4.1500000000000004</c:v>
                </c:pt>
                <c:pt idx="54">
                  <c:v>4.1500000000000004</c:v>
                </c:pt>
                <c:pt idx="55">
                  <c:v>4.1500000000000004</c:v>
                </c:pt>
                <c:pt idx="56">
                  <c:v>4.1500000000000004</c:v>
                </c:pt>
                <c:pt idx="57">
                  <c:v>4.1500000000000004</c:v>
                </c:pt>
                <c:pt idx="58">
                  <c:v>4.1500000000000004</c:v>
                </c:pt>
                <c:pt idx="59">
                  <c:v>4.1500000000000004</c:v>
                </c:pt>
                <c:pt idx="60">
                  <c:v>4.1500000000000004</c:v>
                </c:pt>
                <c:pt idx="61">
                  <c:v>4.1500000000000004</c:v>
                </c:pt>
                <c:pt idx="62">
                  <c:v>4.1500000000000004</c:v>
                </c:pt>
                <c:pt idx="63">
                  <c:v>4.1500000000000004</c:v>
                </c:pt>
                <c:pt idx="64">
                  <c:v>4.1500000000000004</c:v>
                </c:pt>
                <c:pt idx="65">
                  <c:v>4.1500000000000004</c:v>
                </c:pt>
                <c:pt idx="67">
                  <c:v>4.1500000000000004</c:v>
                </c:pt>
                <c:pt idx="68">
                  <c:v>4.1500000000000004</c:v>
                </c:pt>
                <c:pt idx="69">
                  <c:v>4.1500000000000004</c:v>
                </c:pt>
                <c:pt idx="70">
                  <c:v>4.1500000000000004</c:v>
                </c:pt>
                <c:pt idx="71">
                  <c:v>4.1500000000000004</c:v>
                </c:pt>
                <c:pt idx="72">
                  <c:v>4.1500000000000004</c:v>
                </c:pt>
                <c:pt idx="73">
                  <c:v>4.1500000000000004</c:v>
                </c:pt>
                <c:pt idx="74">
                  <c:v>4.1500000000000004</c:v>
                </c:pt>
                <c:pt idx="75">
                  <c:v>4.1500000000000004</c:v>
                </c:pt>
                <c:pt idx="76">
                  <c:v>4.1500000000000004</c:v>
                </c:pt>
                <c:pt idx="77">
                  <c:v>4.1500000000000004</c:v>
                </c:pt>
                <c:pt idx="78">
                  <c:v>4.1500000000000004</c:v>
                </c:pt>
                <c:pt idx="79">
                  <c:v>4.1500000000000004</c:v>
                </c:pt>
                <c:pt idx="80">
                  <c:v>4.1500000000000004</c:v>
                </c:pt>
                <c:pt idx="81">
                  <c:v>4.1500000000000004</c:v>
                </c:pt>
                <c:pt idx="83">
                  <c:v>4.1500000000000004</c:v>
                </c:pt>
                <c:pt idx="84">
                  <c:v>4.1500000000000004</c:v>
                </c:pt>
                <c:pt idx="85">
                  <c:v>4.1500000000000004</c:v>
                </c:pt>
                <c:pt idx="86">
                  <c:v>4.1500000000000004</c:v>
                </c:pt>
                <c:pt idx="87">
                  <c:v>4.1500000000000004</c:v>
                </c:pt>
                <c:pt idx="88">
                  <c:v>4.1500000000000004</c:v>
                </c:pt>
                <c:pt idx="89">
                  <c:v>4.1500000000000004</c:v>
                </c:pt>
                <c:pt idx="90">
                  <c:v>4.1500000000000004</c:v>
                </c:pt>
                <c:pt idx="91">
                  <c:v>4.1500000000000004</c:v>
                </c:pt>
                <c:pt idx="92">
                  <c:v>4.1500000000000004</c:v>
                </c:pt>
                <c:pt idx="93">
                  <c:v>4.1500000000000004</c:v>
                </c:pt>
                <c:pt idx="94">
                  <c:v>4.1500000000000004</c:v>
                </c:pt>
                <c:pt idx="95">
                  <c:v>4.1500000000000004</c:v>
                </c:pt>
                <c:pt idx="96">
                  <c:v>4.1500000000000004</c:v>
                </c:pt>
                <c:pt idx="97">
                  <c:v>4.1500000000000004</c:v>
                </c:pt>
                <c:pt idx="98">
                  <c:v>4.1500000000000004</c:v>
                </c:pt>
                <c:pt idx="99">
                  <c:v>4.1500000000000004</c:v>
                </c:pt>
                <c:pt idx="100">
                  <c:v>4.1500000000000004</c:v>
                </c:pt>
                <c:pt idx="101">
                  <c:v>4.1500000000000004</c:v>
                </c:pt>
                <c:pt idx="102">
                  <c:v>4.1500000000000004</c:v>
                </c:pt>
                <c:pt idx="103">
                  <c:v>4.1500000000000004</c:v>
                </c:pt>
                <c:pt idx="104">
                  <c:v>4.1500000000000004</c:v>
                </c:pt>
                <c:pt idx="105">
                  <c:v>4.1500000000000004</c:v>
                </c:pt>
                <c:pt idx="106">
                  <c:v>4.1500000000000004</c:v>
                </c:pt>
                <c:pt idx="107">
                  <c:v>4.1500000000000004</c:v>
                </c:pt>
                <c:pt idx="108">
                  <c:v>4.1500000000000004</c:v>
                </c:pt>
                <c:pt idx="109">
                  <c:v>4.1500000000000004</c:v>
                </c:pt>
                <c:pt idx="110">
                  <c:v>4.1500000000000004</c:v>
                </c:pt>
                <c:pt idx="111">
                  <c:v>4.1500000000000004</c:v>
                </c:pt>
                <c:pt idx="113">
                  <c:v>4.1500000000000004</c:v>
                </c:pt>
                <c:pt idx="114">
                  <c:v>4.1500000000000004</c:v>
                </c:pt>
                <c:pt idx="115">
                  <c:v>4.1500000000000004</c:v>
                </c:pt>
                <c:pt idx="116">
                  <c:v>4.1500000000000004</c:v>
                </c:pt>
                <c:pt idx="117">
                  <c:v>4.1500000000000004</c:v>
                </c:pt>
                <c:pt idx="118">
                  <c:v>4.1500000000000004</c:v>
                </c:pt>
                <c:pt idx="119">
                  <c:v>4.1500000000000004</c:v>
                </c:pt>
                <c:pt idx="120">
                  <c:v>4.1500000000000004</c:v>
                </c:pt>
                <c:pt idx="121">
                  <c:v>4.1500000000000004</c:v>
                </c:pt>
                <c:pt idx="122">
                  <c:v>4.1500000000000004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47168"/>
        <c:axId val="198047560"/>
      </c:lineChart>
      <c:catAx>
        <c:axId val="19804716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047560"/>
        <c:crosses val="autoZero"/>
        <c:auto val="1"/>
        <c:lblAlgn val="ctr"/>
        <c:lblOffset val="100"/>
        <c:noMultiLvlLbl val="0"/>
      </c:catAx>
      <c:valAx>
        <c:axId val="19804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047168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1276056654260936"/>
          <c:y val="2.5747639753985977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Математика-профиль 11</a:t>
            </a:r>
            <a:r>
              <a:rPr lang="ru-RU" baseline="0"/>
              <a:t> кл.  2016-2017 учебный год</a:t>
            </a:r>
            <a:endParaRPr lang="ru-RU"/>
          </a:p>
        </c:rich>
      </c:tx>
      <c:layout>
        <c:manualLayout>
          <c:xMode val="edge"/>
          <c:yMode val="edge"/>
          <c:x val="3.422981883362141E-2"/>
          <c:y val="4.49191052610960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96762292825286E-2"/>
          <c:y val="1.8638108669252165E-2"/>
          <c:w val="0.98052731379201652"/>
          <c:h val="0.63717475614055707"/>
        </c:manualLayout>
      </c:layout>
      <c:lineChart>
        <c:grouping val="standard"/>
        <c:varyColors val="0"/>
        <c:ser>
          <c:idx val="1"/>
          <c:order val="0"/>
          <c:tx>
            <c:v>2017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Pt>
            <c:idx val="66"/>
            <c:bubble3D val="0"/>
          </c:dPt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ИТОГИ-4-9-11'!$AI$5:$AI$127</c:f>
              <c:numCache>
                <c:formatCode>0.00</c:formatCode>
                <c:ptCount val="123"/>
                <c:pt idx="0">
                  <c:v>43.701804122809328</c:v>
                </c:pt>
                <c:pt idx="1">
                  <c:v>52</c:v>
                </c:pt>
                <c:pt idx="2">
                  <c:v>45.361124052843998</c:v>
                </c:pt>
                <c:pt idx="4">
                  <c:v>42.733333333333334</c:v>
                </c:pt>
                <c:pt idx="5">
                  <c:v>45.981818181818184</c:v>
                </c:pt>
                <c:pt idx="6">
                  <c:v>65.941176470588232</c:v>
                </c:pt>
                <c:pt idx="7">
                  <c:v>46.53846153846154</c:v>
                </c:pt>
                <c:pt idx="8">
                  <c:v>32.6</c:v>
                </c:pt>
                <c:pt idx="9">
                  <c:v>51.25</c:v>
                </c:pt>
                <c:pt idx="10">
                  <c:v>31.260869565217391</c:v>
                </c:pt>
                <c:pt idx="11">
                  <c:v>46.583333333333336</c:v>
                </c:pt>
                <c:pt idx="12">
                  <c:v>43.342792516508787</c:v>
                </c:pt>
                <c:pt idx="13">
                  <c:v>42.696969696969695</c:v>
                </c:pt>
                <c:pt idx="14">
                  <c:v>43.931034482758619</c:v>
                </c:pt>
                <c:pt idx="15">
                  <c:v>47.666666666666664</c:v>
                </c:pt>
                <c:pt idx="16">
                  <c:v>56.281690140845072</c:v>
                </c:pt>
                <c:pt idx="17">
                  <c:v>49.19047619047619</c:v>
                </c:pt>
                <c:pt idx="18">
                  <c:v>38.333333333333336</c:v>
                </c:pt>
                <c:pt idx="19">
                  <c:v>56.857142857142854</c:v>
                </c:pt>
                <c:pt idx="21">
                  <c:v>33.5</c:v>
                </c:pt>
                <c:pt idx="22">
                  <c:v>35.777777777777779</c:v>
                </c:pt>
                <c:pt idx="24">
                  <c:v>32.081081081081081</c:v>
                </c:pt>
                <c:pt idx="25">
                  <c:v>40.454545454545453</c:v>
                </c:pt>
                <c:pt idx="26">
                  <c:v>43.514668007178471</c:v>
                </c:pt>
                <c:pt idx="27">
                  <c:v>50.777777777777779</c:v>
                </c:pt>
                <c:pt idx="28">
                  <c:v>51.333333333333336</c:v>
                </c:pt>
                <c:pt idx="29">
                  <c:v>41.294117647058826</c:v>
                </c:pt>
                <c:pt idx="30">
                  <c:v>56.789473684210527</c:v>
                </c:pt>
                <c:pt idx="31">
                  <c:v>44.977272727272727</c:v>
                </c:pt>
                <c:pt idx="32">
                  <c:v>38.875</c:v>
                </c:pt>
                <c:pt idx="33">
                  <c:v>47.333333333333336</c:v>
                </c:pt>
                <c:pt idx="34">
                  <c:v>44.909090909090907</c:v>
                </c:pt>
                <c:pt idx="35">
                  <c:v>39.333333333333336</c:v>
                </c:pt>
                <c:pt idx="36">
                  <c:v>35.777777777777779</c:v>
                </c:pt>
                <c:pt idx="38">
                  <c:v>31.75</c:v>
                </c:pt>
                <c:pt idx="39">
                  <c:v>57.166666666666664</c:v>
                </c:pt>
                <c:pt idx="41">
                  <c:v>31.727272727272727</c:v>
                </c:pt>
                <c:pt idx="42">
                  <c:v>30.90909090909091</c:v>
                </c:pt>
                <c:pt idx="43">
                  <c:v>50.222222222222221</c:v>
                </c:pt>
                <c:pt idx="44">
                  <c:v>46.787878787878789</c:v>
                </c:pt>
                <c:pt idx="45">
                  <c:v>39.785714285714285</c:v>
                </c:pt>
                <c:pt idx="46">
                  <c:v>44.536724189293778</c:v>
                </c:pt>
                <c:pt idx="47">
                  <c:v>46.797752808988761</c:v>
                </c:pt>
                <c:pt idx="48">
                  <c:v>41.85</c:v>
                </c:pt>
                <c:pt idx="49">
                  <c:v>62.138888888888886</c:v>
                </c:pt>
                <c:pt idx="50">
                  <c:v>49.5</c:v>
                </c:pt>
                <c:pt idx="51">
                  <c:v>49.058823529411768</c:v>
                </c:pt>
                <c:pt idx="52">
                  <c:v>44.913043478260867</c:v>
                </c:pt>
                <c:pt idx="53">
                  <c:v>58.388888888888886</c:v>
                </c:pt>
                <c:pt idx="54">
                  <c:v>43.555555555555557</c:v>
                </c:pt>
                <c:pt idx="55">
                  <c:v>38.200000000000003</c:v>
                </c:pt>
                <c:pt idx="56">
                  <c:v>31.2</c:v>
                </c:pt>
                <c:pt idx="57">
                  <c:v>26.333333333333332</c:v>
                </c:pt>
                <c:pt idx="59">
                  <c:v>57.416666666666664</c:v>
                </c:pt>
                <c:pt idx="60">
                  <c:v>39.333333333333336</c:v>
                </c:pt>
                <c:pt idx="61">
                  <c:v>54.5</c:v>
                </c:pt>
                <c:pt idx="62">
                  <c:v>37</c:v>
                </c:pt>
                <c:pt idx="63">
                  <c:v>31.7</c:v>
                </c:pt>
                <c:pt idx="64">
                  <c:v>42.951219512195124</c:v>
                </c:pt>
                <c:pt idx="65">
                  <c:v>46.823529411764703</c:v>
                </c:pt>
                <c:pt idx="66">
                  <c:v>42.891955459610863</c:v>
                </c:pt>
                <c:pt idx="67">
                  <c:v>46.5</c:v>
                </c:pt>
                <c:pt idx="68">
                  <c:v>53.216216216216218</c:v>
                </c:pt>
                <c:pt idx="69">
                  <c:v>54.625</c:v>
                </c:pt>
                <c:pt idx="70">
                  <c:v>37.75</c:v>
                </c:pt>
                <c:pt idx="71">
                  <c:v>37.46875</c:v>
                </c:pt>
                <c:pt idx="72">
                  <c:v>24.363636363636363</c:v>
                </c:pt>
                <c:pt idx="73">
                  <c:v>46.5</c:v>
                </c:pt>
                <c:pt idx="74">
                  <c:v>34.05263157894737</c:v>
                </c:pt>
                <c:pt idx="75">
                  <c:v>37.333333333333336</c:v>
                </c:pt>
                <c:pt idx="76">
                  <c:v>42.2</c:v>
                </c:pt>
                <c:pt idx="78">
                  <c:v>45.454545454545453</c:v>
                </c:pt>
                <c:pt idx="79">
                  <c:v>49.89473684210526</c:v>
                </c:pt>
                <c:pt idx="80">
                  <c:v>46.310344827586206</c:v>
                </c:pt>
                <c:pt idx="81">
                  <c:v>44.81818181818182</c:v>
                </c:pt>
                <c:pt idx="82">
                  <c:v>43.328363740733387</c:v>
                </c:pt>
                <c:pt idx="83">
                  <c:v>43.594594594594597</c:v>
                </c:pt>
                <c:pt idx="84">
                  <c:v>45.714285714285715</c:v>
                </c:pt>
                <c:pt idx="85">
                  <c:v>36.56</c:v>
                </c:pt>
                <c:pt idx="86">
                  <c:v>48.652173913043477</c:v>
                </c:pt>
                <c:pt idx="87">
                  <c:v>43.3</c:v>
                </c:pt>
                <c:pt idx="88">
                  <c:v>42.727272727272727</c:v>
                </c:pt>
                <c:pt idx="89">
                  <c:v>36.547619047619051</c:v>
                </c:pt>
                <c:pt idx="90">
                  <c:v>35.5</c:v>
                </c:pt>
                <c:pt idx="91">
                  <c:v>45.8</c:v>
                </c:pt>
                <c:pt idx="92">
                  <c:v>43.055555555555557</c:v>
                </c:pt>
                <c:pt idx="93">
                  <c:v>37.869565217391305</c:v>
                </c:pt>
                <c:pt idx="94">
                  <c:v>39.705882352941174</c:v>
                </c:pt>
                <c:pt idx="95">
                  <c:v>42.428571428571431</c:v>
                </c:pt>
                <c:pt idx="96">
                  <c:v>49.153846153846153</c:v>
                </c:pt>
                <c:pt idx="97">
                  <c:v>41.409090909090907</c:v>
                </c:pt>
                <c:pt idx="98">
                  <c:v>37.466666666666669</c:v>
                </c:pt>
                <c:pt idx="99">
                  <c:v>33.846153846153847</c:v>
                </c:pt>
                <c:pt idx="100">
                  <c:v>43.75</c:v>
                </c:pt>
                <c:pt idx="101">
                  <c:v>33.357142857142854</c:v>
                </c:pt>
                <c:pt idx="102">
                  <c:v>39.428571428571431</c:v>
                </c:pt>
                <c:pt idx="103">
                  <c:v>51.333333333333336</c:v>
                </c:pt>
                <c:pt idx="104">
                  <c:v>43.743589743589745</c:v>
                </c:pt>
                <c:pt idx="105">
                  <c:v>53.805555555555557</c:v>
                </c:pt>
                <c:pt idx="106">
                  <c:v>52.506493506493506</c:v>
                </c:pt>
                <c:pt idx="107">
                  <c:v>39.700000000000003</c:v>
                </c:pt>
                <c:pt idx="108">
                  <c:v>48.921052631578945</c:v>
                </c:pt>
                <c:pt idx="109">
                  <c:v>45.153846153846153</c:v>
                </c:pt>
                <c:pt idx="110">
                  <c:v>50.613636363636367</c:v>
                </c:pt>
                <c:pt idx="111">
                  <c:v>50.878048780487802</c:v>
                </c:pt>
                <c:pt idx="112">
                  <c:v>42.971481871391504</c:v>
                </c:pt>
                <c:pt idx="113">
                  <c:v>54.310344827586206</c:v>
                </c:pt>
                <c:pt idx="114">
                  <c:v>33</c:v>
                </c:pt>
                <c:pt idx="115">
                  <c:v>46.125</c:v>
                </c:pt>
                <c:pt idx="116">
                  <c:v>55.91935483870968</c:v>
                </c:pt>
                <c:pt idx="117">
                  <c:v>34.3125</c:v>
                </c:pt>
                <c:pt idx="118">
                  <c:v>51.971428571428568</c:v>
                </c:pt>
                <c:pt idx="119">
                  <c:v>29.285714285714285</c:v>
                </c:pt>
                <c:pt idx="120">
                  <c:v>47.166666666666664</c:v>
                </c:pt>
                <c:pt idx="121">
                  <c:v>41.166666666666664</c:v>
                </c:pt>
                <c:pt idx="122">
                  <c:v>36.457142857142856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2017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'2017 ИТОГИ-4-9-11'!$C$5:$C$127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 ИТОГИ-4-9-11'!$AJ$5:$AJ$127</c:f>
              <c:numCache>
                <c:formatCode>0.00</c:formatCode>
                <c:ptCount val="123"/>
                <c:pt idx="0">
                  <c:v>46.59</c:v>
                </c:pt>
                <c:pt idx="1">
                  <c:v>46.59</c:v>
                </c:pt>
                <c:pt idx="4">
                  <c:v>46.59</c:v>
                </c:pt>
                <c:pt idx="5">
                  <c:v>46.59</c:v>
                </c:pt>
                <c:pt idx="6">
                  <c:v>46.59</c:v>
                </c:pt>
                <c:pt idx="7">
                  <c:v>46.59</c:v>
                </c:pt>
                <c:pt idx="8">
                  <c:v>46.59</c:v>
                </c:pt>
                <c:pt idx="9">
                  <c:v>46.59</c:v>
                </c:pt>
                <c:pt idx="10">
                  <c:v>46.59</c:v>
                </c:pt>
                <c:pt idx="11">
                  <c:v>46.59</c:v>
                </c:pt>
                <c:pt idx="13">
                  <c:v>46.59</c:v>
                </c:pt>
                <c:pt idx="14">
                  <c:v>46.59</c:v>
                </c:pt>
                <c:pt idx="15">
                  <c:v>46.59</c:v>
                </c:pt>
                <c:pt idx="16">
                  <c:v>46.59</c:v>
                </c:pt>
                <c:pt idx="17">
                  <c:v>46.59</c:v>
                </c:pt>
                <c:pt idx="18">
                  <c:v>46.59</c:v>
                </c:pt>
                <c:pt idx="19">
                  <c:v>46.59</c:v>
                </c:pt>
                <c:pt idx="20">
                  <c:v>46.59</c:v>
                </c:pt>
                <c:pt idx="21">
                  <c:v>46.59</c:v>
                </c:pt>
                <c:pt idx="22">
                  <c:v>46.59</c:v>
                </c:pt>
                <c:pt idx="23">
                  <c:v>46.59</c:v>
                </c:pt>
                <c:pt idx="24">
                  <c:v>46.59</c:v>
                </c:pt>
                <c:pt idx="25">
                  <c:v>46.59</c:v>
                </c:pt>
                <c:pt idx="27">
                  <c:v>46.59</c:v>
                </c:pt>
                <c:pt idx="28">
                  <c:v>46.59</c:v>
                </c:pt>
                <c:pt idx="29">
                  <c:v>46.59</c:v>
                </c:pt>
                <c:pt idx="30">
                  <c:v>46.59</c:v>
                </c:pt>
                <c:pt idx="31">
                  <c:v>46.59</c:v>
                </c:pt>
                <c:pt idx="32">
                  <c:v>46.59</c:v>
                </c:pt>
                <c:pt idx="33">
                  <c:v>46.59</c:v>
                </c:pt>
                <c:pt idx="34">
                  <c:v>46.59</c:v>
                </c:pt>
                <c:pt idx="35">
                  <c:v>46.59</c:v>
                </c:pt>
                <c:pt idx="36">
                  <c:v>46.59</c:v>
                </c:pt>
                <c:pt idx="37">
                  <c:v>46.59</c:v>
                </c:pt>
                <c:pt idx="38">
                  <c:v>46.59</c:v>
                </c:pt>
                <c:pt idx="39">
                  <c:v>46.59</c:v>
                </c:pt>
                <c:pt idx="40">
                  <c:v>46.59</c:v>
                </c:pt>
                <c:pt idx="41">
                  <c:v>46.59</c:v>
                </c:pt>
                <c:pt idx="42">
                  <c:v>46.59</c:v>
                </c:pt>
                <c:pt idx="43">
                  <c:v>46.59</c:v>
                </c:pt>
                <c:pt idx="44">
                  <c:v>46.59</c:v>
                </c:pt>
                <c:pt idx="45">
                  <c:v>46.59</c:v>
                </c:pt>
                <c:pt idx="47">
                  <c:v>46.59</c:v>
                </c:pt>
                <c:pt idx="48">
                  <c:v>46.59</c:v>
                </c:pt>
                <c:pt idx="49">
                  <c:v>46.59</c:v>
                </c:pt>
                <c:pt idx="50">
                  <c:v>46.59</c:v>
                </c:pt>
                <c:pt idx="51">
                  <c:v>46.59</c:v>
                </c:pt>
                <c:pt idx="52">
                  <c:v>46.59</c:v>
                </c:pt>
                <c:pt idx="53">
                  <c:v>46.59</c:v>
                </c:pt>
                <c:pt idx="54">
                  <c:v>46.59</c:v>
                </c:pt>
                <c:pt idx="55">
                  <c:v>46.59</c:v>
                </c:pt>
                <c:pt idx="56">
                  <c:v>46.59</c:v>
                </c:pt>
                <c:pt idx="57">
                  <c:v>46.59</c:v>
                </c:pt>
                <c:pt idx="58">
                  <c:v>46.59</c:v>
                </c:pt>
                <c:pt idx="59">
                  <c:v>46.59</c:v>
                </c:pt>
                <c:pt idx="60">
                  <c:v>46.59</c:v>
                </c:pt>
                <c:pt idx="61">
                  <c:v>46.59</c:v>
                </c:pt>
                <c:pt idx="62">
                  <c:v>46.59</c:v>
                </c:pt>
                <c:pt idx="63">
                  <c:v>46.59</c:v>
                </c:pt>
                <c:pt idx="64">
                  <c:v>46.59</c:v>
                </c:pt>
                <c:pt idx="65">
                  <c:v>46.59</c:v>
                </c:pt>
                <c:pt idx="67">
                  <c:v>46.59</c:v>
                </c:pt>
                <c:pt idx="68">
                  <c:v>46.59</c:v>
                </c:pt>
                <c:pt idx="69">
                  <c:v>46.59</c:v>
                </c:pt>
                <c:pt idx="70">
                  <c:v>46.59</c:v>
                </c:pt>
                <c:pt idx="71">
                  <c:v>46.59</c:v>
                </c:pt>
                <c:pt idx="72">
                  <c:v>46.59</c:v>
                </c:pt>
                <c:pt idx="73">
                  <c:v>46.59</c:v>
                </c:pt>
                <c:pt idx="74">
                  <c:v>46.59</c:v>
                </c:pt>
                <c:pt idx="75">
                  <c:v>46.59</c:v>
                </c:pt>
                <c:pt idx="76">
                  <c:v>46.59</c:v>
                </c:pt>
                <c:pt idx="77">
                  <c:v>46.59</c:v>
                </c:pt>
                <c:pt idx="78">
                  <c:v>46.59</c:v>
                </c:pt>
                <c:pt idx="79">
                  <c:v>46.59</c:v>
                </c:pt>
                <c:pt idx="80">
                  <c:v>46.59</c:v>
                </c:pt>
                <c:pt idx="81">
                  <c:v>46.59</c:v>
                </c:pt>
                <c:pt idx="83">
                  <c:v>46.59</c:v>
                </c:pt>
                <c:pt idx="84">
                  <c:v>46.59</c:v>
                </c:pt>
                <c:pt idx="85">
                  <c:v>46.59</c:v>
                </c:pt>
                <c:pt idx="86">
                  <c:v>46.59</c:v>
                </c:pt>
                <c:pt idx="87">
                  <c:v>46.59</c:v>
                </c:pt>
                <c:pt idx="88">
                  <c:v>46.59</c:v>
                </c:pt>
                <c:pt idx="89">
                  <c:v>46.59</c:v>
                </c:pt>
                <c:pt idx="90">
                  <c:v>46.59</c:v>
                </c:pt>
                <c:pt idx="91">
                  <c:v>46.59</c:v>
                </c:pt>
                <c:pt idx="92">
                  <c:v>46.59</c:v>
                </c:pt>
                <c:pt idx="93">
                  <c:v>46.59</c:v>
                </c:pt>
                <c:pt idx="94">
                  <c:v>46.59</c:v>
                </c:pt>
                <c:pt idx="95">
                  <c:v>46.59</c:v>
                </c:pt>
                <c:pt idx="96">
                  <c:v>46.59</c:v>
                </c:pt>
                <c:pt idx="97">
                  <c:v>46.59</c:v>
                </c:pt>
                <c:pt idx="98">
                  <c:v>46.59</c:v>
                </c:pt>
                <c:pt idx="99">
                  <c:v>46.59</c:v>
                </c:pt>
                <c:pt idx="100">
                  <c:v>46.59</c:v>
                </c:pt>
                <c:pt idx="101">
                  <c:v>46.59</c:v>
                </c:pt>
                <c:pt idx="102">
                  <c:v>46.59</c:v>
                </c:pt>
                <c:pt idx="103">
                  <c:v>46.59</c:v>
                </c:pt>
                <c:pt idx="104">
                  <c:v>46.59</c:v>
                </c:pt>
                <c:pt idx="105">
                  <c:v>46.59</c:v>
                </c:pt>
                <c:pt idx="106">
                  <c:v>46.59</c:v>
                </c:pt>
                <c:pt idx="107">
                  <c:v>46.59</c:v>
                </c:pt>
                <c:pt idx="108">
                  <c:v>46.59</c:v>
                </c:pt>
                <c:pt idx="109">
                  <c:v>46.59</c:v>
                </c:pt>
                <c:pt idx="110">
                  <c:v>46.59</c:v>
                </c:pt>
                <c:pt idx="111">
                  <c:v>46.59</c:v>
                </c:pt>
                <c:pt idx="113">
                  <c:v>46.59</c:v>
                </c:pt>
                <c:pt idx="114">
                  <c:v>46.59</c:v>
                </c:pt>
                <c:pt idx="115">
                  <c:v>46.59</c:v>
                </c:pt>
                <c:pt idx="116">
                  <c:v>46.59</c:v>
                </c:pt>
                <c:pt idx="117">
                  <c:v>46.59</c:v>
                </c:pt>
                <c:pt idx="118">
                  <c:v>46.59</c:v>
                </c:pt>
                <c:pt idx="119">
                  <c:v>46.59</c:v>
                </c:pt>
                <c:pt idx="120">
                  <c:v>46.59</c:v>
                </c:pt>
                <c:pt idx="121">
                  <c:v>46.59</c:v>
                </c:pt>
                <c:pt idx="122">
                  <c:v>46.59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41904"/>
        <c:axId val="198742296"/>
      </c:lineChart>
      <c:catAx>
        <c:axId val="19874190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742296"/>
        <c:crosses val="autoZero"/>
        <c:auto val="1"/>
        <c:lblAlgn val="ctr"/>
        <c:lblOffset val="100"/>
        <c:noMultiLvlLbl val="0"/>
      </c:catAx>
      <c:valAx>
        <c:axId val="19874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741904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7198073819"/>
          <c:y val="1.3309828808712345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561975</xdr:colOff>
      <xdr:row>27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28</xdr:col>
      <xdr:colOff>552450</xdr:colOff>
      <xdr:row>54</xdr:row>
      <xdr:rowOff>152400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28</xdr:col>
      <xdr:colOff>542925</xdr:colOff>
      <xdr:row>81</xdr:row>
      <xdr:rowOff>152400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82</xdr:row>
      <xdr:rowOff>0</xdr:rowOff>
    </xdr:from>
    <xdr:to>
      <xdr:col>28</xdr:col>
      <xdr:colOff>571501</xdr:colOff>
      <xdr:row>108</xdr:row>
      <xdr:rowOff>152400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109</xdr:row>
      <xdr:rowOff>0</xdr:rowOff>
    </xdr:from>
    <xdr:to>
      <xdr:col>28</xdr:col>
      <xdr:colOff>561975</xdr:colOff>
      <xdr:row>135</xdr:row>
      <xdr:rowOff>152400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136</xdr:row>
      <xdr:rowOff>0</xdr:rowOff>
    </xdr:from>
    <xdr:to>
      <xdr:col>28</xdr:col>
      <xdr:colOff>600075</xdr:colOff>
      <xdr:row>162</xdr:row>
      <xdr:rowOff>152400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28</xdr:col>
      <xdr:colOff>571500</xdr:colOff>
      <xdr:row>189</xdr:row>
      <xdr:rowOff>152400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190</xdr:row>
      <xdr:rowOff>0</xdr:rowOff>
    </xdr:from>
    <xdr:to>
      <xdr:col>28</xdr:col>
      <xdr:colOff>523875</xdr:colOff>
      <xdr:row>216</xdr:row>
      <xdr:rowOff>152400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217</xdr:row>
      <xdr:rowOff>0</xdr:rowOff>
    </xdr:from>
    <xdr:to>
      <xdr:col>28</xdr:col>
      <xdr:colOff>504825</xdr:colOff>
      <xdr:row>243</xdr:row>
      <xdr:rowOff>152400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244</xdr:row>
      <xdr:rowOff>0</xdr:rowOff>
    </xdr:from>
    <xdr:to>
      <xdr:col>28</xdr:col>
      <xdr:colOff>476250</xdr:colOff>
      <xdr:row>270</xdr:row>
      <xdr:rowOff>152400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0.04232</cdr:x>
      <cdr:y>0.09702</cdr:y>
    </cdr:from>
    <cdr:to>
      <cdr:x>0.04251</cdr:x>
      <cdr:y>0.65317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743753" y="495318"/>
          <a:ext cx="3339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0.12143</cdr:x>
      <cdr:y>0.09702</cdr:y>
    </cdr:from>
    <cdr:to>
      <cdr:x>0.12162</cdr:x>
      <cdr:y>0.65317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34002" y="495304"/>
          <a:ext cx="3339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0.23196</cdr:x>
      <cdr:y>0.09702</cdr:y>
    </cdr:from>
    <cdr:to>
      <cdr:x>0.23215</cdr:x>
      <cdr:y>0.65317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76309" y="495311"/>
          <a:ext cx="3339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0.39129</cdr:x>
      <cdr:y>0.10074</cdr:y>
    </cdr:from>
    <cdr:to>
      <cdr:x>0.39148</cdr:x>
      <cdr:y>0.65689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76454" y="514332"/>
          <a:ext cx="3339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0.55006</cdr:x>
      <cdr:y>0.09702</cdr:y>
    </cdr:from>
    <cdr:to>
      <cdr:x>0.55024</cdr:x>
      <cdr:y>0.65317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66477" y="495311"/>
          <a:ext cx="316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0.67685</cdr:x>
      <cdr:y>0.10075</cdr:y>
    </cdr:from>
    <cdr:to>
      <cdr:x>0.67704</cdr:x>
      <cdr:y>0.6569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94742" y="514361"/>
          <a:ext cx="3339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0.91581</cdr:x>
      <cdr:y>0.10262</cdr:y>
    </cdr:from>
    <cdr:to>
      <cdr:x>0.91599</cdr:x>
      <cdr:y>0.65877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094064" y="523893"/>
          <a:ext cx="316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0.04125</cdr:x>
      <cdr:y>0.08956</cdr:y>
    </cdr:from>
    <cdr:to>
      <cdr:x>0.04144</cdr:x>
      <cdr:y>0.64571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723819" y="457218"/>
          <a:ext cx="333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0.1209</cdr:x>
      <cdr:y>0.09142</cdr:y>
    </cdr:from>
    <cdr:to>
      <cdr:x>0.12109</cdr:x>
      <cdr:y>0.64757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21255" y="466729"/>
          <a:ext cx="333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0.23251</cdr:x>
      <cdr:y>0.08769</cdr:y>
    </cdr:from>
    <cdr:to>
      <cdr:x>0.2327</cdr:x>
      <cdr:y>0.64384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79329" y="447686"/>
          <a:ext cx="3334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0.3913</cdr:x>
      <cdr:y>0.09141</cdr:y>
    </cdr:from>
    <cdr:to>
      <cdr:x>0.39149</cdr:x>
      <cdr:y>0.64756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65304" y="466707"/>
          <a:ext cx="3334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0.55114</cdr:x>
      <cdr:y>0.09142</cdr:y>
    </cdr:from>
    <cdr:to>
      <cdr:x>0.55132</cdr:x>
      <cdr:y>0.64757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69701" y="466736"/>
          <a:ext cx="315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0.67738</cdr:x>
      <cdr:y>0.09515</cdr:y>
    </cdr:from>
    <cdr:to>
      <cdr:x>0.67757</cdr:x>
      <cdr:y>0.6513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84709" y="485786"/>
          <a:ext cx="3334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0.91633</cdr:x>
      <cdr:y>0.08956</cdr:y>
    </cdr:from>
    <cdr:to>
      <cdr:x>0.91651</cdr:x>
      <cdr:y>0.64571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077017" y="457218"/>
          <a:ext cx="315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0.04052</cdr:x>
      <cdr:y>0.08396</cdr:y>
    </cdr:from>
    <cdr:to>
      <cdr:x>0.04052</cdr:x>
      <cdr:y>0.5709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714375" y="428625"/>
          <a:ext cx="2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0.11831</cdr:x>
      <cdr:y>0.08582</cdr:y>
    </cdr:from>
    <cdr:to>
      <cdr:x>0.11831</cdr:x>
      <cdr:y>0.57276</cdr:y>
    </cdr:to>
    <cdr:cxnSp macro="">
      <cdr:nvCxnSpPr>
        <cdr:cNvPr id="16" name="Прямая соединительная линия 15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2085975" y="438150"/>
          <a:ext cx="2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0.22961</cdr:x>
      <cdr:y>0.08396</cdr:y>
    </cdr:from>
    <cdr:to>
      <cdr:x>0.22961</cdr:x>
      <cdr:y>0.5709</cdr:y>
    </cdr:to>
    <cdr:cxnSp macro="">
      <cdr:nvCxnSpPr>
        <cdr:cNvPr id="17" name="Прямая соединительная линия 16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4048125" y="428625"/>
          <a:ext cx="2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0.38952</cdr:x>
      <cdr:y>0.08396</cdr:y>
    </cdr:from>
    <cdr:to>
      <cdr:x>0.38952</cdr:x>
      <cdr:y>0.5709</cdr:y>
    </cdr:to>
    <cdr:cxnSp macro="">
      <cdr:nvCxnSpPr>
        <cdr:cNvPr id="18" name="Прямая соединительная линия 17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867525" y="428625"/>
          <a:ext cx="2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0.54889</cdr:x>
      <cdr:y>0.08582</cdr:y>
    </cdr:from>
    <cdr:to>
      <cdr:x>0.54889</cdr:x>
      <cdr:y>0.57276</cdr:y>
    </cdr:to>
    <cdr:cxnSp macro="">
      <cdr:nvCxnSpPr>
        <cdr:cNvPr id="19" name="Прямая соединительная линия 18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9677400" y="438150"/>
          <a:ext cx="2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0.67639</cdr:x>
      <cdr:y>0.08769</cdr:y>
    </cdr:from>
    <cdr:to>
      <cdr:x>0.67639</cdr:x>
      <cdr:y>0.57463</cdr:y>
    </cdr:to>
    <cdr:cxnSp macro="">
      <cdr:nvCxnSpPr>
        <cdr:cNvPr id="20" name="Прямая соединительная линия 1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1925300" y="447675"/>
          <a:ext cx="2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0.91572</cdr:x>
      <cdr:y>0.08769</cdr:y>
    </cdr:from>
    <cdr:to>
      <cdr:x>0.91572</cdr:x>
      <cdr:y>0.57463</cdr:y>
    </cdr:to>
    <cdr:cxnSp macro="">
      <cdr:nvCxnSpPr>
        <cdr:cNvPr id="21" name="Прямая соединительная линия 2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6144875" y="447675"/>
          <a:ext cx="2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0.03797</cdr:x>
      <cdr:y>0.08769</cdr:y>
    </cdr:from>
    <cdr:to>
      <cdr:x>0.03816</cdr:x>
      <cdr:y>0.64384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69026" y="447693"/>
          <a:ext cx="3349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0.11817</cdr:x>
      <cdr:y>0.08769</cdr:y>
    </cdr:from>
    <cdr:to>
      <cdr:x>0.11836</cdr:x>
      <cdr:y>0.64384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82222" y="447679"/>
          <a:ext cx="334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0.22924</cdr:x>
      <cdr:y>0.08769</cdr:y>
    </cdr:from>
    <cdr:to>
      <cdr:x>0.22943</cdr:x>
      <cdr:y>0.64384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39524" y="447686"/>
          <a:ext cx="334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0.38913</cdr:x>
      <cdr:y>0.08768</cdr:y>
    </cdr:from>
    <cdr:to>
      <cdr:x>0.38932</cdr:x>
      <cdr:y>0.64383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56938" y="447657"/>
          <a:ext cx="334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0.54844</cdr:x>
      <cdr:y>0.09142</cdr:y>
    </cdr:from>
    <cdr:to>
      <cdr:x>0.54862</cdr:x>
      <cdr:y>0.64757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64279" y="466736"/>
          <a:ext cx="317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0.67633</cdr:x>
      <cdr:y>0.08769</cdr:y>
    </cdr:from>
    <cdr:to>
      <cdr:x>0.67652</cdr:x>
      <cdr:y>0.64384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17813" y="447686"/>
          <a:ext cx="334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0.91531</cdr:x>
      <cdr:y>0.08769</cdr:y>
    </cdr:from>
    <cdr:to>
      <cdr:x>0.91549</cdr:x>
      <cdr:y>0.64384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128825" y="447693"/>
          <a:ext cx="317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0.03959</cdr:x>
      <cdr:y>0.08956</cdr:y>
    </cdr:from>
    <cdr:to>
      <cdr:x>0.03978</cdr:x>
      <cdr:y>0.64571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97307" y="457218"/>
          <a:ext cx="3346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0.11925</cdr:x>
      <cdr:y>0.08955</cdr:y>
    </cdr:from>
    <cdr:to>
      <cdr:x>0.11944</cdr:x>
      <cdr:y>0.6457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00198" y="457204"/>
          <a:ext cx="3346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0.22978</cdr:x>
      <cdr:y>0.09329</cdr:y>
    </cdr:from>
    <cdr:to>
      <cdr:x>0.22997</cdr:x>
      <cdr:y>0.64944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46881" y="476261"/>
          <a:ext cx="3346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0.39021</cdr:x>
      <cdr:y>0.09328</cdr:y>
    </cdr:from>
    <cdr:to>
      <cdr:x>0.3904</cdr:x>
      <cdr:y>0.64943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7086600" y="476250"/>
          <a:ext cx="3382" cy="28393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0.54844</cdr:x>
      <cdr:y>0.08955</cdr:y>
    </cdr:from>
    <cdr:to>
      <cdr:x>0.54862</cdr:x>
      <cdr:y>0.6457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59004" y="457211"/>
          <a:ext cx="3170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0.67633</cdr:x>
      <cdr:y>0.08769</cdr:y>
    </cdr:from>
    <cdr:to>
      <cdr:x>0.67652</cdr:x>
      <cdr:y>0.64384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11294" y="447686"/>
          <a:ext cx="3346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</cdr:x>
      <cdr:y>0.08769</cdr:y>
    </cdr:from>
    <cdr:to>
      <cdr:x>0.91548</cdr:x>
      <cdr:y>0.64384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119968" y="447693"/>
          <a:ext cx="3170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0.04537</cdr:x>
      <cdr:y>0.08769</cdr:y>
    </cdr:from>
    <cdr:to>
      <cdr:x>0.04556</cdr:x>
      <cdr:y>0.64384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800327" y="447670"/>
          <a:ext cx="3352" cy="28393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0.12346</cdr:x>
      <cdr:y>0.09142</cdr:y>
    </cdr:from>
    <cdr:to>
      <cdr:x>0.12365</cdr:x>
      <cdr:y>0.64757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77862" y="466751"/>
          <a:ext cx="3351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0.23464</cdr:x>
      <cdr:y>0.09142</cdr:y>
    </cdr:from>
    <cdr:to>
      <cdr:x>0.23483</cdr:x>
      <cdr:y>0.64757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139110" y="466736"/>
          <a:ext cx="335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0.39297</cdr:x>
      <cdr:y>0.08955</cdr:y>
    </cdr:from>
    <cdr:to>
      <cdr:x>0.39316</cdr:x>
      <cdr:y>0.6457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932102" y="457182"/>
          <a:ext cx="3351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0.55182</cdr:x>
      <cdr:y>0.09142</cdr:y>
    </cdr:from>
    <cdr:to>
      <cdr:x>0.552</cdr:x>
      <cdr:y>0.64757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734267" y="466714"/>
          <a:ext cx="3175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0.67872</cdr:x>
      <cdr:y>0.08955</cdr:y>
    </cdr:from>
    <cdr:to>
      <cdr:x>0.67891</cdr:x>
      <cdr:y>0.6457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72821" y="457211"/>
          <a:ext cx="335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0.91624</cdr:x>
      <cdr:y>0.08956</cdr:y>
    </cdr:from>
    <cdr:to>
      <cdr:x>0.91642</cdr:x>
      <cdr:y>0.64571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607787" y="457218"/>
          <a:ext cx="326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0.0441</cdr:x>
      <cdr:y>0.09142</cdr:y>
    </cdr:from>
    <cdr:to>
      <cdr:x>0.04429</cdr:x>
      <cdr:y>0.64757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798062" y="466743"/>
          <a:ext cx="343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0.12329</cdr:x>
      <cdr:y>0.09142</cdr:y>
    </cdr:from>
    <cdr:to>
      <cdr:x>0.12348</cdr:x>
      <cdr:y>0.64757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231174" y="466729"/>
          <a:ext cx="3439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0.23446</cdr:x>
      <cdr:y>0.08955</cdr:y>
    </cdr:from>
    <cdr:to>
      <cdr:x>0.23465</cdr:x>
      <cdr:y>0.6457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243178" y="457211"/>
          <a:ext cx="343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0.39337</cdr:x>
      <cdr:y>0.08955</cdr:y>
    </cdr:from>
    <cdr:to>
      <cdr:x>0.39356</cdr:x>
      <cdr:y>0.6457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7118975" y="457182"/>
          <a:ext cx="3439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0.55227</cdr:x>
      <cdr:y>0.08769</cdr:y>
    </cdr:from>
    <cdr:to>
      <cdr:x>0.55245</cdr:x>
      <cdr:y>0.64384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994725" y="447686"/>
          <a:ext cx="325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0.67865</cdr:x>
      <cdr:y>0.08769</cdr:y>
    </cdr:from>
    <cdr:to>
      <cdr:x>0.67884</cdr:x>
      <cdr:y>0.64384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2281878" y="447686"/>
          <a:ext cx="343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0.91622</cdr:x>
      <cdr:y>0.08956</cdr:y>
    </cdr:from>
    <cdr:to>
      <cdr:x>0.9164</cdr:x>
      <cdr:y>0.64571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581215" y="457218"/>
          <a:ext cx="3258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0.03849</cdr:x>
      <cdr:y>0.08582</cdr:y>
    </cdr:from>
    <cdr:to>
      <cdr:x>0.03868</cdr:x>
      <cdr:y>0.64197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0025" y="438168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0.11815</cdr:x>
      <cdr:y>0.08582</cdr:y>
    </cdr:from>
    <cdr:to>
      <cdr:x>0.11834</cdr:x>
      <cdr:y>0.64197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87592" y="438154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0.22978</cdr:x>
      <cdr:y>0.08769</cdr:y>
    </cdr:from>
    <cdr:to>
      <cdr:x>0.22997</cdr:x>
      <cdr:y>0.64384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59889" y="447686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0.38913</cdr:x>
      <cdr:y>0.09328</cdr:y>
    </cdr:from>
    <cdr:to>
      <cdr:x>0.38932</cdr:x>
      <cdr:y>0.64943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75522" y="476232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</cdr:x>
      <cdr:y>0.08955</cdr:y>
    </cdr:from>
    <cdr:to>
      <cdr:x>0.54918</cdr:x>
      <cdr:y>0.6457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700181" y="457211"/>
          <a:ext cx="3181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0.67581</cdr:x>
      <cdr:y>0.08769</cdr:y>
    </cdr:from>
    <cdr:to>
      <cdr:x>0.676</cdr:x>
      <cdr:y>0.64384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40885" y="447686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0.91534</cdr:x>
      <cdr:y>0.08956</cdr:y>
    </cdr:from>
    <cdr:to>
      <cdr:x>0.91552</cdr:x>
      <cdr:y>0.64571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173112" y="457218"/>
          <a:ext cx="3180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0.0385</cdr:x>
      <cdr:y>0.09142</cdr:y>
    </cdr:from>
    <cdr:to>
      <cdr:x>0.03869</cdr:x>
      <cdr:y>0.64757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79141" y="466743"/>
          <a:ext cx="335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0.1187</cdr:x>
      <cdr:y>0.09515</cdr:y>
    </cdr:from>
    <cdr:to>
      <cdr:x>0.11889</cdr:x>
      <cdr:y>0.6513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93895" y="485779"/>
          <a:ext cx="335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0.22978</cdr:x>
      <cdr:y>0.09142</cdr:y>
    </cdr:from>
    <cdr:to>
      <cdr:x>0.22997</cdr:x>
      <cdr:y>0.64757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53385" y="466736"/>
          <a:ext cx="335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0.39021</cdr:x>
      <cdr:y>0.09328</cdr:y>
    </cdr:from>
    <cdr:to>
      <cdr:x>0.3904</cdr:x>
      <cdr:y>0.64943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7086600" y="476250"/>
          <a:ext cx="3382" cy="28393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0.54845</cdr:x>
      <cdr:y>0.09515</cdr:y>
    </cdr:from>
    <cdr:to>
      <cdr:x>0.54863</cdr:x>
      <cdr:y>0.6513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74830" y="485786"/>
          <a:ext cx="3175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0.6758</cdr:x>
      <cdr:y>0.09142</cdr:y>
    </cdr:from>
    <cdr:to>
      <cdr:x>0.67599</cdr:x>
      <cdr:y>0.64757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21327" y="466736"/>
          <a:ext cx="335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0.91532</cdr:x>
      <cdr:y>0.08956</cdr:y>
    </cdr:from>
    <cdr:to>
      <cdr:x>0.9155</cdr:x>
      <cdr:y>0.64571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146540" y="457218"/>
          <a:ext cx="3175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0.0396</cdr:x>
      <cdr:y>0.08769</cdr:y>
    </cdr:from>
    <cdr:to>
      <cdr:x>0.03979</cdr:x>
      <cdr:y>0.64384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96717" y="447693"/>
          <a:ext cx="334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0.11872</cdr:x>
      <cdr:y>0.09142</cdr:y>
    </cdr:from>
    <cdr:to>
      <cdr:x>0.11891</cdr:x>
      <cdr:y>0.64757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88525" y="466729"/>
          <a:ext cx="334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0.22979</cdr:x>
      <cdr:y>0.08955</cdr:y>
    </cdr:from>
    <cdr:to>
      <cdr:x>0.22998</cdr:x>
      <cdr:y>0.6457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42545" y="457211"/>
          <a:ext cx="334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0.38913</cdr:x>
      <cdr:y>0.09515</cdr:y>
    </cdr:from>
    <cdr:to>
      <cdr:x>0.38932</cdr:x>
      <cdr:y>0.6513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45788" y="485757"/>
          <a:ext cx="334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0.54844</cdr:x>
      <cdr:y>0.08955</cdr:y>
    </cdr:from>
    <cdr:to>
      <cdr:x>0.54862</cdr:x>
      <cdr:y>0.6457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48453" y="457211"/>
          <a:ext cx="316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0.67578</cdr:x>
      <cdr:y>0.08955</cdr:y>
    </cdr:from>
    <cdr:to>
      <cdr:x>0.67597</cdr:x>
      <cdr:y>0.6457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88730" y="457211"/>
          <a:ext cx="334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0.91474</cdr:x>
      <cdr:y>0.08769</cdr:y>
    </cdr:from>
    <cdr:to>
      <cdr:x>0.91492</cdr:x>
      <cdr:y>0.64384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092728" y="447693"/>
          <a:ext cx="316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36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O113" sqref="AO113"/>
    </sheetView>
  </sheetViews>
  <sheetFormatPr defaultRowHeight="15" x14ac:dyDescent="0.25"/>
  <cols>
    <col min="1" max="1" width="3.28515625" style="50" customWidth="1"/>
    <col min="2" max="2" width="8.7109375" style="50" customWidth="1"/>
    <col min="3" max="3" width="32" style="50" customWidth="1"/>
    <col min="4" max="5" width="7.7109375" style="50" customWidth="1"/>
    <col min="6" max="6" width="10.140625" style="50" customWidth="1"/>
    <col min="7" max="7" width="8.28515625" style="50" customWidth="1"/>
    <col min="8" max="8" width="8.7109375" style="50" customWidth="1"/>
    <col min="9" max="9" width="10.28515625" style="50" customWidth="1"/>
    <col min="10" max="11" width="9.140625" style="50"/>
    <col min="12" max="12" width="10" style="50" customWidth="1"/>
    <col min="13" max="13" width="8.140625" style="50" customWidth="1"/>
    <col min="14" max="14" width="8.28515625" style="50" customWidth="1"/>
    <col min="15" max="15" width="10" style="50" customWidth="1"/>
    <col min="16" max="16" width="8.140625" style="50" customWidth="1"/>
    <col min="17" max="17" width="7.7109375" style="50" customWidth="1"/>
    <col min="18" max="18" width="10.28515625" style="50" customWidth="1"/>
    <col min="19" max="19" width="9.140625" style="50"/>
    <col min="20" max="25" width="0.85546875" style="50" customWidth="1"/>
    <col min="26" max="26" width="7.85546875" style="50" customWidth="1"/>
    <col min="27" max="27" width="8.28515625" style="50" customWidth="1"/>
    <col min="28" max="28" width="10.28515625" style="50" customWidth="1"/>
    <col min="29" max="29" width="7.28515625" style="50" customWidth="1"/>
    <col min="30" max="30" width="6.7109375" style="50" customWidth="1"/>
    <col min="31" max="31" width="10" style="50" customWidth="1"/>
    <col min="32" max="33" width="9.140625" style="50"/>
    <col min="34" max="34" width="10" style="50" customWidth="1"/>
    <col min="35" max="36" width="9.140625" style="50"/>
    <col min="37" max="37" width="10.28515625" style="50" customWidth="1"/>
    <col min="38" max="39" width="8" style="50" customWidth="1"/>
    <col min="40" max="40" width="10" style="50" customWidth="1"/>
    <col min="41" max="41" width="8.28515625" style="50" customWidth="1"/>
    <col min="42" max="52" width="0.85546875" style="50" customWidth="1"/>
    <col min="53" max="16384" width="9.140625" style="50"/>
  </cols>
  <sheetData>
    <row r="1" spans="1:52" ht="15" customHeight="1" x14ac:dyDescent="0.25">
      <c r="A1" s="62" t="s">
        <v>153</v>
      </c>
    </row>
    <row r="2" spans="1:52" ht="15" customHeight="1" x14ac:dyDescent="0.25">
      <c r="D2" s="57" t="s">
        <v>135</v>
      </c>
      <c r="E2" s="58" t="s">
        <v>136</v>
      </c>
      <c r="G2" s="59" t="s">
        <v>137</v>
      </c>
      <c r="H2" s="58" t="s">
        <v>138</v>
      </c>
    </row>
    <row r="3" spans="1:52" ht="15" customHeight="1" thickBot="1" x14ac:dyDescent="0.3">
      <c r="C3" s="365" t="s">
        <v>236</v>
      </c>
      <c r="D3" s="60" t="s">
        <v>139</v>
      </c>
      <c r="E3" s="58" t="s">
        <v>140</v>
      </c>
      <c r="G3" s="61" t="s">
        <v>141</v>
      </c>
      <c r="H3" s="58" t="s">
        <v>142</v>
      </c>
    </row>
    <row r="4" spans="1:52" ht="66.95" customHeight="1" thickBot="1" x14ac:dyDescent="0.3">
      <c r="A4" s="366" t="s">
        <v>0</v>
      </c>
      <c r="B4" s="367" t="s">
        <v>9</v>
      </c>
      <c r="C4" s="370" t="s">
        <v>11</v>
      </c>
      <c r="D4" s="122" t="s">
        <v>162</v>
      </c>
      <c r="E4" s="84" t="s">
        <v>163</v>
      </c>
      <c r="F4" s="83" t="s">
        <v>164</v>
      </c>
      <c r="G4" s="369" t="s">
        <v>165</v>
      </c>
      <c r="H4" s="84" t="s">
        <v>169</v>
      </c>
      <c r="I4" s="83" t="s">
        <v>170</v>
      </c>
      <c r="J4" s="84" t="s">
        <v>166</v>
      </c>
      <c r="K4" s="84" t="s">
        <v>167</v>
      </c>
      <c r="L4" s="83" t="s">
        <v>168</v>
      </c>
      <c r="M4" s="122" t="s">
        <v>171</v>
      </c>
      <c r="N4" s="84" t="s">
        <v>172</v>
      </c>
      <c r="O4" s="96" t="s">
        <v>173</v>
      </c>
      <c r="P4" s="122" t="s">
        <v>174</v>
      </c>
      <c r="Q4" s="84" t="s">
        <v>175</v>
      </c>
      <c r="R4" s="83" t="s">
        <v>176</v>
      </c>
      <c r="S4" s="371" t="s">
        <v>183</v>
      </c>
      <c r="T4" s="372" t="s">
        <v>177</v>
      </c>
      <c r="U4" s="373" t="s">
        <v>178</v>
      </c>
      <c r="V4" s="373" t="s">
        <v>179</v>
      </c>
      <c r="W4" s="373" t="s">
        <v>180</v>
      </c>
      <c r="X4" s="373" t="s">
        <v>182</v>
      </c>
      <c r="Y4" s="374" t="s">
        <v>181</v>
      </c>
      <c r="Z4" s="122" t="s">
        <v>185</v>
      </c>
      <c r="AA4" s="84" t="s">
        <v>184</v>
      </c>
      <c r="AB4" s="83" t="s">
        <v>186</v>
      </c>
      <c r="AC4" s="122" t="s">
        <v>187</v>
      </c>
      <c r="AD4" s="84" t="s">
        <v>188</v>
      </c>
      <c r="AE4" s="83" t="s">
        <v>189</v>
      </c>
      <c r="AF4" s="122" t="s">
        <v>194</v>
      </c>
      <c r="AG4" s="84" t="s">
        <v>193</v>
      </c>
      <c r="AH4" s="96" t="s">
        <v>195</v>
      </c>
      <c r="AI4" s="122" t="s">
        <v>190</v>
      </c>
      <c r="AJ4" s="84" t="s">
        <v>191</v>
      </c>
      <c r="AK4" s="83" t="s">
        <v>192</v>
      </c>
      <c r="AL4" s="369" t="s">
        <v>196</v>
      </c>
      <c r="AM4" s="84" t="s">
        <v>197</v>
      </c>
      <c r="AN4" s="83" t="s">
        <v>198</v>
      </c>
      <c r="AO4" s="375" t="s">
        <v>205</v>
      </c>
      <c r="AP4" s="372" t="s">
        <v>177</v>
      </c>
      <c r="AQ4" s="373" t="s">
        <v>178</v>
      </c>
      <c r="AR4" s="373" t="s">
        <v>179</v>
      </c>
      <c r="AS4" s="373" t="s">
        <v>180</v>
      </c>
      <c r="AT4" s="373" t="s">
        <v>182</v>
      </c>
      <c r="AU4" s="373" t="s">
        <v>200</v>
      </c>
      <c r="AV4" s="373" t="s">
        <v>201</v>
      </c>
      <c r="AW4" s="373" t="s">
        <v>202</v>
      </c>
      <c r="AX4" s="373" t="s">
        <v>203</v>
      </c>
      <c r="AY4" s="373" t="s">
        <v>204</v>
      </c>
      <c r="AZ4" s="374" t="s">
        <v>181</v>
      </c>
    </row>
    <row r="5" spans="1:52" ht="15" customHeight="1" thickBot="1" x14ac:dyDescent="0.3">
      <c r="A5" s="376"/>
      <c r="B5" s="377"/>
      <c r="C5" s="384" t="s">
        <v>239</v>
      </c>
      <c r="D5" s="378">
        <f>AVERAGE(D6,D8:D16,D18:D30,D32:D50,D52:D70,D72:D86,D88:D116,D118:D127)</f>
        <v>4.4185513043478242</v>
      </c>
      <c r="E5" s="104">
        <f>$D$129</f>
        <v>4.4800000000000004</v>
      </c>
      <c r="F5" s="459" t="str">
        <f>IF(D5&gt;=$D$130,"A",IF(D5&gt;=$D$131,"B",IF(D5&gt;=$D$132,"C","D")))</f>
        <v>B</v>
      </c>
      <c r="G5" s="381">
        <f>AVERAGE(G6,G8:G16,G18:G30,G32:G50,G52:G70,G72:G86,G88:G116,G118:G127)</f>
        <v>4.0606730434782596</v>
      </c>
      <c r="H5" s="104">
        <f>$G$129</f>
        <v>4.1100000000000003</v>
      </c>
      <c r="I5" s="102" t="str">
        <f>IF(G5&gt;=$D$130,"A",IF(G5&gt;=$D$131,"B",IF(G5&gt;=$D$132,"C","D")))</f>
        <v>C</v>
      </c>
      <c r="J5" s="106">
        <f>AVERAGE(J6,J8:J16,J18:J30,J32:J50,J52:J70,J72:J86,J88:J116,J118:J127)</f>
        <v>4.0282539130434785</v>
      </c>
      <c r="K5" s="104">
        <f>$J$129</f>
        <v>4.17</v>
      </c>
      <c r="L5" s="103" t="str">
        <f>IF(J5&gt;=$D$130,"A",IF(J5&gt;=$D$131,"B",IF(J5&gt;=$D$132,"C","D")))</f>
        <v>C</v>
      </c>
      <c r="M5" s="468">
        <f>AVERAGE(M6,M8:M16,M18:M30,M32:M50,M52:M70,M72:M86,M88:M116,M118:M127)</f>
        <v>98.710096302025576</v>
      </c>
      <c r="N5" s="104">
        <f>$M$129</f>
        <v>98.89</v>
      </c>
      <c r="O5" s="102" t="str">
        <f>IF(M5&gt;=$M$130,"A",IF(M5&gt;=$M$131,"B",IF(M5&gt;=$M$132,"C","D")))</f>
        <v>A</v>
      </c>
      <c r="P5" s="106">
        <f>AVERAGE(P6,P8:P16,P18:P30,P32:P50,P52:P70,P72:P86,P88:P116,P118:P127)</f>
        <v>96.774463940913151</v>
      </c>
      <c r="Q5" s="104">
        <f>$P$129</f>
        <v>96.86</v>
      </c>
      <c r="R5" s="103" t="str">
        <f>IF(P5&gt;=$M$130,"A",IF(P5&gt;=$M$131,"B",IF(P5&gt;=$M$132,"C","D")))</f>
        <v>A</v>
      </c>
      <c r="S5" s="115" t="str">
        <f>IF(Y5&gt;=3.5,"A",IF(Y5&gt;=2.5,"B",IF(Y5&gt;=1.5,"C","D")))</f>
        <v>B</v>
      </c>
      <c r="T5" s="379">
        <f>IF(F5="A",4.2,IF(F5="B",2.5,IF(F5="C",2,1)))</f>
        <v>2.5</v>
      </c>
      <c r="U5" s="379">
        <f>IF(I5="A",4.2,IF(I5="B",2.5,IF(I5="C",2,1)))</f>
        <v>2</v>
      </c>
      <c r="V5" s="379">
        <f>IF(L5="A",4.2,IF(L5="B",2.5,IF(L5="C",2,1)))</f>
        <v>2</v>
      </c>
      <c r="W5" s="379">
        <f>IF(O5="A",4.2,IF(O5="B",2.5,IF(O5="C",2,1)))</f>
        <v>4.2</v>
      </c>
      <c r="X5" s="379">
        <f>IF(R5="A",4.2,IF(R5="B",2.5,IF(R5="C",2,1)))</f>
        <v>4.2</v>
      </c>
      <c r="Y5" s="380">
        <f>AVERAGE(T5:X5)</f>
        <v>2.9799999999999995</v>
      </c>
      <c r="Z5" s="378">
        <f>AVERAGE(Z6,Z8:Z16,Z18:Z30,Z32:Z50,Z52:Z70,Z72:Z86,Z88:Z116,Z118:Z127)</f>
        <v>3.8130401501781503</v>
      </c>
      <c r="AA5" s="104">
        <f>$Z$129</f>
        <v>3.9</v>
      </c>
      <c r="AB5" s="103" t="str">
        <f>IF(Z5&gt;=$D$130,"A",IF(Z5&gt;=$D$131,"B",IF(Z5&gt;=$D$132,"C","D")))</f>
        <v>C</v>
      </c>
      <c r="AC5" s="381">
        <f>AVERAGE(AC6,AC8:AC16,AC18:AC30,AC32:AC50,AC52:AC70,AC72:AC86,AC88:AC116,AC118:AC127)</f>
        <v>3.900731565407519</v>
      </c>
      <c r="AD5" s="104">
        <f>$AC$129</f>
        <v>3.96</v>
      </c>
      <c r="AE5" s="102" t="str">
        <f>IF(AC5&gt;=$D$130,"A",IF(AC5&gt;=$D$131,"B",IF(AC5&gt;=$D$132,"C","D")))</f>
        <v>C</v>
      </c>
      <c r="AF5" s="378">
        <f>AVERAGE(AF6,AF8:AF16,AF18:AF30,AF32:AF50,AF52:AF70,AF72:AF86,AF88:AF116,AF118:AF127)</f>
        <v>4.096959686250627</v>
      </c>
      <c r="AG5" s="104">
        <f>$AF$129</f>
        <v>4.1500000000000004</v>
      </c>
      <c r="AH5" s="103" t="str">
        <f>IF(AF5&gt;=$D$130,"A",IF(AF5&gt;=$D$131,"B",IF(AF5&gt;=$D$132,"C","D")))</f>
        <v>C</v>
      </c>
      <c r="AI5" s="381">
        <f>AVERAGE(AI6,AI8:AI16,AI18:AI30,AI32:AI50,AI52:AI70,AI72:AI86,AI88:AI116,AI118:AI127)</f>
        <v>43.701804122809328</v>
      </c>
      <c r="AJ5" s="104">
        <f>$AI$129</f>
        <v>46.59</v>
      </c>
      <c r="AK5" s="102" t="str">
        <f>IF(AI5&gt;=$AI$130,"A",IF(AI5&gt;=$AI$131,"B",IF(AI5&gt;=$AI$132,"C","D")))</f>
        <v>C</v>
      </c>
      <c r="AL5" s="378">
        <f>AVERAGE(AL6,AL8:AL16,AL18:AL30,AL32:AL50,AL52:AL70,AL72:AL86,AL88:AL116,AL118:AL127)</f>
        <v>70.319503552424621</v>
      </c>
      <c r="AM5" s="104">
        <f>$AL$129</f>
        <v>71.56</v>
      </c>
      <c r="AN5" s="103" t="str">
        <f>IF(AL5&gt;=$AL$130,"A",IF(AL5&gt;=$AL$131,"B",IF(AL5&gt;=$AL$132,"C","D")))</f>
        <v>B</v>
      </c>
      <c r="AO5" s="382" t="str">
        <f>IF(AZ5&gt;=3.5,"A",IF(AZ5&gt;=2.5,"B",IF(AZ5&gt;=1.5,"C","D")))</f>
        <v>B</v>
      </c>
      <c r="AP5" s="379">
        <f>IF(F5="A",4.2,IF(F5="B",2.5,IF(F5="C",2,1)))</f>
        <v>2.5</v>
      </c>
      <c r="AQ5" s="379">
        <f>IF(I5="A",4.2,IF(I5="B",2.5,IF(I5="C",2,1)))</f>
        <v>2</v>
      </c>
      <c r="AR5" s="379">
        <f>IF(L5="A",4.2,IF(L5="B",2.5,IF(L5="C",2,1)))</f>
        <v>2</v>
      </c>
      <c r="AS5" s="379">
        <f>IF(O5="A",4.2,IF(O5="B",2.5,IF(O5="C",2,1)))</f>
        <v>4.2</v>
      </c>
      <c r="AT5" s="379">
        <f>IF(R5="A",4.2,IF(R5="B",2.5,IF(R5="C",2,1)))</f>
        <v>4.2</v>
      </c>
      <c r="AU5" s="379">
        <f>IF(AB5="A",4.2,IF(AB5="B",2.5,IF(AB5="C",2,1)))</f>
        <v>2</v>
      </c>
      <c r="AV5" s="379">
        <f>IF(AE5="A",4.2,IF(AE5="B",2.5,IF(AE5="C",2,1)))</f>
        <v>2</v>
      </c>
      <c r="AW5" s="379">
        <f>IF(AH5="A",4.2,IF(AH5="B",2.5,IF(AH5="C",2,1)))</f>
        <v>2</v>
      </c>
      <c r="AX5" s="379">
        <f>IF(AK5="A",4.2,IF(AK5="B",2.5,IF(AK5="C",2,1)))</f>
        <v>2</v>
      </c>
      <c r="AY5" s="379">
        <f>IF(AN5="A",4.2,IF(AN5="B",2.5,IF(AN5="C",2,1)))</f>
        <v>2.5</v>
      </c>
      <c r="AZ5" s="383">
        <f>AVERAGE(AP5:AY5)</f>
        <v>2.54</v>
      </c>
    </row>
    <row r="6" spans="1:52" ht="15.75" thickBot="1" x14ac:dyDescent="0.3">
      <c r="A6" s="430">
        <v>1</v>
      </c>
      <c r="B6" s="431">
        <v>50050</v>
      </c>
      <c r="C6" s="432" t="s">
        <v>77</v>
      </c>
      <c r="D6" s="434">
        <f>'2017 Расклад'!J7</f>
        <v>4.3550000000000004</v>
      </c>
      <c r="E6" s="433">
        <f>$D$129</f>
        <v>4.4800000000000004</v>
      </c>
      <c r="F6" s="460" t="str">
        <f>IF(D6&gt;=$D$130,"A",IF(D6&gt;=$D$131,"B",IF(D6&gt;=$D$132,"C","D")))</f>
        <v>C</v>
      </c>
      <c r="G6" s="444">
        <f>'2017 Расклад'!P7</f>
        <v>3.9350000000000001</v>
      </c>
      <c r="H6" s="433">
        <f>$G$129</f>
        <v>4.1100000000000003</v>
      </c>
      <c r="I6" s="435" t="str">
        <f>IF(G6&gt;=$D$130,"A",IF(G6&gt;=$D$131,"B",IF(G6&gt;=$D$132,"C","D")))</f>
        <v>C</v>
      </c>
      <c r="J6" s="436">
        <f>'2017 Расклад'!V7</f>
        <v>3.9350000000000001</v>
      </c>
      <c r="K6" s="433">
        <f>$J$129</f>
        <v>4.17</v>
      </c>
      <c r="L6" s="439" t="str">
        <f>IF(J6&gt;=$D$130,"A",IF(J6&gt;=$D$131,"B",IF(J6&gt;=$D$132,"C","D")))</f>
        <v>C</v>
      </c>
      <c r="M6" s="469">
        <f>'2017 Расклад'!AD7</f>
        <v>100</v>
      </c>
      <c r="N6" s="437">
        <f>$M$129</f>
        <v>98.89</v>
      </c>
      <c r="O6" s="435" t="str">
        <f>IF(M6&gt;=$M$130,"A",IF(M6&gt;=$M$131,"B",IF(M6&gt;=$M$132,"C","D")))</f>
        <v>A</v>
      </c>
      <c r="P6" s="436">
        <f>'2017 Расклад'!AL7</f>
        <v>100</v>
      </c>
      <c r="Q6" s="438">
        <f>$P$129</f>
        <v>96.86</v>
      </c>
      <c r="R6" s="439" t="str">
        <f>IF(P6&gt;=$M$130,"A",IF(P6&gt;=$M$131,"B",IF(P6&gt;=$M$132,"C","D")))</f>
        <v>A</v>
      </c>
      <c r="S6" s="440" t="str">
        <f>IF(Y6&gt;=3.5,"A",IF(Y6&gt;=2.5,"B",IF(Y6&gt;=1.5,"C","D")))</f>
        <v>B</v>
      </c>
      <c r="T6" s="154">
        <f>IF(F6="A",4.2,IF(F6="B",2.5,IF(F6="C",2,1)))</f>
        <v>2</v>
      </c>
      <c r="U6" s="154">
        <f>IF(I6="A",4.2,IF(I6="B",2.5,IF(I6="C",2,1)))</f>
        <v>2</v>
      </c>
      <c r="V6" s="154">
        <f>IF(L6="A",4.2,IF(L6="B",2.5,IF(L6="C",2,1)))</f>
        <v>2</v>
      </c>
      <c r="W6" s="154">
        <f>IF(O6="A",4.2,IF(O6="B",2.5,IF(O6="C",2,1)))</f>
        <v>4.2</v>
      </c>
      <c r="X6" s="154">
        <f>IF(R6="A",4.2,IF(R6="B",2.5,IF(R6="C",2,1)))</f>
        <v>4.2</v>
      </c>
      <c r="Y6" s="441">
        <f>AVERAGE(T6:X6)</f>
        <v>2.88</v>
      </c>
      <c r="Z6" s="434">
        <f>'2017 Расклад'!AR7</f>
        <v>4.3529411764705879</v>
      </c>
      <c r="AA6" s="442">
        <f>$Z$129</f>
        <v>3.9</v>
      </c>
      <c r="AB6" s="439" t="str">
        <f>IF(Z6&gt;=$D$130,"A",IF(Z6&gt;=$D$131,"B",IF(Z6&gt;=$D$132,"C","D")))</f>
        <v>C</v>
      </c>
      <c r="AC6" s="444">
        <f>'2017 Расклад'!AX7</f>
        <v>4.2745098039215685</v>
      </c>
      <c r="AD6" s="442">
        <f>$AC$129</f>
        <v>3.96</v>
      </c>
      <c r="AE6" s="435" t="str">
        <f>IF(AC6&gt;=$D$130,"A",IF(AC6&gt;=$D$131,"B",IF(AC6&gt;=$D$132,"C","D")))</f>
        <v>C</v>
      </c>
      <c r="AF6" s="434">
        <f>'2017 Расклад'!BD7</f>
        <v>4.166666666666667</v>
      </c>
      <c r="AG6" s="443">
        <f>$AF$129</f>
        <v>4.1500000000000004</v>
      </c>
      <c r="AH6" s="439" t="str">
        <f>IF(AF6&gt;=$D$130,"A",IF(AF6&gt;=$D$131,"B",IF(AF6&gt;=$D$132,"C","D")))</f>
        <v>C</v>
      </c>
      <c r="AI6" s="444">
        <f>'2017 Расклад'!BL7</f>
        <v>52</v>
      </c>
      <c r="AJ6" s="445">
        <f>$AI$129</f>
        <v>46.59</v>
      </c>
      <c r="AK6" s="435" t="str">
        <f>IF(AI6&gt;=$AI$130,"A",IF(AI6&gt;=$AI$131,"B",IF(AI6&gt;=$AI$132,"C","D")))</f>
        <v>B</v>
      </c>
      <c r="AL6" s="434">
        <f>'2017 Расклад'!BT7</f>
        <v>76.65625</v>
      </c>
      <c r="AM6" s="446">
        <f>$AL$129</f>
        <v>71.56</v>
      </c>
      <c r="AN6" s="439" t="str">
        <f>IF(AL6&gt;=$AL$130,"A",IF(AL6&gt;=$AL$131,"B",IF(AL6&gt;=$AL$132,"C","D")))</f>
        <v>A</v>
      </c>
      <c r="AO6" s="153" t="str">
        <f>IF(AZ6&gt;=3.5,"A",IF(AZ6&gt;=2.5,"B",IF(AZ6&gt;=1.5,"C","D")))</f>
        <v>B</v>
      </c>
      <c r="AP6" s="154">
        <f>IF(F6="A",4.2,IF(F6="B",2.5,IF(F6="C",2,1)))</f>
        <v>2</v>
      </c>
      <c r="AQ6" s="154">
        <f>IF(I6="A",4.2,IF(I6="B",2.5,IF(I6="C",2,1)))</f>
        <v>2</v>
      </c>
      <c r="AR6" s="154">
        <f>IF(L6="A",4.2,IF(L6="B",2.5,IF(L6="C",2,1)))</f>
        <v>2</v>
      </c>
      <c r="AS6" s="154">
        <f>IF(O6="A",4.2,IF(O6="B",2.5,IF(O6="C",2,1)))</f>
        <v>4.2</v>
      </c>
      <c r="AT6" s="154">
        <f>IF(R6="A",4.2,IF(R6="B",2.5,IF(R6="C",2,1)))</f>
        <v>4.2</v>
      </c>
      <c r="AU6" s="154">
        <f>IF(AB6="A",4.2,IF(AB6="B",2.5,IF(AB6="C",2,1)))</f>
        <v>2</v>
      </c>
      <c r="AV6" s="154">
        <f>IF(AE6="A",4.2,IF(AE6="B",2.5,IF(AE6="C",2,1)))</f>
        <v>2</v>
      </c>
      <c r="AW6" s="154">
        <f>IF(AH6="A",4.2,IF(AH6="B",2.5,IF(AH6="C",2,1)))</f>
        <v>2</v>
      </c>
      <c r="AX6" s="154">
        <f>IF(AK6="A",4.2,IF(AK6="B",2.5,IF(AK6="C",2,1)))</f>
        <v>2.5</v>
      </c>
      <c r="AY6" s="154">
        <f>IF(AN6="A",4.2,IF(AN6="B",2.5,IF(AN6="C",2,1)))</f>
        <v>4.2</v>
      </c>
      <c r="AZ6" s="155">
        <f>AVERAGE(AP6:AY6)</f>
        <v>2.71</v>
      </c>
    </row>
    <row r="7" spans="1:52" ht="15.75" thickBot="1" x14ac:dyDescent="0.3">
      <c r="A7" s="65"/>
      <c r="B7" s="74"/>
      <c r="C7" s="63" t="s">
        <v>155</v>
      </c>
      <c r="D7" s="106">
        <f>AVERAGE(D8:D16)</f>
        <v>4.7028888888888893</v>
      </c>
      <c r="E7" s="104"/>
      <c r="F7" s="459" t="str">
        <f t="shared" ref="F7:F70" si="0">IF(D7&gt;=$D$130,"A",IF(D7&gt;=$D$131,"B",IF(D7&gt;=$D$132,"C","D")))</f>
        <v>A</v>
      </c>
      <c r="G7" s="454">
        <f>AVERAGE(G8:G16)</f>
        <v>4.3028000000000013</v>
      </c>
      <c r="H7" s="402"/>
      <c r="I7" s="102" t="str">
        <f t="shared" ref="I7:I70" si="1">IF(G7&gt;=$D$130,"A",IF(G7&gt;=$D$131,"B",IF(G7&gt;=$D$132,"C","D")))</f>
        <v>C</v>
      </c>
      <c r="J7" s="106">
        <f>AVERAGE(J8:J16)</f>
        <v>4.3144444444444447</v>
      </c>
      <c r="K7" s="402"/>
      <c r="L7" s="103" t="str">
        <f t="shared" ref="L7:L70" si="2">IF(J7&gt;=$D$130,"A",IF(J7&gt;=$D$131,"B",IF(J7&gt;=$D$132,"C","D")))</f>
        <v>C</v>
      </c>
      <c r="M7" s="454">
        <f>AVERAGE(M8:M16)</f>
        <v>100</v>
      </c>
      <c r="N7" s="403"/>
      <c r="O7" s="102" t="str">
        <f t="shared" ref="O7:O70" si="3">IF(M7&gt;=$M$130,"A",IF(M7&gt;=$M$131,"B",IF(M7&gt;=$M$132,"C","D")))</f>
        <v>A</v>
      </c>
      <c r="P7" s="105">
        <f>AVERAGE(P8:P16)</f>
        <v>96.655224996399696</v>
      </c>
      <c r="Q7" s="404"/>
      <c r="R7" s="103" t="str">
        <f t="shared" ref="R7:R70" si="4">IF(P7&gt;=$M$130,"A",IF(P7&gt;=$M$131,"B",IF(P7&gt;=$M$132,"C","D")))</f>
        <v>A</v>
      </c>
      <c r="S7" s="115" t="str">
        <f t="shared" ref="S7:S70" si="5">IF(Y7&gt;=3.5,"A",IF(Y7&gt;=2.5,"B",IF(Y7&gt;=1.5,"C","D")))</f>
        <v>B</v>
      </c>
      <c r="T7" s="147">
        <f t="shared" ref="T7:T70" si="6">IF(F7="A",4.2,IF(F7="B",2.5,IF(F7="C",2,1)))</f>
        <v>4.2</v>
      </c>
      <c r="U7" s="148">
        <f t="shared" ref="U7:U70" si="7">IF(I7="A",4.2,IF(I7="B",2.5,IF(I7="C",2,1)))</f>
        <v>2</v>
      </c>
      <c r="V7" s="148">
        <f t="shared" ref="V7:V70" si="8">IF(L7="A",4.2,IF(L7="B",2.5,IF(L7="C",2,1)))</f>
        <v>2</v>
      </c>
      <c r="W7" s="148">
        <f t="shared" ref="W7:W70" si="9">IF(O7="A",4.2,IF(O7="B",2.5,IF(O7="C",2,1)))</f>
        <v>4.2</v>
      </c>
      <c r="X7" s="148">
        <f t="shared" ref="X7:X70" si="10">IF(R7="A",4.2,IF(R7="B",2.5,IF(R7="C",2,1)))</f>
        <v>4.2</v>
      </c>
      <c r="Y7" s="476">
        <f t="shared" ref="Y7:Y70" si="11">AVERAGE(T7:X7)</f>
        <v>3.3199999999999994</v>
      </c>
      <c r="Z7" s="105">
        <f>AVERAGE(Z8:Z16)</f>
        <v>3.9924452778034571</v>
      </c>
      <c r="AA7" s="405"/>
      <c r="AB7" s="103" t="str">
        <f t="shared" ref="AB7:AB70" si="12">IF(Z7&gt;=$D$130,"A",IF(Z7&gt;=$D$131,"B",IF(Z7&gt;=$D$132,"C","D")))</f>
        <v>C</v>
      </c>
      <c r="AC7" s="454">
        <f>AVERAGE(AC8:AC16)</f>
        <v>4.0658199657774938</v>
      </c>
      <c r="AD7" s="405"/>
      <c r="AE7" s="102" t="str">
        <f t="shared" ref="AE7:AE70" si="13">IF(AC7&gt;=$D$130,"A",IF(AC7&gt;=$D$131,"B",IF(AC7&gt;=$D$132,"C","D")))</f>
        <v>C</v>
      </c>
      <c r="AF7" s="139">
        <f>AVERAGE(AF8:AF16)</f>
        <v>4.2263289396256205</v>
      </c>
      <c r="AG7" s="406"/>
      <c r="AH7" s="103" t="str">
        <f t="shared" ref="AH7:AH70" si="14">IF(AF7&gt;=$D$130,"A",IF(AF7&gt;=$D$131,"B",IF(AF7&gt;=$D$132,"C","D")))</f>
        <v>C</v>
      </c>
      <c r="AI7" s="140">
        <f>AVERAGE(AI8:AI16)</f>
        <v>45.361124052843998</v>
      </c>
      <c r="AJ7" s="407"/>
      <c r="AK7" s="102" t="str">
        <f t="shared" ref="AK7:AK70" si="15">IF(AI7&gt;=$AI$130,"A",IF(AI7&gt;=$AI$131,"B",IF(AI7&gt;=$AI$132,"C","D")))</f>
        <v>C</v>
      </c>
      <c r="AL7" s="139">
        <f>AVERAGE(AL8:AL16)</f>
        <v>72.305592526649619</v>
      </c>
      <c r="AM7" s="408"/>
      <c r="AN7" s="103" t="str">
        <f t="shared" ref="AN7:AN70" si="16">IF(AL7&gt;=$AL$130,"A",IF(AL7&gt;=$AL$131,"B",IF(AL7&gt;=$AL$132,"C","D")))</f>
        <v>A</v>
      </c>
      <c r="AO7" s="159" t="str">
        <f t="shared" ref="AO7:AO70" si="17">IF(AZ7&gt;=3.5,"A",IF(AZ7&gt;=2.5,"B",IF(AZ7&gt;=1.5,"C","D")))</f>
        <v>B</v>
      </c>
      <c r="AP7" s="148">
        <f t="shared" ref="AP7:AP70" si="18">IF(F7="A",4.2,IF(F7="B",2.5,IF(F7="C",2,1)))</f>
        <v>4.2</v>
      </c>
      <c r="AQ7" s="148">
        <f t="shared" ref="AQ7:AQ70" si="19">IF(I7="A",4.2,IF(I7="B",2.5,IF(I7="C",2,1)))</f>
        <v>2</v>
      </c>
      <c r="AR7" s="148">
        <f t="shared" ref="AR7:AR70" si="20">IF(L7="A",4.2,IF(L7="B",2.5,IF(L7="C",2,1)))</f>
        <v>2</v>
      </c>
      <c r="AS7" s="148">
        <f t="shared" ref="AS7:AS70" si="21">IF(O7="A",4.2,IF(O7="B",2.5,IF(O7="C",2,1)))</f>
        <v>4.2</v>
      </c>
      <c r="AT7" s="148">
        <f t="shared" ref="AT7:AT70" si="22">IF(R7="A",4.2,IF(R7="B",2.5,IF(R7="C",2,1)))</f>
        <v>4.2</v>
      </c>
      <c r="AU7" s="148">
        <f t="shared" ref="AU7:AU70" si="23">IF(AB7="A",4.2,IF(AB7="B",2.5,IF(AB7="C",2,1)))</f>
        <v>2</v>
      </c>
      <c r="AV7" s="148">
        <f t="shared" ref="AV7:AV70" si="24">IF(AE7="A",4.2,IF(AE7="B",2.5,IF(AE7="C",2,1)))</f>
        <v>2</v>
      </c>
      <c r="AW7" s="148">
        <f t="shared" ref="AW7:AW70" si="25">IF(AH7="A",4.2,IF(AH7="B",2.5,IF(AH7="C",2,1)))</f>
        <v>2</v>
      </c>
      <c r="AX7" s="148">
        <f t="shared" ref="AX7:AX70" si="26">IF(AK7="A",4.2,IF(AK7="B",2.5,IF(AK7="C",2,1)))</f>
        <v>2</v>
      </c>
      <c r="AY7" s="148">
        <f t="shared" ref="AY7:AY70" si="27">IF(AN7="A",4.2,IF(AN7="B",2.5,IF(AN7="C",2,1)))</f>
        <v>4.2</v>
      </c>
      <c r="AZ7" s="149">
        <f t="shared" ref="AZ7:AZ70" si="28">AVERAGE(AP7:AY7)</f>
        <v>2.88</v>
      </c>
    </row>
    <row r="8" spans="1:52" x14ac:dyDescent="0.25">
      <c r="A8" s="54">
        <v>1</v>
      </c>
      <c r="B8" s="75">
        <v>10003</v>
      </c>
      <c r="C8" s="28" t="s">
        <v>17</v>
      </c>
      <c r="D8" s="86">
        <f>'2017 Расклад'!J8</f>
        <v>4.8369999999999997</v>
      </c>
      <c r="E8" s="395">
        <f>$D$129</f>
        <v>4.4800000000000004</v>
      </c>
      <c r="F8" s="461" t="str">
        <f t="shared" si="0"/>
        <v>A</v>
      </c>
      <c r="G8" s="455">
        <f>'2017 Расклад'!P8</f>
        <v>4.3959999999999999</v>
      </c>
      <c r="H8" s="395">
        <f t="shared" ref="H8:H70" si="29">$G$129</f>
        <v>4.1100000000000003</v>
      </c>
      <c r="I8" s="87" t="str">
        <f t="shared" si="1"/>
        <v>C</v>
      </c>
      <c r="J8" s="86">
        <f>'2017 Расклад'!V8</f>
        <v>4.3920000000000003</v>
      </c>
      <c r="K8" s="395">
        <f t="shared" ref="K8:K70" si="30">$J$129</f>
        <v>4.17</v>
      </c>
      <c r="L8" s="88" t="str">
        <f t="shared" si="2"/>
        <v>C</v>
      </c>
      <c r="M8" s="470">
        <f>'2017 Расклад'!AD8</f>
        <v>100</v>
      </c>
      <c r="N8" s="396">
        <f t="shared" ref="N8:N70" si="31">$M$129</f>
        <v>98.89</v>
      </c>
      <c r="O8" s="87" t="str">
        <f t="shared" si="3"/>
        <v>A</v>
      </c>
      <c r="P8" s="98">
        <f>'2017 Расклад'!AL8</f>
        <v>93.478260869565219</v>
      </c>
      <c r="Q8" s="397">
        <f t="shared" ref="Q8:Q70" si="32">$P$129</f>
        <v>96.86</v>
      </c>
      <c r="R8" s="88" t="str">
        <f t="shared" si="4"/>
        <v>A</v>
      </c>
      <c r="S8" s="116" t="str">
        <f t="shared" si="5"/>
        <v>B</v>
      </c>
      <c r="T8" s="101">
        <f t="shared" si="6"/>
        <v>4.2</v>
      </c>
      <c r="U8" s="101">
        <f t="shared" si="7"/>
        <v>2</v>
      </c>
      <c r="V8" s="101">
        <f t="shared" si="8"/>
        <v>2</v>
      </c>
      <c r="W8" s="101">
        <f t="shared" si="9"/>
        <v>4.2</v>
      </c>
      <c r="X8" s="101">
        <f t="shared" si="10"/>
        <v>4.2</v>
      </c>
      <c r="Y8" s="120">
        <f t="shared" si="11"/>
        <v>3.3199999999999994</v>
      </c>
      <c r="Z8" s="123"/>
      <c r="AA8" s="398"/>
      <c r="AB8" s="88" t="str">
        <f t="shared" si="12"/>
        <v>D</v>
      </c>
      <c r="AC8" s="477"/>
      <c r="AD8" s="398"/>
      <c r="AE8" s="87" t="str">
        <f t="shared" si="13"/>
        <v>D</v>
      </c>
      <c r="AF8" s="54"/>
      <c r="AG8" s="399"/>
      <c r="AH8" s="88" t="str">
        <f t="shared" si="14"/>
        <v>D</v>
      </c>
      <c r="AI8" s="138"/>
      <c r="AJ8" s="400"/>
      <c r="AK8" s="87" t="str">
        <f t="shared" si="15"/>
        <v>D</v>
      </c>
      <c r="AL8" s="54"/>
      <c r="AM8" s="401"/>
      <c r="AN8" s="88" t="str">
        <f t="shared" si="16"/>
        <v>D</v>
      </c>
      <c r="AO8" s="107" t="str">
        <f t="shared" si="17"/>
        <v>C</v>
      </c>
      <c r="AP8" s="145">
        <f t="shared" si="18"/>
        <v>4.2</v>
      </c>
      <c r="AQ8" s="145">
        <f t="shared" si="19"/>
        <v>2</v>
      </c>
      <c r="AR8" s="145">
        <f t="shared" si="20"/>
        <v>2</v>
      </c>
      <c r="AS8" s="145">
        <f t="shared" si="21"/>
        <v>4.2</v>
      </c>
      <c r="AT8" s="145">
        <f t="shared" si="22"/>
        <v>4.2</v>
      </c>
      <c r="AU8" s="145">
        <f t="shared" si="23"/>
        <v>1</v>
      </c>
      <c r="AV8" s="145">
        <f t="shared" si="24"/>
        <v>1</v>
      </c>
      <c r="AW8" s="145">
        <f t="shared" si="25"/>
        <v>1</v>
      </c>
      <c r="AX8" s="145">
        <f t="shared" si="26"/>
        <v>1</v>
      </c>
      <c r="AY8" s="145">
        <f t="shared" si="27"/>
        <v>1</v>
      </c>
      <c r="AZ8" s="156">
        <f t="shared" si="28"/>
        <v>2.1599999999999997</v>
      </c>
    </row>
    <row r="9" spans="1:52" ht="15" customHeight="1" x14ac:dyDescent="0.25">
      <c r="A9" s="52">
        <v>2</v>
      </c>
      <c r="B9" s="76">
        <v>10002</v>
      </c>
      <c r="C9" s="48" t="s">
        <v>16</v>
      </c>
      <c r="D9" s="86">
        <f>'2017 Расклад'!J9</f>
        <v>4.6210000000000004</v>
      </c>
      <c r="E9" s="89">
        <f t="shared" ref="E9:E16" si="33">$D$129</f>
        <v>4.4800000000000004</v>
      </c>
      <c r="F9" s="462" t="str">
        <f t="shared" si="0"/>
        <v>A</v>
      </c>
      <c r="G9" s="455">
        <f>'2017 Расклад'!P9</f>
        <v>4.242</v>
      </c>
      <c r="H9" s="89">
        <f t="shared" si="29"/>
        <v>4.1100000000000003</v>
      </c>
      <c r="I9" s="90" t="str">
        <f t="shared" si="1"/>
        <v>C</v>
      </c>
      <c r="J9" s="86">
        <f>'2017 Расклад'!V9</f>
        <v>4.3849999999999998</v>
      </c>
      <c r="K9" s="89">
        <f t="shared" si="30"/>
        <v>4.17</v>
      </c>
      <c r="L9" s="91" t="str">
        <f t="shared" si="2"/>
        <v>C</v>
      </c>
      <c r="M9" s="470">
        <f>'2017 Расклад'!AD9</f>
        <v>100</v>
      </c>
      <c r="N9" s="82">
        <f t="shared" si="31"/>
        <v>98.89</v>
      </c>
      <c r="O9" s="90" t="str">
        <f t="shared" si="3"/>
        <v>A</v>
      </c>
      <c r="P9" s="98">
        <f>'2017 Расклад'!AL9</f>
        <v>100</v>
      </c>
      <c r="Q9" s="392">
        <f t="shared" si="32"/>
        <v>96.86</v>
      </c>
      <c r="R9" s="91" t="str">
        <f t="shared" si="4"/>
        <v>A</v>
      </c>
      <c r="S9" s="116" t="str">
        <f t="shared" si="5"/>
        <v>B</v>
      </c>
      <c r="T9" s="101">
        <f t="shared" si="6"/>
        <v>4.2</v>
      </c>
      <c r="U9" s="101">
        <f t="shared" si="7"/>
        <v>2</v>
      </c>
      <c r="V9" s="101">
        <f t="shared" si="8"/>
        <v>2</v>
      </c>
      <c r="W9" s="101">
        <f t="shared" si="9"/>
        <v>4.2</v>
      </c>
      <c r="X9" s="101">
        <f t="shared" si="10"/>
        <v>4.2</v>
      </c>
      <c r="Y9" s="120">
        <f t="shared" si="11"/>
        <v>3.3199999999999994</v>
      </c>
      <c r="Z9" s="121">
        <f>'2017 Расклад'!AR9</f>
        <v>4.081818181818182</v>
      </c>
      <c r="AA9" s="85">
        <f t="shared" ref="AA9:AA70" si="34">$Z$129</f>
        <v>3.9</v>
      </c>
      <c r="AB9" s="91" t="str">
        <f t="shared" si="12"/>
        <v>C</v>
      </c>
      <c r="AC9" s="478">
        <f>'2017 Расклад'!AX9</f>
        <v>4.3600000000000003</v>
      </c>
      <c r="AD9" s="85">
        <f t="shared" ref="AD9:AD70" si="35">$AC$129</f>
        <v>3.96</v>
      </c>
      <c r="AE9" s="90" t="str">
        <f t="shared" si="13"/>
        <v>C</v>
      </c>
      <c r="AF9" s="130">
        <f>'2017 Расклад'!BD9</f>
        <v>4.3287671232876717</v>
      </c>
      <c r="AG9" s="393">
        <f t="shared" ref="AG9:AG70" si="36">$AF$129</f>
        <v>4.1500000000000004</v>
      </c>
      <c r="AH9" s="91" t="str">
        <f t="shared" si="14"/>
        <v>C</v>
      </c>
      <c r="AI9" s="135">
        <f>'2017 Расклад'!BL9</f>
        <v>42.733333333333334</v>
      </c>
      <c r="AJ9" s="394">
        <f t="shared" ref="AJ9:AJ70" si="37">$AI$129</f>
        <v>46.59</v>
      </c>
      <c r="AK9" s="90" t="str">
        <f t="shared" si="15"/>
        <v>C</v>
      </c>
      <c r="AL9" s="137">
        <f>'2017 Расклад'!BT9</f>
        <v>77.56</v>
      </c>
      <c r="AM9" s="129">
        <f t="shared" ref="AM9:AM70" si="38">$AL$129</f>
        <v>71.56</v>
      </c>
      <c r="AN9" s="91" t="str">
        <f t="shared" si="16"/>
        <v>A</v>
      </c>
      <c r="AO9" s="160" t="str">
        <f t="shared" si="17"/>
        <v>B</v>
      </c>
      <c r="AP9" s="145">
        <f t="shared" si="18"/>
        <v>4.2</v>
      </c>
      <c r="AQ9" s="145">
        <f t="shared" si="19"/>
        <v>2</v>
      </c>
      <c r="AR9" s="145">
        <f t="shared" si="20"/>
        <v>2</v>
      </c>
      <c r="AS9" s="145">
        <f t="shared" si="21"/>
        <v>4.2</v>
      </c>
      <c r="AT9" s="145">
        <f t="shared" si="22"/>
        <v>4.2</v>
      </c>
      <c r="AU9" s="145">
        <f t="shared" si="23"/>
        <v>2</v>
      </c>
      <c r="AV9" s="145">
        <f t="shared" si="24"/>
        <v>2</v>
      </c>
      <c r="AW9" s="145">
        <f t="shared" si="25"/>
        <v>2</v>
      </c>
      <c r="AX9" s="145">
        <f t="shared" si="26"/>
        <v>2</v>
      </c>
      <c r="AY9" s="145">
        <f t="shared" si="27"/>
        <v>4.2</v>
      </c>
      <c r="AZ9" s="156">
        <f t="shared" si="28"/>
        <v>2.88</v>
      </c>
    </row>
    <row r="10" spans="1:52" x14ac:dyDescent="0.25">
      <c r="A10" s="52">
        <v>3</v>
      </c>
      <c r="B10" s="76">
        <v>10090</v>
      </c>
      <c r="C10" s="48" t="s">
        <v>19</v>
      </c>
      <c r="D10" s="86">
        <f>'2017 Расклад'!J10</f>
        <v>4.774</v>
      </c>
      <c r="E10" s="89">
        <f t="shared" si="33"/>
        <v>4.4800000000000004</v>
      </c>
      <c r="F10" s="462" t="str">
        <f t="shared" si="0"/>
        <v>A</v>
      </c>
      <c r="G10" s="455">
        <f>'2017 Расклад'!P10</f>
        <v>4.5860000000000003</v>
      </c>
      <c r="H10" s="89">
        <f t="shared" si="29"/>
        <v>4.1100000000000003</v>
      </c>
      <c r="I10" s="90" t="str">
        <f t="shared" si="1"/>
        <v>A</v>
      </c>
      <c r="J10" s="86">
        <f>'2017 Расклад'!V10</f>
        <v>4.3499999999999996</v>
      </c>
      <c r="K10" s="89">
        <f t="shared" si="30"/>
        <v>4.17</v>
      </c>
      <c r="L10" s="91" t="str">
        <f t="shared" si="2"/>
        <v>C</v>
      </c>
      <c r="M10" s="470">
        <f>'2017 Расклад'!AD10</f>
        <v>100</v>
      </c>
      <c r="N10" s="82">
        <f t="shared" si="31"/>
        <v>98.89</v>
      </c>
      <c r="O10" s="90" t="str">
        <f t="shared" si="3"/>
        <v>A</v>
      </c>
      <c r="P10" s="98">
        <f>'2017 Расклад'!AL10</f>
        <v>91.269841269841265</v>
      </c>
      <c r="Q10" s="392">
        <f t="shared" si="32"/>
        <v>96.86</v>
      </c>
      <c r="R10" s="91" t="str">
        <f t="shared" si="4"/>
        <v>A</v>
      </c>
      <c r="S10" s="116" t="str">
        <f t="shared" si="5"/>
        <v>A</v>
      </c>
      <c r="T10" s="101">
        <f t="shared" si="6"/>
        <v>4.2</v>
      </c>
      <c r="U10" s="101">
        <f t="shared" si="7"/>
        <v>4.2</v>
      </c>
      <c r="V10" s="101">
        <f t="shared" si="8"/>
        <v>2</v>
      </c>
      <c r="W10" s="101">
        <f t="shared" si="9"/>
        <v>4.2</v>
      </c>
      <c r="X10" s="101">
        <f t="shared" si="10"/>
        <v>4.2</v>
      </c>
      <c r="Y10" s="120">
        <f t="shared" si="11"/>
        <v>3.7600000000000002</v>
      </c>
      <c r="Z10" s="121">
        <f>'2017 Расклад'!AR10</f>
        <v>3.9910714285714284</v>
      </c>
      <c r="AA10" s="85">
        <f t="shared" si="34"/>
        <v>3.9</v>
      </c>
      <c r="AB10" s="91" t="str">
        <f t="shared" si="12"/>
        <v>C</v>
      </c>
      <c r="AC10" s="478">
        <f>'2017 Расклад'!AX10</f>
        <v>3.9910714285714284</v>
      </c>
      <c r="AD10" s="85">
        <f t="shared" si="35"/>
        <v>3.96</v>
      </c>
      <c r="AE10" s="90" t="str">
        <f t="shared" si="13"/>
        <v>C</v>
      </c>
      <c r="AF10" s="130">
        <f>'2017 Расклад'!BD10</f>
        <v>4.2586206896551726</v>
      </c>
      <c r="AG10" s="393">
        <f t="shared" si="36"/>
        <v>4.1500000000000004</v>
      </c>
      <c r="AH10" s="91" t="str">
        <f t="shared" si="14"/>
        <v>C</v>
      </c>
      <c r="AI10" s="135">
        <f>'2017 Расклад'!BL10</f>
        <v>45.981818181818184</v>
      </c>
      <c r="AJ10" s="394">
        <f t="shared" si="37"/>
        <v>46.59</v>
      </c>
      <c r="AK10" s="90" t="str">
        <f t="shared" si="15"/>
        <v>C</v>
      </c>
      <c r="AL10" s="137">
        <f>'2017 Расклад'!BT10</f>
        <v>75.675324675324674</v>
      </c>
      <c r="AM10" s="129">
        <f t="shared" si="38"/>
        <v>71.56</v>
      </c>
      <c r="AN10" s="91" t="str">
        <f t="shared" si="16"/>
        <v>A</v>
      </c>
      <c r="AO10" s="160" t="str">
        <f t="shared" si="17"/>
        <v>B</v>
      </c>
      <c r="AP10" s="145">
        <f t="shared" si="18"/>
        <v>4.2</v>
      </c>
      <c r="AQ10" s="145">
        <f t="shared" si="19"/>
        <v>4.2</v>
      </c>
      <c r="AR10" s="145">
        <f t="shared" si="20"/>
        <v>2</v>
      </c>
      <c r="AS10" s="145">
        <f t="shared" si="21"/>
        <v>4.2</v>
      </c>
      <c r="AT10" s="145">
        <f t="shared" si="22"/>
        <v>4.2</v>
      </c>
      <c r="AU10" s="145">
        <f t="shared" si="23"/>
        <v>2</v>
      </c>
      <c r="AV10" s="145">
        <f t="shared" si="24"/>
        <v>2</v>
      </c>
      <c r="AW10" s="145">
        <f t="shared" si="25"/>
        <v>2</v>
      </c>
      <c r="AX10" s="145">
        <f t="shared" si="26"/>
        <v>2</v>
      </c>
      <c r="AY10" s="145">
        <f t="shared" si="27"/>
        <v>4.2</v>
      </c>
      <c r="AZ10" s="156">
        <f t="shared" si="28"/>
        <v>3.1</v>
      </c>
    </row>
    <row r="11" spans="1:52" x14ac:dyDescent="0.25">
      <c r="A11" s="52">
        <v>4</v>
      </c>
      <c r="B11" s="76">
        <v>10004</v>
      </c>
      <c r="C11" s="48" t="s">
        <v>18</v>
      </c>
      <c r="D11" s="86">
        <f>'2017 Расклад'!J11</f>
        <v>4.6980000000000004</v>
      </c>
      <c r="E11" s="89">
        <f t="shared" si="33"/>
        <v>4.4800000000000004</v>
      </c>
      <c r="F11" s="462" t="str">
        <f t="shared" si="0"/>
        <v>A</v>
      </c>
      <c r="G11" s="455">
        <f>'2017 Расклад'!P11</f>
        <v>4.3239999999999998</v>
      </c>
      <c r="H11" s="89">
        <f t="shared" si="29"/>
        <v>4.1100000000000003</v>
      </c>
      <c r="I11" s="90" t="str">
        <f t="shared" si="1"/>
        <v>C</v>
      </c>
      <c r="J11" s="86">
        <f>'2017 Расклад'!V11</f>
        <v>4.2040000000000006</v>
      </c>
      <c r="K11" s="89">
        <f t="shared" si="30"/>
        <v>4.17</v>
      </c>
      <c r="L11" s="91" t="str">
        <f t="shared" si="2"/>
        <v>C</v>
      </c>
      <c r="M11" s="470">
        <f>'2017 Расклад'!AD11</f>
        <v>100</v>
      </c>
      <c r="N11" s="82">
        <f t="shared" si="31"/>
        <v>98.89</v>
      </c>
      <c r="O11" s="90" t="str">
        <f t="shared" si="3"/>
        <v>A</v>
      </c>
      <c r="P11" s="98">
        <f>'2017 Расклад'!AL11</f>
        <v>97.260273972602747</v>
      </c>
      <c r="Q11" s="392">
        <f t="shared" si="32"/>
        <v>96.86</v>
      </c>
      <c r="R11" s="91" t="str">
        <f t="shared" si="4"/>
        <v>A</v>
      </c>
      <c r="S11" s="116" t="str">
        <f t="shared" si="5"/>
        <v>B</v>
      </c>
      <c r="T11" s="101">
        <f t="shared" si="6"/>
        <v>4.2</v>
      </c>
      <c r="U11" s="101">
        <f t="shared" si="7"/>
        <v>2</v>
      </c>
      <c r="V11" s="101">
        <f t="shared" si="8"/>
        <v>2</v>
      </c>
      <c r="W11" s="101">
        <f t="shared" si="9"/>
        <v>4.2</v>
      </c>
      <c r="X11" s="101">
        <f t="shared" si="10"/>
        <v>4.2</v>
      </c>
      <c r="Y11" s="120">
        <f t="shared" si="11"/>
        <v>3.3199999999999994</v>
      </c>
      <c r="Z11" s="121">
        <f>'2017 Расклад'!AR11</f>
        <v>4.4680851063829783</v>
      </c>
      <c r="AA11" s="85">
        <f t="shared" si="34"/>
        <v>3.9</v>
      </c>
      <c r="AB11" s="91" t="str">
        <f t="shared" si="12"/>
        <v>B</v>
      </c>
      <c r="AC11" s="478">
        <f>'2017 Расклад'!AX11</f>
        <v>4.3600000000000003</v>
      </c>
      <c r="AD11" s="85">
        <f t="shared" si="35"/>
        <v>3.96</v>
      </c>
      <c r="AE11" s="90" t="str">
        <f t="shared" si="13"/>
        <v>C</v>
      </c>
      <c r="AF11" s="130">
        <f>'2017 Расклад'!BD11</f>
        <v>4.6486486486486482</v>
      </c>
      <c r="AG11" s="393">
        <f t="shared" si="36"/>
        <v>4.1500000000000004</v>
      </c>
      <c r="AH11" s="91" t="str">
        <f t="shared" si="14"/>
        <v>A</v>
      </c>
      <c r="AI11" s="135">
        <f>'2017 Расклад'!BL11</f>
        <v>65.941176470588232</v>
      </c>
      <c r="AJ11" s="394">
        <f t="shared" si="37"/>
        <v>46.59</v>
      </c>
      <c r="AK11" s="90" t="str">
        <f t="shared" si="15"/>
        <v>B</v>
      </c>
      <c r="AL11" s="137">
        <f>'2017 Расклад'!BT11</f>
        <v>76.287234042553195</v>
      </c>
      <c r="AM11" s="129">
        <f t="shared" si="38"/>
        <v>71.56</v>
      </c>
      <c r="AN11" s="91" t="str">
        <f t="shared" si="16"/>
        <v>A</v>
      </c>
      <c r="AO11" s="160" t="str">
        <f t="shared" si="17"/>
        <v>B</v>
      </c>
      <c r="AP11" s="145">
        <f t="shared" si="18"/>
        <v>4.2</v>
      </c>
      <c r="AQ11" s="145">
        <f t="shared" si="19"/>
        <v>2</v>
      </c>
      <c r="AR11" s="145">
        <f t="shared" si="20"/>
        <v>2</v>
      </c>
      <c r="AS11" s="145">
        <f t="shared" si="21"/>
        <v>4.2</v>
      </c>
      <c r="AT11" s="145">
        <f t="shared" si="22"/>
        <v>4.2</v>
      </c>
      <c r="AU11" s="145">
        <f t="shared" si="23"/>
        <v>2.5</v>
      </c>
      <c r="AV11" s="145">
        <f t="shared" si="24"/>
        <v>2</v>
      </c>
      <c r="AW11" s="145">
        <f t="shared" si="25"/>
        <v>4.2</v>
      </c>
      <c r="AX11" s="145">
        <f t="shared" si="26"/>
        <v>2.5</v>
      </c>
      <c r="AY11" s="145">
        <f t="shared" si="27"/>
        <v>4.2</v>
      </c>
      <c r="AZ11" s="156">
        <f t="shared" si="28"/>
        <v>3.1999999999999997</v>
      </c>
    </row>
    <row r="12" spans="1:52" x14ac:dyDescent="0.25">
      <c r="A12" s="52">
        <v>5</v>
      </c>
      <c r="B12" s="76">
        <v>10001</v>
      </c>
      <c r="C12" s="48" t="s">
        <v>15</v>
      </c>
      <c r="D12" s="86">
        <f>'2017 Расклад'!J12</f>
        <v>4.7889999999999997</v>
      </c>
      <c r="E12" s="89">
        <f t="shared" si="33"/>
        <v>4.4800000000000004</v>
      </c>
      <c r="F12" s="462" t="str">
        <f t="shared" si="0"/>
        <v>A</v>
      </c>
      <c r="G12" s="455">
        <f>'2017 Расклад'!P12</f>
        <v>4.3899999999999997</v>
      </c>
      <c r="H12" s="89">
        <f t="shared" si="29"/>
        <v>4.1100000000000003</v>
      </c>
      <c r="I12" s="90" t="str">
        <f t="shared" si="1"/>
        <v>C</v>
      </c>
      <c r="J12" s="86">
        <f>'2017 Расклад'!V12</f>
        <v>4.3620000000000001</v>
      </c>
      <c r="K12" s="89">
        <f t="shared" si="30"/>
        <v>4.17</v>
      </c>
      <c r="L12" s="91" t="str">
        <f t="shared" si="2"/>
        <v>C</v>
      </c>
      <c r="M12" s="470">
        <f>'2017 Расклад'!AD12</f>
        <v>100</v>
      </c>
      <c r="N12" s="82">
        <f t="shared" si="31"/>
        <v>98.89</v>
      </c>
      <c r="O12" s="90" t="str">
        <f t="shared" si="3"/>
        <v>A</v>
      </c>
      <c r="P12" s="98">
        <f>'2017 Расклад'!AL12</f>
        <v>94.827586206896555</v>
      </c>
      <c r="Q12" s="392">
        <f t="shared" si="32"/>
        <v>96.86</v>
      </c>
      <c r="R12" s="91" t="str">
        <f t="shared" si="4"/>
        <v>A</v>
      </c>
      <c r="S12" s="116" t="str">
        <f t="shared" si="5"/>
        <v>B</v>
      </c>
      <c r="T12" s="101">
        <f t="shared" si="6"/>
        <v>4.2</v>
      </c>
      <c r="U12" s="101">
        <f t="shared" si="7"/>
        <v>2</v>
      </c>
      <c r="V12" s="101">
        <f t="shared" si="8"/>
        <v>2</v>
      </c>
      <c r="W12" s="101">
        <f t="shared" si="9"/>
        <v>4.2</v>
      </c>
      <c r="X12" s="101">
        <f t="shared" si="10"/>
        <v>4.2</v>
      </c>
      <c r="Y12" s="120">
        <f t="shared" si="11"/>
        <v>3.3199999999999994</v>
      </c>
      <c r="Z12" s="121">
        <f>'2017 Расклад'!AR12</f>
        <v>4.1891891891891895</v>
      </c>
      <c r="AA12" s="85">
        <f t="shared" si="34"/>
        <v>3.9</v>
      </c>
      <c r="AB12" s="91" t="str">
        <f t="shared" si="12"/>
        <v>C</v>
      </c>
      <c r="AC12" s="478">
        <f>'2017 Расклад'!AX12</f>
        <v>4.1100000000000003</v>
      </c>
      <c r="AD12" s="85">
        <f t="shared" si="35"/>
        <v>3.96</v>
      </c>
      <c r="AE12" s="90" t="str">
        <f t="shared" si="13"/>
        <v>C</v>
      </c>
      <c r="AF12" s="130">
        <f>'2017 Расклад'!BD12</f>
        <v>4.4117647058823533</v>
      </c>
      <c r="AG12" s="393">
        <f t="shared" si="36"/>
        <v>4.1500000000000004</v>
      </c>
      <c r="AH12" s="91" t="str">
        <f t="shared" si="14"/>
        <v>C</v>
      </c>
      <c r="AI12" s="135">
        <f>'2017 Расклад'!BL12</f>
        <v>46.53846153846154</v>
      </c>
      <c r="AJ12" s="394">
        <f t="shared" si="37"/>
        <v>46.59</v>
      </c>
      <c r="AK12" s="90" t="str">
        <f t="shared" si="15"/>
        <v>C</v>
      </c>
      <c r="AL12" s="137">
        <f>'2017 Расклад'!BT12</f>
        <v>74</v>
      </c>
      <c r="AM12" s="129">
        <f t="shared" si="38"/>
        <v>71.56</v>
      </c>
      <c r="AN12" s="91" t="str">
        <f t="shared" si="16"/>
        <v>A</v>
      </c>
      <c r="AO12" s="160" t="str">
        <f t="shared" si="17"/>
        <v>B</v>
      </c>
      <c r="AP12" s="145">
        <f t="shared" si="18"/>
        <v>4.2</v>
      </c>
      <c r="AQ12" s="145">
        <f t="shared" si="19"/>
        <v>2</v>
      </c>
      <c r="AR12" s="145">
        <f t="shared" si="20"/>
        <v>2</v>
      </c>
      <c r="AS12" s="145">
        <f t="shared" si="21"/>
        <v>4.2</v>
      </c>
      <c r="AT12" s="145">
        <f t="shared" si="22"/>
        <v>4.2</v>
      </c>
      <c r="AU12" s="145">
        <f t="shared" si="23"/>
        <v>2</v>
      </c>
      <c r="AV12" s="145">
        <f t="shared" si="24"/>
        <v>2</v>
      </c>
      <c r="AW12" s="145">
        <f t="shared" si="25"/>
        <v>2</v>
      </c>
      <c r="AX12" s="145">
        <f t="shared" si="26"/>
        <v>2</v>
      </c>
      <c r="AY12" s="145">
        <f t="shared" si="27"/>
        <v>4.2</v>
      </c>
      <c r="AZ12" s="156">
        <f t="shared" si="28"/>
        <v>2.88</v>
      </c>
    </row>
    <row r="13" spans="1:52" x14ac:dyDescent="0.25">
      <c r="A13" s="52">
        <v>6</v>
      </c>
      <c r="B13" s="76">
        <v>10120</v>
      </c>
      <c r="C13" s="48" t="s">
        <v>20</v>
      </c>
      <c r="D13" s="86">
        <f>'2017 Расклад'!J13</f>
        <v>4.7279999999999998</v>
      </c>
      <c r="E13" s="89">
        <f t="shared" si="33"/>
        <v>4.4800000000000004</v>
      </c>
      <c r="F13" s="462" t="str">
        <f t="shared" si="0"/>
        <v>A</v>
      </c>
      <c r="G13" s="455">
        <f>'2017 Расклад'!P13</f>
        <v>4.2570000000000006</v>
      </c>
      <c r="H13" s="89">
        <f t="shared" si="29"/>
        <v>4.1100000000000003</v>
      </c>
      <c r="I13" s="90" t="str">
        <f t="shared" si="1"/>
        <v>C</v>
      </c>
      <c r="J13" s="86">
        <f>'2017 Расклад'!V13</f>
        <v>4.2</v>
      </c>
      <c r="K13" s="89">
        <f t="shared" si="30"/>
        <v>4.17</v>
      </c>
      <c r="L13" s="91" t="str">
        <f t="shared" si="2"/>
        <v>C</v>
      </c>
      <c r="M13" s="470">
        <f>'2017 Расклад'!AD13</f>
        <v>100</v>
      </c>
      <c r="N13" s="82">
        <f t="shared" si="31"/>
        <v>98.89</v>
      </c>
      <c r="O13" s="90" t="str">
        <f t="shared" si="3"/>
        <v>A</v>
      </c>
      <c r="P13" s="98">
        <f>'2017 Расклад'!AL13</f>
        <v>100</v>
      </c>
      <c r="Q13" s="392">
        <f t="shared" si="32"/>
        <v>96.86</v>
      </c>
      <c r="R13" s="91" t="str">
        <f t="shared" si="4"/>
        <v>A</v>
      </c>
      <c r="S13" s="116" t="str">
        <f t="shared" si="5"/>
        <v>B</v>
      </c>
      <c r="T13" s="101">
        <f t="shared" si="6"/>
        <v>4.2</v>
      </c>
      <c r="U13" s="101">
        <f t="shared" si="7"/>
        <v>2</v>
      </c>
      <c r="V13" s="101">
        <f t="shared" si="8"/>
        <v>2</v>
      </c>
      <c r="W13" s="101">
        <f t="shared" si="9"/>
        <v>4.2</v>
      </c>
      <c r="X13" s="101">
        <f t="shared" si="10"/>
        <v>4.2</v>
      </c>
      <c r="Y13" s="120">
        <f t="shared" si="11"/>
        <v>3.3199999999999994</v>
      </c>
      <c r="Z13" s="121">
        <f>'2017 Расклад'!AR13</f>
        <v>4.068965517241379</v>
      </c>
      <c r="AA13" s="85">
        <f t="shared" si="34"/>
        <v>3.9</v>
      </c>
      <c r="AB13" s="91" t="str">
        <f t="shared" si="12"/>
        <v>C</v>
      </c>
      <c r="AC13" s="478">
        <f>'2017 Расклад'!AX13</f>
        <v>4.068965517241379</v>
      </c>
      <c r="AD13" s="85">
        <f t="shared" si="35"/>
        <v>3.96</v>
      </c>
      <c r="AE13" s="90" t="str">
        <f t="shared" si="13"/>
        <v>C</v>
      </c>
      <c r="AF13" s="130">
        <f>'2017 Расклад'!BD13</f>
        <v>3.8095238095238093</v>
      </c>
      <c r="AG13" s="393">
        <f t="shared" si="36"/>
        <v>4.1500000000000004</v>
      </c>
      <c r="AH13" s="91" t="str">
        <f t="shared" si="14"/>
        <v>C</v>
      </c>
      <c r="AI13" s="135">
        <f>'2017 Расклад'!BL13</f>
        <v>32.6</v>
      </c>
      <c r="AJ13" s="394">
        <f t="shared" si="37"/>
        <v>46.59</v>
      </c>
      <c r="AK13" s="90" t="str">
        <f t="shared" si="15"/>
        <v>C</v>
      </c>
      <c r="AL13" s="137">
        <f>'2017 Расклад'!BT13</f>
        <v>66.19047619047619</v>
      </c>
      <c r="AM13" s="129">
        <f t="shared" si="38"/>
        <v>71.56</v>
      </c>
      <c r="AN13" s="91" t="str">
        <f t="shared" si="16"/>
        <v>B</v>
      </c>
      <c r="AO13" s="160" t="str">
        <f t="shared" si="17"/>
        <v>B</v>
      </c>
      <c r="AP13" s="145">
        <f t="shared" si="18"/>
        <v>4.2</v>
      </c>
      <c r="AQ13" s="145">
        <f t="shared" si="19"/>
        <v>2</v>
      </c>
      <c r="AR13" s="145">
        <f t="shared" si="20"/>
        <v>2</v>
      </c>
      <c r="AS13" s="145">
        <f t="shared" si="21"/>
        <v>4.2</v>
      </c>
      <c r="AT13" s="145">
        <f t="shared" si="22"/>
        <v>4.2</v>
      </c>
      <c r="AU13" s="145">
        <f t="shared" si="23"/>
        <v>2</v>
      </c>
      <c r="AV13" s="145">
        <f t="shared" si="24"/>
        <v>2</v>
      </c>
      <c r="AW13" s="145">
        <f t="shared" si="25"/>
        <v>2</v>
      </c>
      <c r="AX13" s="145">
        <f t="shared" si="26"/>
        <v>2</v>
      </c>
      <c r="AY13" s="145">
        <f t="shared" si="27"/>
        <v>2.5</v>
      </c>
      <c r="AZ13" s="156">
        <f t="shared" si="28"/>
        <v>2.71</v>
      </c>
    </row>
    <row r="14" spans="1:52" x14ac:dyDescent="0.25">
      <c r="A14" s="52">
        <v>7</v>
      </c>
      <c r="B14" s="76">
        <v>10190</v>
      </c>
      <c r="C14" s="48" t="s">
        <v>21</v>
      </c>
      <c r="D14" s="86">
        <f>'2017 Расклад'!J14</f>
        <v>4.6669999999999998</v>
      </c>
      <c r="E14" s="89">
        <f t="shared" si="33"/>
        <v>4.4800000000000004</v>
      </c>
      <c r="F14" s="462" t="str">
        <f t="shared" si="0"/>
        <v>A</v>
      </c>
      <c r="G14" s="455">
        <f>'2017 Расклад'!P14</f>
        <v>4.1562000000000001</v>
      </c>
      <c r="H14" s="89">
        <f t="shared" si="29"/>
        <v>4.1100000000000003</v>
      </c>
      <c r="I14" s="90" t="str">
        <f t="shared" si="1"/>
        <v>C</v>
      </c>
      <c r="J14" s="86">
        <f>'2017 Расклад'!V14</f>
        <v>4.0860000000000003</v>
      </c>
      <c r="K14" s="89">
        <f t="shared" si="30"/>
        <v>4.17</v>
      </c>
      <c r="L14" s="91" t="str">
        <f t="shared" si="2"/>
        <v>C</v>
      </c>
      <c r="M14" s="470">
        <f>'2017 Расклад'!AD14</f>
        <v>100</v>
      </c>
      <c r="N14" s="82">
        <f t="shared" si="31"/>
        <v>98.89</v>
      </c>
      <c r="O14" s="90" t="str">
        <f t="shared" si="3"/>
        <v>A</v>
      </c>
      <c r="P14" s="98">
        <f>'2017 Расклад'!AL14</f>
        <v>96.907216494845358</v>
      </c>
      <c r="Q14" s="392">
        <f t="shared" si="32"/>
        <v>96.86</v>
      </c>
      <c r="R14" s="91" t="str">
        <f t="shared" si="4"/>
        <v>A</v>
      </c>
      <c r="S14" s="116" t="str">
        <f t="shared" si="5"/>
        <v>B</v>
      </c>
      <c r="T14" s="101">
        <f t="shared" si="6"/>
        <v>4.2</v>
      </c>
      <c r="U14" s="101">
        <f t="shared" si="7"/>
        <v>2</v>
      </c>
      <c r="V14" s="101">
        <f t="shared" si="8"/>
        <v>2</v>
      </c>
      <c r="W14" s="101">
        <f t="shared" si="9"/>
        <v>4.2</v>
      </c>
      <c r="X14" s="101">
        <f t="shared" si="10"/>
        <v>4.2</v>
      </c>
      <c r="Y14" s="120">
        <f t="shared" si="11"/>
        <v>3.3199999999999994</v>
      </c>
      <c r="Z14" s="121">
        <f>'2017 Расклад'!AR14</f>
        <v>3.5263157894736841</v>
      </c>
      <c r="AA14" s="85">
        <f t="shared" si="34"/>
        <v>3.9</v>
      </c>
      <c r="AB14" s="91" t="str">
        <f t="shared" si="12"/>
        <v>C</v>
      </c>
      <c r="AC14" s="478">
        <f>'2017 Расклад'!AX14</f>
        <v>3.9736842105263159</v>
      </c>
      <c r="AD14" s="85">
        <f t="shared" si="35"/>
        <v>3.96</v>
      </c>
      <c r="AE14" s="90" t="str">
        <f t="shared" si="13"/>
        <v>C</v>
      </c>
      <c r="AF14" s="130">
        <f>'2017 Расклад'!BD14</f>
        <v>4.2608695652173916</v>
      </c>
      <c r="AG14" s="393">
        <f t="shared" si="36"/>
        <v>4.1500000000000004</v>
      </c>
      <c r="AH14" s="91" t="str">
        <f t="shared" si="14"/>
        <v>C</v>
      </c>
      <c r="AI14" s="135">
        <f>'2017 Расклад'!BL14</f>
        <v>51.25</v>
      </c>
      <c r="AJ14" s="394">
        <f t="shared" si="37"/>
        <v>46.59</v>
      </c>
      <c r="AK14" s="90" t="str">
        <f t="shared" si="15"/>
        <v>B</v>
      </c>
      <c r="AL14" s="137">
        <f>'2017 Расклад'!BT14</f>
        <v>72.695652173913047</v>
      </c>
      <c r="AM14" s="129">
        <f t="shared" si="38"/>
        <v>71.56</v>
      </c>
      <c r="AN14" s="91" t="str">
        <f t="shared" si="16"/>
        <v>A</v>
      </c>
      <c r="AO14" s="160" t="str">
        <f t="shared" si="17"/>
        <v>B</v>
      </c>
      <c r="AP14" s="145">
        <f t="shared" si="18"/>
        <v>4.2</v>
      </c>
      <c r="AQ14" s="145">
        <f t="shared" si="19"/>
        <v>2</v>
      </c>
      <c r="AR14" s="145">
        <f t="shared" si="20"/>
        <v>2</v>
      </c>
      <c r="AS14" s="145">
        <f t="shared" si="21"/>
        <v>4.2</v>
      </c>
      <c r="AT14" s="145">
        <f t="shared" si="22"/>
        <v>4.2</v>
      </c>
      <c r="AU14" s="145">
        <f t="shared" si="23"/>
        <v>2</v>
      </c>
      <c r="AV14" s="145">
        <f t="shared" si="24"/>
        <v>2</v>
      </c>
      <c r="AW14" s="145">
        <f t="shared" si="25"/>
        <v>2</v>
      </c>
      <c r="AX14" s="145">
        <f t="shared" si="26"/>
        <v>2.5</v>
      </c>
      <c r="AY14" s="145">
        <f t="shared" si="27"/>
        <v>4.2</v>
      </c>
      <c r="AZ14" s="156">
        <f t="shared" si="28"/>
        <v>2.9299999999999997</v>
      </c>
    </row>
    <row r="15" spans="1:52" x14ac:dyDescent="0.25">
      <c r="A15" s="52">
        <v>8</v>
      </c>
      <c r="B15" s="76">
        <v>10320</v>
      </c>
      <c r="C15" s="48" t="s">
        <v>22</v>
      </c>
      <c r="D15" s="86">
        <f>'2017 Расклад'!J15</f>
        <v>4.75</v>
      </c>
      <c r="E15" s="89">
        <f t="shared" si="33"/>
        <v>4.4800000000000004</v>
      </c>
      <c r="F15" s="462" t="str">
        <f t="shared" si="0"/>
        <v>A</v>
      </c>
      <c r="G15" s="455">
        <f>'2017 Расклад'!P15</f>
        <v>4.319</v>
      </c>
      <c r="H15" s="89">
        <f t="shared" si="29"/>
        <v>4.1100000000000003</v>
      </c>
      <c r="I15" s="90" t="str">
        <f t="shared" si="1"/>
        <v>C</v>
      </c>
      <c r="J15" s="86">
        <f>'2017 Расклад'!V15</f>
        <v>4.5820000000000007</v>
      </c>
      <c r="K15" s="89">
        <f t="shared" si="30"/>
        <v>4.17</v>
      </c>
      <c r="L15" s="91" t="str">
        <f t="shared" si="2"/>
        <v>A</v>
      </c>
      <c r="M15" s="470">
        <f>'2017 Расклад'!AD15</f>
        <v>100</v>
      </c>
      <c r="N15" s="82">
        <f t="shared" si="31"/>
        <v>98.89</v>
      </c>
      <c r="O15" s="90" t="str">
        <f t="shared" si="3"/>
        <v>A</v>
      </c>
      <c r="P15" s="98">
        <f>'2017 Расклад'!AL15</f>
        <v>100</v>
      </c>
      <c r="Q15" s="392">
        <f t="shared" si="32"/>
        <v>96.86</v>
      </c>
      <c r="R15" s="91" t="str">
        <f t="shared" si="4"/>
        <v>A</v>
      </c>
      <c r="S15" s="116" t="str">
        <f t="shared" si="5"/>
        <v>A</v>
      </c>
      <c r="T15" s="101">
        <f t="shared" si="6"/>
        <v>4.2</v>
      </c>
      <c r="U15" s="101">
        <f t="shared" si="7"/>
        <v>2</v>
      </c>
      <c r="V15" s="101">
        <f t="shared" si="8"/>
        <v>4.2</v>
      </c>
      <c r="W15" s="101">
        <f t="shared" si="9"/>
        <v>4.2</v>
      </c>
      <c r="X15" s="101">
        <f t="shared" si="10"/>
        <v>4.2</v>
      </c>
      <c r="Y15" s="120">
        <f t="shared" si="11"/>
        <v>3.7600000000000002</v>
      </c>
      <c r="Z15" s="121">
        <f>'2017 Расклад'!AR15</f>
        <v>3.7987323943661999</v>
      </c>
      <c r="AA15" s="85">
        <f t="shared" si="34"/>
        <v>3.9</v>
      </c>
      <c r="AB15" s="91" t="str">
        <f t="shared" si="12"/>
        <v>C</v>
      </c>
      <c r="AC15" s="478">
        <f>'2017 Расклад'!AX15</f>
        <v>3.9859154929577465</v>
      </c>
      <c r="AD15" s="85">
        <f t="shared" si="35"/>
        <v>3.96</v>
      </c>
      <c r="AE15" s="90" t="str">
        <f t="shared" si="13"/>
        <v>C</v>
      </c>
      <c r="AF15" s="130">
        <f>'2017 Расклад'!BD15</f>
        <v>3.8571428571428572</v>
      </c>
      <c r="AG15" s="393">
        <f t="shared" si="36"/>
        <v>4.1500000000000004</v>
      </c>
      <c r="AH15" s="91" t="str">
        <f t="shared" si="14"/>
        <v>C</v>
      </c>
      <c r="AI15" s="135">
        <f>'2017 Расклад'!BL15</f>
        <v>31.260869565217391</v>
      </c>
      <c r="AJ15" s="394">
        <f t="shared" si="37"/>
        <v>46.59</v>
      </c>
      <c r="AK15" s="90" t="str">
        <f t="shared" si="15"/>
        <v>C</v>
      </c>
      <c r="AL15" s="137">
        <f>'2017 Расклад'!BT15</f>
        <v>65.741935483870961</v>
      </c>
      <c r="AM15" s="129">
        <f t="shared" si="38"/>
        <v>71.56</v>
      </c>
      <c r="AN15" s="91" t="str">
        <f t="shared" si="16"/>
        <v>B</v>
      </c>
      <c r="AO15" s="160" t="str">
        <f t="shared" si="17"/>
        <v>B</v>
      </c>
      <c r="AP15" s="145">
        <f t="shared" si="18"/>
        <v>4.2</v>
      </c>
      <c r="AQ15" s="145">
        <f t="shared" si="19"/>
        <v>2</v>
      </c>
      <c r="AR15" s="145">
        <f t="shared" si="20"/>
        <v>4.2</v>
      </c>
      <c r="AS15" s="145">
        <f t="shared" si="21"/>
        <v>4.2</v>
      </c>
      <c r="AT15" s="145">
        <f t="shared" si="22"/>
        <v>4.2</v>
      </c>
      <c r="AU15" s="145">
        <f t="shared" si="23"/>
        <v>2</v>
      </c>
      <c r="AV15" s="145">
        <f t="shared" si="24"/>
        <v>2</v>
      </c>
      <c r="AW15" s="145">
        <f t="shared" si="25"/>
        <v>2</v>
      </c>
      <c r="AX15" s="145">
        <f t="shared" si="26"/>
        <v>2</v>
      </c>
      <c r="AY15" s="145">
        <f t="shared" si="27"/>
        <v>2.5</v>
      </c>
      <c r="AZ15" s="156">
        <f t="shared" si="28"/>
        <v>2.93</v>
      </c>
    </row>
    <row r="16" spans="1:52" ht="15.75" thickBot="1" x14ac:dyDescent="0.3">
      <c r="A16" s="55">
        <v>9</v>
      </c>
      <c r="B16" s="77">
        <v>10860</v>
      </c>
      <c r="C16" s="49" t="s">
        <v>161</v>
      </c>
      <c r="D16" s="119">
        <f>'2017 Расклад'!J16</f>
        <v>4.4619999999999997</v>
      </c>
      <c r="E16" s="409">
        <f t="shared" si="33"/>
        <v>4.4800000000000004</v>
      </c>
      <c r="F16" s="463" t="str">
        <f t="shared" si="0"/>
        <v>B</v>
      </c>
      <c r="G16" s="456">
        <f>'2017 Расклад'!P16</f>
        <v>4.0549999999999997</v>
      </c>
      <c r="H16" s="409">
        <f t="shared" si="29"/>
        <v>4.1100000000000003</v>
      </c>
      <c r="I16" s="92" t="str">
        <f t="shared" si="1"/>
        <v>C</v>
      </c>
      <c r="J16" s="119">
        <f>'2017 Расклад'!V16</f>
        <v>4.2690000000000001</v>
      </c>
      <c r="K16" s="409">
        <f t="shared" si="30"/>
        <v>4.17</v>
      </c>
      <c r="L16" s="93" t="str">
        <f t="shared" si="2"/>
        <v>C</v>
      </c>
      <c r="M16" s="471">
        <f>'2017 Расклад'!AD16</f>
        <v>100</v>
      </c>
      <c r="N16" s="410">
        <f t="shared" si="31"/>
        <v>98.89</v>
      </c>
      <c r="O16" s="92" t="str">
        <f t="shared" si="3"/>
        <v>A</v>
      </c>
      <c r="P16" s="411">
        <f>'2017 Расклад'!AL16</f>
        <v>96.15384615384616</v>
      </c>
      <c r="Q16" s="412">
        <f t="shared" si="32"/>
        <v>96.86</v>
      </c>
      <c r="R16" s="93" t="str">
        <f t="shared" si="4"/>
        <v>A</v>
      </c>
      <c r="S16" s="114" t="str">
        <f t="shared" si="5"/>
        <v>B</v>
      </c>
      <c r="T16" s="145">
        <f t="shared" si="6"/>
        <v>2.5</v>
      </c>
      <c r="U16" s="145">
        <f t="shared" si="7"/>
        <v>2</v>
      </c>
      <c r="V16" s="145">
        <f t="shared" si="8"/>
        <v>2</v>
      </c>
      <c r="W16" s="145">
        <f t="shared" si="9"/>
        <v>4.2</v>
      </c>
      <c r="X16" s="145">
        <f t="shared" si="10"/>
        <v>4.2</v>
      </c>
      <c r="Y16" s="146">
        <f t="shared" si="11"/>
        <v>2.9799999999999995</v>
      </c>
      <c r="Z16" s="124">
        <f>'2017 Расклад'!AR16</f>
        <v>3.8153846153846156</v>
      </c>
      <c r="AA16" s="413">
        <f t="shared" si="34"/>
        <v>3.9</v>
      </c>
      <c r="AB16" s="93" t="str">
        <f t="shared" si="12"/>
        <v>C</v>
      </c>
      <c r="AC16" s="479">
        <f>'2017 Расклад'!AX16</f>
        <v>3.6769230769230767</v>
      </c>
      <c r="AD16" s="413">
        <f t="shared" si="35"/>
        <v>3.96</v>
      </c>
      <c r="AE16" s="92" t="str">
        <f t="shared" si="13"/>
        <v>C</v>
      </c>
      <c r="AF16" s="132">
        <f>'2017 Расклад'!BD16</f>
        <v>4.2352941176470589</v>
      </c>
      <c r="AG16" s="414">
        <f t="shared" si="36"/>
        <v>4.1500000000000004</v>
      </c>
      <c r="AH16" s="93" t="str">
        <f t="shared" si="14"/>
        <v>C</v>
      </c>
      <c r="AI16" s="141">
        <f>'2017 Расклад'!BL16</f>
        <v>46.583333333333336</v>
      </c>
      <c r="AJ16" s="415">
        <f t="shared" si="37"/>
        <v>46.59</v>
      </c>
      <c r="AK16" s="92" t="str">
        <f t="shared" si="15"/>
        <v>C</v>
      </c>
      <c r="AL16" s="144">
        <f>'2017 Расклад'!BT16</f>
        <v>70.294117647058826</v>
      </c>
      <c r="AM16" s="416">
        <f t="shared" si="38"/>
        <v>71.56</v>
      </c>
      <c r="AN16" s="93" t="str">
        <f t="shared" si="16"/>
        <v>B</v>
      </c>
      <c r="AO16" s="107" t="str">
        <f t="shared" si="17"/>
        <v>B</v>
      </c>
      <c r="AP16" s="145">
        <f t="shared" si="18"/>
        <v>2.5</v>
      </c>
      <c r="AQ16" s="145">
        <f t="shared" si="19"/>
        <v>2</v>
      </c>
      <c r="AR16" s="145">
        <f t="shared" si="20"/>
        <v>2</v>
      </c>
      <c r="AS16" s="145">
        <f t="shared" si="21"/>
        <v>4.2</v>
      </c>
      <c r="AT16" s="145">
        <f t="shared" si="22"/>
        <v>4.2</v>
      </c>
      <c r="AU16" s="145">
        <f t="shared" si="23"/>
        <v>2</v>
      </c>
      <c r="AV16" s="145">
        <f t="shared" si="24"/>
        <v>2</v>
      </c>
      <c r="AW16" s="145">
        <f t="shared" si="25"/>
        <v>2</v>
      </c>
      <c r="AX16" s="145">
        <f t="shared" si="26"/>
        <v>2</v>
      </c>
      <c r="AY16" s="145">
        <f t="shared" si="27"/>
        <v>2.5</v>
      </c>
      <c r="AZ16" s="156">
        <f t="shared" si="28"/>
        <v>2.54</v>
      </c>
    </row>
    <row r="17" spans="1:52" ht="15.75" thickBot="1" x14ac:dyDescent="0.3">
      <c r="A17" s="65"/>
      <c r="B17" s="78"/>
      <c r="C17" s="63" t="s">
        <v>156</v>
      </c>
      <c r="D17" s="106">
        <f>AVERAGE(D18:D30)</f>
        <v>4.4538461538461531</v>
      </c>
      <c r="E17" s="104"/>
      <c r="F17" s="459" t="str">
        <f t="shared" si="0"/>
        <v>B</v>
      </c>
      <c r="G17" s="454">
        <f>AVERAGE(G18:G30)</f>
        <v>4.2317692307692303</v>
      </c>
      <c r="H17" s="402"/>
      <c r="I17" s="102" t="str">
        <f t="shared" si="1"/>
        <v>C</v>
      </c>
      <c r="J17" s="106">
        <f>AVERAGE(J18:J30)</f>
        <v>4.3129230769230764</v>
      </c>
      <c r="K17" s="402"/>
      <c r="L17" s="103" t="str">
        <f t="shared" si="2"/>
        <v>C</v>
      </c>
      <c r="M17" s="454">
        <f>AVERAGE(M18:M30)</f>
        <v>99.57563444958403</v>
      </c>
      <c r="N17" s="403"/>
      <c r="O17" s="102" t="str">
        <f t="shared" si="3"/>
        <v>A</v>
      </c>
      <c r="P17" s="105">
        <f>AVERAGE(P18:P30)</f>
        <v>97.776713371511946</v>
      </c>
      <c r="Q17" s="404"/>
      <c r="R17" s="103" t="str">
        <f t="shared" si="4"/>
        <v>A</v>
      </c>
      <c r="S17" s="115" t="str">
        <f t="shared" si="5"/>
        <v>B</v>
      </c>
      <c r="T17" s="147">
        <f t="shared" si="6"/>
        <v>2.5</v>
      </c>
      <c r="U17" s="148">
        <f t="shared" si="7"/>
        <v>2</v>
      </c>
      <c r="V17" s="148">
        <f t="shared" si="8"/>
        <v>2</v>
      </c>
      <c r="W17" s="148">
        <f t="shared" si="9"/>
        <v>4.2</v>
      </c>
      <c r="X17" s="148">
        <f t="shared" si="10"/>
        <v>4.2</v>
      </c>
      <c r="Y17" s="476">
        <f t="shared" si="11"/>
        <v>2.9799999999999995</v>
      </c>
      <c r="Z17" s="105">
        <f>AVERAGE(Z18:Z30)</f>
        <v>3.7285120441003352</v>
      </c>
      <c r="AA17" s="405"/>
      <c r="AB17" s="103" t="str">
        <f t="shared" si="12"/>
        <v>C</v>
      </c>
      <c r="AC17" s="454">
        <f>AVERAGE(AC18:AC30)</f>
        <v>3.8368641097106146</v>
      </c>
      <c r="AD17" s="405"/>
      <c r="AE17" s="102" t="str">
        <f t="shared" si="13"/>
        <v>C</v>
      </c>
      <c r="AF17" s="139">
        <f>AVERAGE(AF18:AF30)</f>
        <v>4.1082408029831825</v>
      </c>
      <c r="AG17" s="406"/>
      <c r="AH17" s="103" t="str">
        <f t="shared" si="14"/>
        <v>C</v>
      </c>
      <c r="AI17" s="140">
        <f>AVERAGE(AI18:AI30)</f>
        <v>43.342792516508787</v>
      </c>
      <c r="AJ17" s="407"/>
      <c r="AK17" s="102" t="str">
        <f t="shared" si="15"/>
        <v>C</v>
      </c>
      <c r="AL17" s="139">
        <f>AVERAGE(AL18:AL30)</f>
        <v>71.376915069062107</v>
      </c>
      <c r="AM17" s="408"/>
      <c r="AN17" s="103" t="str">
        <f t="shared" si="16"/>
        <v>B</v>
      </c>
      <c r="AO17" s="159" t="str">
        <f t="shared" si="17"/>
        <v>B</v>
      </c>
      <c r="AP17" s="148">
        <f t="shared" si="18"/>
        <v>2.5</v>
      </c>
      <c r="AQ17" s="148">
        <f t="shared" si="19"/>
        <v>2</v>
      </c>
      <c r="AR17" s="148">
        <f t="shared" si="20"/>
        <v>2</v>
      </c>
      <c r="AS17" s="148">
        <f t="shared" si="21"/>
        <v>4.2</v>
      </c>
      <c r="AT17" s="148">
        <f t="shared" si="22"/>
        <v>4.2</v>
      </c>
      <c r="AU17" s="148">
        <f t="shared" si="23"/>
        <v>2</v>
      </c>
      <c r="AV17" s="148">
        <f t="shared" si="24"/>
        <v>2</v>
      </c>
      <c r="AW17" s="148">
        <f t="shared" si="25"/>
        <v>2</v>
      </c>
      <c r="AX17" s="148">
        <f t="shared" si="26"/>
        <v>2</v>
      </c>
      <c r="AY17" s="148">
        <f t="shared" si="27"/>
        <v>2.5</v>
      </c>
      <c r="AZ17" s="149">
        <f t="shared" si="28"/>
        <v>2.54</v>
      </c>
    </row>
    <row r="18" spans="1:52" x14ac:dyDescent="0.25">
      <c r="A18" s="54">
        <v>1</v>
      </c>
      <c r="B18" s="75">
        <v>20040</v>
      </c>
      <c r="C18" s="28" t="s">
        <v>25</v>
      </c>
      <c r="D18" s="86">
        <f>'2017 Расклад'!J17</f>
        <v>4.7119999999999997</v>
      </c>
      <c r="E18" s="395">
        <f>$D$129</f>
        <v>4.4800000000000004</v>
      </c>
      <c r="F18" s="461" t="str">
        <f t="shared" si="0"/>
        <v>A</v>
      </c>
      <c r="G18" s="455">
        <f>'2017 Расклад'!P17</f>
        <v>4.3729999999999993</v>
      </c>
      <c r="H18" s="395">
        <f t="shared" si="29"/>
        <v>4.1100000000000003</v>
      </c>
      <c r="I18" s="87" t="str">
        <f t="shared" si="1"/>
        <v>C</v>
      </c>
      <c r="J18" s="86">
        <f>'2017 Расклад'!V17</f>
        <v>4.3239999999999998</v>
      </c>
      <c r="K18" s="395">
        <f t="shared" si="30"/>
        <v>4.17</v>
      </c>
      <c r="L18" s="88" t="str">
        <f t="shared" si="2"/>
        <v>C</v>
      </c>
      <c r="M18" s="470">
        <f>'2017 Расклад'!AD17</f>
        <v>100</v>
      </c>
      <c r="N18" s="396">
        <f t="shared" si="31"/>
        <v>98.89</v>
      </c>
      <c r="O18" s="87" t="str">
        <f t="shared" si="3"/>
        <v>A</v>
      </c>
      <c r="P18" s="98">
        <f>'2017 Расклад'!AL17</f>
        <v>95.876288659793815</v>
      </c>
      <c r="Q18" s="397">
        <f t="shared" si="32"/>
        <v>96.86</v>
      </c>
      <c r="R18" s="88" t="str">
        <f t="shared" si="4"/>
        <v>A</v>
      </c>
      <c r="S18" s="116" t="str">
        <f t="shared" si="5"/>
        <v>B</v>
      </c>
      <c r="T18" s="101">
        <f t="shared" si="6"/>
        <v>4.2</v>
      </c>
      <c r="U18" s="101">
        <f t="shared" si="7"/>
        <v>2</v>
      </c>
      <c r="V18" s="101">
        <f t="shared" si="8"/>
        <v>2</v>
      </c>
      <c r="W18" s="101">
        <f t="shared" si="9"/>
        <v>4.2</v>
      </c>
      <c r="X18" s="101">
        <f t="shared" si="10"/>
        <v>4.2</v>
      </c>
      <c r="Y18" s="120">
        <f t="shared" si="11"/>
        <v>3.3199999999999994</v>
      </c>
      <c r="Z18" s="125">
        <f>'2017 Расклад'!AR17</f>
        <v>3.8571428571428572</v>
      </c>
      <c r="AA18" s="398">
        <f t="shared" si="34"/>
        <v>3.9</v>
      </c>
      <c r="AB18" s="88" t="str">
        <f t="shared" si="12"/>
        <v>C</v>
      </c>
      <c r="AC18" s="480">
        <f>'2017 Расклад'!AX17</f>
        <v>3.9285714285714284</v>
      </c>
      <c r="AD18" s="398">
        <f t="shared" si="35"/>
        <v>3.96</v>
      </c>
      <c r="AE18" s="87" t="str">
        <f t="shared" si="13"/>
        <v>C</v>
      </c>
      <c r="AF18" s="133">
        <f>'2017 Расклад'!BD17</f>
        <v>4.215686274509804</v>
      </c>
      <c r="AG18" s="399">
        <f t="shared" si="36"/>
        <v>4.1500000000000004</v>
      </c>
      <c r="AH18" s="88" t="str">
        <f t="shared" si="14"/>
        <v>C</v>
      </c>
      <c r="AI18" s="150">
        <f>'2017 Расклад'!BL17</f>
        <v>42.696969696969695</v>
      </c>
      <c r="AJ18" s="400">
        <f t="shared" si="37"/>
        <v>46.59</v>
      </c>
      <c r="AK18" s="87" t="str">
        <f t="shared" si="15"/>
        <v>C</v>
      </c>
      <c r="AL18" s="152">
        <f>'2017 Расклад'!BT17</f>
        <v>73.639344262295083</v>
      </c>
      <c r="AM18" s="401">
        <f t="shared" si="38"/>
        <v>71.56</v>
      </c>
      <c r="AN18" s="88" t="str">
        <f t="shared" si="16"/>
        <v>A</v>
      </c>
      <c r="AO18" s="107" t="str">
        <f t="shared" si="17"/>
        <v>B</v>
      </c>
      <c r="AP18" s="145">
        <f t="shared" si="18"/>
        <v>4.2</v>
      </c>
      <c r="AQ18" s="145">
        <f t="shared" si="19"/>
        <v>2</v>
      </c>
      <c r="AR18" s="145">
        <f t="shared" si="20"/>
        <v>2</v>
      </c>
      <c r="AS18" s="145">
        <f t="shared" si="21"/>
        <v>4.2</v>
      </c>
      <c r="AT18" s="145">
        <f t="shared" si="22"/>
        <v>4.2</v>
      </c>
      <c r="AU18" s="145">
        <f t="shared" si="23"/>
        <v>2</v>
      </c>
      <c r="AV18" s="145">
        <f t="shared" si="24"/>
        <v>2</v>
      </c>
      <c r="AW18" s="145">
        <f t="shared" si="25"/>
        <v>2</v>
      </c>
      <c r="AX18" s="145">
        <f t="shared" si="26"/>
        <v>2</v>
      </c>
      <c r="AY18" s="145">
        <f t="shared" si="27"/>
        <v>4.2</v>
      </c>
      <c r="AZ18" s="156">
        <f t="shared" si="28"/>
        <v>2.88</v>
      </c>
    </row>
    <row r="19" spans="1:52" x14ac:dyDescent="0.25">
      <c r="A19" s="52">
        <v>2</v>
      </c>
      <c r="B19" s="76">
        <v>20061</v>
      </c>
      <c r="C19" s="48" t="s">
        <v>27</v>
      </c>
      <c r="D19" s="86">
        <f>'2017 Расклад'!J18</f>
        <v>4.4529999999999994</v>
      </c>
      <c r="E19" s="89">
        <f t="shared" ref="E19:E82" si="39">$D$129</f>
        <v>4.4800000000000004</v>
      </c>
      <c r="F19" s="462" t="str">
        <f t="shared" si="0"/>
        <v>B</v>
      </c>
      <c r="G19" s="455">
        <f>'2017 Расклад'!P18</f>
        <v>4.1639999999999997</v>
      </c>
      <c r="H19" s="89">
        <f t="shared" si="29"/>
        <v>4.1100000000000003</v>
      </c>
      <c r="I19" s="90" t="str">
        <f t="shared" si="1"/>
        <v>C</v>
      </c>
      <c r="J19" s="86">
        <f>'2017 Расклад'!V18</f>
        <v>4.34</v>
      </c>
      <c r="K19" s="89">
        <f t="shared" si="30"/>
        <v>4.17</v>
      </c>
      <c r="L19" s="91" t="str">
        <f t="shared" si="2"/>
        <v>C</v>
      </c>
      <c r="M19" s="470">
        <f>'2017 Расклад'!AD18</f>
        <v>100</v>
      </c>
      <c r="N19" s="82">
        <f t="shared" si="31"/>
        <v>98.89</v>
      </c>
      <c r="O19" s="90" t="str">
        <f t="shared" si="3"/>
        <v>A</v>
      </c>
      <c r="P19" s="98">
        <f>'2017 Расклад'!AL18</f>
        <v>100</v>
      </c>
      <c r="Q19" s="392">
        <f t="shared" si="32"/>
        <v>96.86</v>
      </c>
      <c r="R19" s="91" t="str">
        <f t="shared" si="4"/>
        <v>A</v>
      </c>
      <c r="S19" s="116" t="str">
        <f t="shared" si="5"/>
        <v>B</v>
      </c>
      <c r="T19" s="101">
        <f t="shared" si="6"/>
        <v>2.5</v>
      </c>
      <c r="U19" s="101">
        <f t="shared" si="7"/>
        <v>2</v>
      </c>
      <c r="V19" s="101">
        <f t="shared" si="8"/>
        <v>2</v>
      </c>
      <c r="W19" s="101">
        <f t="shared" si="9"/>
        <v>4.2</v>
      </c>
      <c r="X19" s="101">
        <f t="shared" si="10"/>
        <v>4.2</v>
      </c>
      <c r="Y19" s="120">
        <f t="shared" si="11"/>
        <v>2.9799999999999995</v>
      </c>
      <c r="Z19" s="125">
        <f>'2017 Расклад'!AR18</f>
        <v>3.5882352941176472</v>
      </c>
      <c r="AA19" s="85">
        <f t="shared" si="34"/>
        <v>3.9</v>
      </c>
      <c r="AB19" s="91" t="str">
        <f t="shared" si="12"/>
        <v>C</v>
      </c>
      <c r="AC19" s="480">
        <f>'2017 Расклад'!AX18</f>
        <v>3.8823529411764706</v>
      </c>
      <c r="AD19" s="85">
        <f t="shared" si="35"/>
        <v>3.96</v>
      </c>
      <c r="AE19" s="90" t="str">
        <f t="shared" si="13"/>
        <v>C</v>
      </c>
      <c r="AF19" s="133">
        <f>'2017 Расклад'!BD18</f>
        <v>4.333333333333333</v>
      </c>
      <c r="AG19" s="393">
        <f t="shared" si="36"/>
        <v>4.1500000000000004</v>
      </c>
      <c r="AH19" s="91" t="str">
        <f t="shared" si="14"/>
        <v>C</v>
      </c>
      <c r="AI19" s="150">
        <f>'2017 Расклад'!BL18</f>
        <v>43.931034482758619</v>
      </c>
      <c r="AJ19" s="394">
        <f t="shared" si="37"/>
        <v>46.59</v>
      </c>
      <c r="AK19" s="90" t="str">
        <f t="shared" si="15"/>
        <v>C</v>
      </c>
      <c r="AL19" s="152">
        <f>'2017 Расклад'!BT18</f>
        <v>75</v>
      </c>
      <c r="AM19" s="129">
        <f t="shared" si="38"/>
        <v>71.56</v>
      </c>
      <c r="AN19" s="91" t="str">
        <f t="shared" si="16"/>
        <v>A</v>
      </c>
      <c r="AO19" s="160" t="str">
        <f t="shared" si="17"/>
        <v>B</v>
      </c>
      <c r="AP19" s="145">
        <f t="shared" si="18"/>
        <v>2.5</v>
      </c>
      <c r="AQ19" s="145">
        <f t="shared" si="19"/>
        <v>2</v>
      </c>
      <c r="AR19" s="145">
        <f t="shared" si="20"/>
        <v>2</v>
      </c>
      <c r="AS19" s="145">
        <f t="shared" si="21"/>
        <v>4.2</v>
      </c>
      <c r="AT19" s="145">
        <f t="shared" si="22"/>
        <v>4.2</v>
      </c>
      <c r="AU19" s="145">
        <f t="shared" si="23"/>
        <v>2</v>
      </c>
      <c r="AV19" s="145">
        <f t="shared" si="24"/>
        <v>2</v>
      </c>
      <c r="AW19" s="145">
        <f t="shared" si="25"/>
        <v>2</v>
      </c>
      <c r="AX19" s="145">
        <f t="shared" si="26"/>
        <v>2</v>
      </c>
      <c r="AY19" s="145">
        <f t="shared" si="27"/>
        <v>4.2</v>
      </c>
      <c r="AZ19" s="156">
        <f t="shared" si="28"/>
        <v>2.71</v>
      </c>
    </row>
    <row r="20" spans="1:52" x14ac:dyDescent="0.25">
      <c r="A20" s="52">
        <v>3</v>
      </c>
      <c r="B20" s="76">
        <v>21020</v>
      </c>
      <c r="C20" s="48" t="s">
        <v>36</v>
      </c>
      <c r="D20" s="86">
        <f>'2017 Расклад'!J19</f>
        <v>4.7210000000000001</v>
      </c>
      <c r="E20" s="89">
        <f t="shared" si="39"/>
        <v>4.4800000000000004</v>
      </c>
      <c r="F20" s="462" t="str">
        <f t="shared" si="0"/>
        <v>A</v>
      </c>
      <c r="G20" s="455">
        <f>'2017 Расклад'!P19</f>
        <v>4.5730000000000004</v>
      </c>
      <c r="H20" s="89">
        <f t="shared" si="29"/>
        <v>4.1100000000000003</v>
      </c>
      <c r="I20" s="90" t="str">
        <f t="shared" si="1"/>
        <v>A</v>
      </c>
      <c r="J20" s="86">
        <f>'2017 Расклад'!V19</f>
        <v>4.5569999999999995</v>
      </c>
      <c r="K20" s="89">
        <f t="shared" si="30"/>
        <v>4.17</v>
      </c>
      <c r="L20" s="91" t="str">
        <f t="shared" si="2"/>
        <v>A</v>
      </c>
      <c r="M20" s="470">
        <f>'2017 Расклад'!AD19</f>
        <v>100</v>
      </c>
      <c r="N20" s="82">
        <f t="shared" si="31"/>
        <v>98.89</v>
      </c>
      <c r="O20" s="90" t="str">
        <f t="shared" si="3"/>
        <v>A</v>
      </c>
      <c r="P20" s="98">
        <f>'2017 Расклад'!AL19</f>
        <v>97.916666666666671</v>
      </c>
      <c r="Q20" s="392">
        <f t="shared" si="32"/>
        <v>96.86</v>
      </c>
      <c r="R20" s="91" t="str">
        <f t="shared" si="4"/>
        <v>A</v>
      </c>
      <c r="S20" s="116" t="str">
        <f t="shared" si="5"/>
        <v>A</v>
      </c>
      <c r="T20" s="101">
        <f t="shared" si="6"/>
        <v>4.2</v>
      </c>
      <c r="U20" s="101">
        <f t="shared" si="7"/>
        <v>4.2</v>
      </c>
      <c r="V20" s="101">
        <f t="shared" si="8"/>
        <v>4.2</v>
      </c>
      <c r="W20" s="101">
        <f t="shared" si="9"/>
        <v>4.2</v>
      </c>
      <c r="X20" s="101">
        <f t="shared" si="10"/>
        <v>4.2</v>
      </c>
      <c r="Y20" s="120">
        <f t="shared" si="11"/>
        <v>4.2</v>
      </c>
      <c r="Z20" s="125">
        <f>'2017 Расклад'!AR19</f>
        <v>3.8695652173913042</v>
      </c>
      <c r="AA20" s="85">
        <f t="shared" si="34"/>
        <v>3.9</v>
      </c>
      <c r="AB20" s="91" t="str">
        <f t="shared" si="12"/>
        <v>C</v>
      </c>
      <c r="AC20" s="480">
        <f>'2017 Расклад'!AX19</f>
        <v>4.1413043478260869</v>
      </c>
      <c r="AD20" s="85">
        <f t="shared" si="35"/>
        <v>3.96</v>
      </c>
      <c r="AE20" s="90" t="str">
        <f t="shared" si="13"/>
        <v>C</v>
      </c>
      <c r="AF20" s="133">
        <f>'2017 Расклад'!BD19</f>
        <v>4.4324324324324325</v>
      </c>
      <c r="AG20" s="393">
        <f t="shared" si="36"/>
        <v>4.1500000000000004</v>
      </c>
      <c r="AH20" s="91" t="str">
        <f t="shared" si="14"/>
        <v>B</v>
      </c>
      <c r="AI20" s="150">
        <f>'2017 Расклад'!BL19</f>
        <v>47.666666666666664</v>
      </c>
      <c r="AJ20" s="394">
        <f t="shared" si="37"/>
        <v>46.59</v>
      </c>
      <c r="AK20" s="90" t="str">
        <f t="shared" si="15"/>
        <v>C</v>
      </c>
      <c r="AL20" s="152">
        <f>'2017 Расклад'!BT19</f>
        <v>80.760869565217391</v>
      </c>
      <c r="AM20" s="129">
        <f t="shared" si="38"/>
        <v>71.56</v>
      </c>
      <c r="AN20" s="91" t="str">
        <f t="shared" si="16"/>
        <v>A</v>
      </c>
      <c r="AO20" s="160" t="str">
        <f t="shared" si="17"/>
        <v>B</v>
      </c>
      <c r="AP20" s="145">
        <f t="shared" si="18"/>
        <v>4.2</v>
      </c>
      <c r="AQ20" s="145">
        <f t="shared" si="19"/>
        <v>4.2</v>
      </c>
      <c r="AR20" s="145">
        <f t="shared" si="20"/>
        <v>4.2</v>
      </c>
      <c r="AS20" s="145">
        <f t="shared" si="21"/>
        <v>4.2</v>
      </c>
      <c r="AT20" s="145">
        <f t="shared" si="22"/>
        <v>4.2</v>
      </c>
      <c r="AU20" s="145">
        <f t="shared" si="23"/>
        <v>2</v>
      </c>
      <c r="AV20" s="145">
        <f t="shared" si="24"/>
        <v>2</v>
      </c>
      <c r="AW20" s="145">
        <f t="shared" si="25"/>
        <v>2.5</v>
      </c>
      <c r="AX20" s="145">
        <f t="shared" si="26"/>
        <v>2</v>
      </c>
      <c r="AY20" s="145">
        <f t="shared" si="27"/>
        <v>4.2</v>
      </c>
      <c r="AZ20" s="156">
        <f t="shared" si="28"/>
        <v>3.37</v>
      </c>
    </row>
    <row r="21" spans="1:52" x14ac:dyDescent="0.25">
      <c r="A21" s="52">
        <v>4</v>
      </c>
      <c r="B21" s="75">
        <v>20060</v>
      </c>
      <c r="C21" s="28" t="s">
        <v>237</v>
      </c>
      <c r="D21" s="86">
        <f>'2017 Расклад'!J20</f>
        <v>4.7649999999999997</v>
      </c>
      <c r="E21" s="89">
        <f t="shared" si="39"/>
        <v>4.4800000000000004</v>
      </c>
      <c r="F21" s="462" t="str">
        <f t="shared" si="0"/>
        <v>A</v>
      </c>
      <c r="G21" s="455">
        <f>'2017 Расклад'!P20</f>
        <v>4.5139999999999993</v>
      </c>
      <c r="H21" s="89">
        <f t="shared" si="29"/>
        <v>4.1100000000000003</v>
      </c>
      <c r="I21" s="90" t="str">
        <f t="shared" si="1"/>
        <v>A</v>
      </c>
      <c r="J21" s="86">
        <f>'2017 Расклад'!V20</f>
        <v>4.5479999999999992</v>
      </c>
      <c r="K21" s="89">
        <f t="shared" si="30"/>
        <v>4.17</v>
      </c>
      <c r="L21" s="91" t="str">
        <f t="shared" si="2"/>
        <v>A</v>
      </c>
      <c r="M21" s="470">
        <f>'2017 Расклад'!AD20</f>
        <v>100</v>
      </c>
      <c r="N21" s="82">
        <f t="shared" si="31"/>
        <v>98.89</v>
      </c>
      <c r="O21" s="90" t="str">
        <f t="shared" si="3"/>
        <v>A</v>
      </c>
      <c r="P21" s="98">
        <f>'2017 Расклад'!AL20</f>
        <v>99.31506849315069</v>
      </c>
      <c r="Q21" s="392">
        <f t="shared" si="32"/>
        <v>96.86</v>
      </c>
      <c r="R21" s="91" t="str">
        <f t="shared" si="4"/>
        <v>A</v>
      </c>
      <c r="S21" s="116" t="str">
        <f t="shared" si="5"/>
        <v>A</v>
      </c>
      <c r="T21" s="101">
        <f t="shared" si="6"/>
        <v>4.2</v>
      </c>
      <c r="U21" s="101">
        <f t="shared" si="7"/>
        <v>4.2</v>
      </c>
      <c r="V21" s="101">
        <f t="shared" si="8"/>
        <v>4.2</v>
      </c>
      <c r="W21" s="101">
        <f t="shared" si="9"/>
        <v>4.2</v>
      </c>
      <c r="X21" s="101">
        <f t="shared" si="10"/>
        <v>4.2</v>
      </c>
      <c r="Y21" s="120">
        <f t="shared" si="11"/>
        <v>4.2</v>
      </c>
      <c r="Z21" s="125">
        <f>'2017 Расклад'!AR20</f>
        <v>4.0392156862745097</v>
      </c>
      <c r="AA21" s="85">
        <f t="shared" si="34"/>
        <v>3.9</v>
      </c>
      <c r="AB21" s="91" t="str">
        <f t="shared" si="12"/>
        <v>C</v>
      </c>
      <c r="AC21" s="480">
        <f>'2017 Расклад'!AX20</f>
        <v>4.0389610389610393</v>
      </c>
      <c r="AD21" s="85">
        <f t="shared" si="35"/>
        <v>3.96</v>
      </c>
      <c r="AE21" s="90" t="str">
        <f t="shared" si="13"/>
        <v>C</v>
      </c>
      <c r="AF21" s="133">
        <f>'2017 Расклад'!BD20</f>
        <v>4.3157894736842106</v>
      </c>
      <c r="AG21" s="393">
        <f t="shared" si="36"/>
        <v>4.1500000000000004</v>
      </c>
      <c r="AH21" s="91" t="str">
        <f t="shared" si="14"/>
        <v>C</v>
      </c>
      <c r="AI21" s="150">
        <f>'2017 Расклад'!BL20</f>
        <v>56.281690140845072</v>
      </c>
      <c r="AJ21" s="394">
        <f t="shared" si="37"/>
        <v>46.59</v>
      </c>
      <c r="AK21" s="90" t="str">
        <f t="shared" si="15"/>
        <v>B</v>
      </c>
      <c r="AL21" s="152">
        <f>'2017 Расклад'!BT20</f>
        <v>76.19047619047619</v>
      </c>
      <c r="AM21" s="129">
        <f t="shared" si="38"/>
        <v>71.56</v>
      </c>
      <c r="AN21" s="91" t="str">
        <f t="shared" si="16"/>
        <v>A</v>
      </c>
      <c r="AO21" s="160" t="str">
        <f t="shared" si="17"/>
        <v>B</v>
      </c>
      <c r="AP21" s="145">
        <f t="shared" si="18"/>
        <v>4.2</v>
      </c>
      <c r="AQ21" s="145">
        <f t="shared" si="19"/>
        <v>4.2</v>
      </c>
      <c r="AR21" s="145">
        <f t="shared" si="20"/>
        <v>4.2</v>
      </c>
      <c r="AS21" s="145">
        <f t="shared" si="21"/>
        <v>4.2</v>
      </c>
      <c r="AT21" s="145">
        <f t="shared" si="22"/>
        <v>4.2</v>
      </c>
      <c r="AU21" s="145">
        <f t="shared" si="23"/>
        <v>2</v>
      </c>
      <c r="AV21" s="145">
        <f t="shared" si="24"/>
        <v>2</v>
      </c>
      <c r="AW21" s="145">
        <f t="shared" si="25"/>
        <v>2</v>
      </c>
      <c r="AX21" s="145">
        <f t="shared" si="26"/>
        <v>2.5</v>
      </c>
      <c r="AY21" s="145">
        <f t="shared" si="27"/>
        <v>4.2</v>
      </c>
      <c r="AZ21" s="156">
        <f t="shared" si="28"/>
        <v>3.37</v>
      </c>
    </row>
    <row r="22" spans="1:52" x14ac:dyDescent="0.25">
      <c r="A22" s="52">
        <v>5</v>
      </c>
      <c r="B22" s="76">
        <v>20400</v>
      </c>
      <c r="C22" s="362" t="s">
        <v>29</v>
      </c>
      <c r="D22" s="86">
        <f>'2017 Расклад'!J21</f>
        <v>4.4960000000000004</v>
      </c>
      <c r="E22" s="89">
        <f t="shared" si="39"/>
        <v>4.4800000000000004</v>
      </c>
      <c r="F22" s="462" t="str">
        <f t="shared" si="0"/>
        <v>B</v>
      </c>
      <c r="G22" s="455">
        <f>'2017 Расклад'!P21</f>
        <v>4.3410000000000002</v>
      </c>
      <c r="H22" s="89">
        <f t="shared" si="29"/>
        <v>4.1100000000000003</v>
      </c>
      <c r="I22" s="90" t="str">
        <f t="shared" si="1"/>
        <v>C</v>
      </c>
      <c r="J22" s="86">
        <f>'2017 Расклад'!V21</f>
        <v>4.367</v>
      </c>
      <c r="K22" s="89">
        <f t="shared" si="30"/>
        <v>4.17</v>
      </c>
      <c r="L22" s="91" t="str">
        <f t="shared" si="2"/>
        <v>C</v>
      </c>
      <c r="M22" s="470">
        <f>'2017 Расклад'!AD21</f>
        <v>100</v>
      </c>
      <c r="N22" s="82">
        <f t="shared" si="31"/>
        <v>98.89</v>
      </c>
      <c r="O22" s="90" t="str">
        <f t="shared" si="3"/>
        <v>A</v>
      </c>
      <c r="P22" s="98">
        <f>'2017 Расклад'!AL21</f>
        <v>100</v>
      </c>
      <c r="Q22" s="392">
        <f t="shared" si="32"/>
        <v>96.86</v>
      </c>
      <c r="R22" s="91" t="str">
        <f t="shared" si="4"/>
        <v>A</v>
      </c>
      <c r="S22" s="116" t="str">
        <f t="shared" si="5"/>
        <v>B</v>
      </c>
      <c r="T22" s="101">
        <f t="shared" si="6"/>
        <v>2.5</v>
      </c>
      <c r="U22" s="101">
        <f t="shared" si="7"/>
        <v>2</v>
      </c>
      <c r="V22" s="101">
        <f t="shared" si="8"/>
        <v>2</v>
      </c>
      <c r="W22" s="101">
        <f t="shared" si="9"/>
        <v>4.2</v>
      </c>
      <c r="X22" s="101">
        <f t="shared" si="10"/>
        <v>4.2</v>
      </c>
      <c r="Y22" s="120">
        <f t="shared" si="11"/>
        <v>2.9799999999999995</v>
      </c>
      <c r="Z22" s="125">
        <f>'2017 Расклад'!AR21</f>
        <v>4.0707964601769913</v>
      </c>
      <c r="AA22" s="85">
        <f t="shared" si="34"/>
        <v>3.9</v>
      </c>
      <c r="AB22" s="91" t="str">
        <f t="shared" si="12"/>
        <v>C</v>
      </c>
      <c r="AC22" s="480">
        <f>'2017 Расклад'!AX21</f>
        <v>4.2389380530973453</v>
      </c>
      <c r="AD22" s="85">
        <f t="shared" si="35"/>
        <v>3.96</v>
      </c>
      <c r="AE22" s="90" t="str">
        <f t="shared" si="13"/>
        <v>C</v>
      </c>
      <c r="AF22" s="133">
        <f>'2017 Расклад'!BD21</f>
        <v>4.493150684931507</v>
      </c>
      <c r="AG22" s="393">
        <f t="shared" si="36"/>
        <v>4.1500000000000004</v>
      </c>
      <c r="AH22" s="91" t="str">
        <f t="shared" si="14"/>
        <v>B</v>
      </c>
      <c r="AI22" s="150">
        <f>'2017 Расклад'!BL21</f>
        <v>49.19047619047619</v>
      </c>
      <c r="AJ22" s="394">
        <f t="shared" si="37"/>
        <v>46.59</v>
      </c>
      <c r="AK22" s="90" t="str">
        <f t="shared" si="15"/>
        <v>C</v>
      </c>
      <c r="AL22" s="152">
        <f>'2017 Расклад'!BT21</f>
        <v>74.28</v>
      </c>
      <c r="AM22" s="129">
        <f t="shared" si="38"/>
        <v>71.56</v>
      </c>
      <c r="AN22" s="91" t="str">
        <f t="shared" si="16"/>
        <v>A</v>
      </c>
      <c r="AO22" s="160" t="str">
        <f t="shared" si="17"/>
        <v>B</v>
      </c>
      <c r="AP22" s="145">
        <f t="shared" si="18"/>
        <v>2.5</v>
      </c>
      <c r="AQ22" s="145">
        <f t="shared" si="19"/>
        <v>2</v>
      </c>
      <c r="AR22" s="145">
        <f t="shared" si="20"/>
        <v>2</v>
      </c>
      <c r="AS22" s="145">
        <f t="shared" si="21"/>
        <v>4.2</v>
      </c>
      <c r="AT22" s="145">
        <f t="shared" si="22"/>
        <v>4.2</v>
      </c>
      <c r="AU22" s="145">
        <f t="shared" si="23"/>
        <v>2</v>
      </c>
      <c r="AV22" s="145">
        <f t="shared" si="24"/>
        <v>2</v>
      </c>
      <c r="AW22" s="145">
        <f t="shared" si="25"/>
        <v>2.5</v>
      </c>
      <c r="AX22" s="145">
        <f t="shared" si="26"/>
        <v>2</v>
      </c>
      <c r="AY22" s="145">
        <f t="shared" si="27"/>
        <v>4.2</v>
      </c>
      <c r="AZ22" s="156">
        <f t="shared" si="28"/>
        <v>2.76</v>
      </c>
    </row>
    <row r="23" spans="1:52" x14ac:dyDescent="0.25">
      <c r="A23" s="52">
        <v>6</v>
      </c>
      <c r="B23" s="76">
        <v>20080</v>
      </c>
      <c r="C23" s="48" t="s">
        <v>28</v>
      </c>
      <c r="D23" s="86">
        <f>'2017 Расклад'!J22</f>
        <v>4.2929999999999993</v>
      </c>
      <c r="E23" s="89">
        <f t="shared" si="39"/>
        <v>4.4800000000000004</v>
      </c>
      <c r="F23" s="462" t="str">
        <f t="shared" si="0"/>
        <v>C</v>
      </c>
      <c r="G23" s="455">
        <f>'2017 Расклад'!P22</f>
        <v>3.8119999999999998</v>
      </c>
      <c r="H23" s="89">
        <f t="shared" si="29"/>
        <v>4.1100000000000003</v>
      </c>
      <c r="I23" s="90" t="str">
        <f t="shared" si="1"/>
        <v>C</v>
      </c>
      <c r="J23" s="86">
        <f>'2017 Расклад'!V22</f>
        <v>4.1890000000000001</v>
      </c>
      <c r="K23" s="89">
        <f t="shared" si="30"/>
        <v>4.17</v>
      </c>
      <c r="L23" s="91" t="str">
        <f t="shared" si="2"/>
        <v>C</v>
      </c>
      <c r="M23" s="470">
        <f>'2017 Расклад'!AD22</f>
        <v>100</v>
      </c>
      <c r="N23" s="82">
        <f t="shared" si="31"/>
        <v>98.89</v>
      </c>
      <c r="O23" s="90" t="str">
        <f t="shared" si="3"/>
        <v>A</v>
      </c>
      <c r="P23" s="98">
        <f>'2017 Расклад'!AL22</f>
        <v>100</v>
      </c>
      <c r="Q23" s="392">
        <f t="shared" si="32"/>
        <v>96.86</v>
      </c>
      <c r="R23" s="91" t="str">
        <f t="shared" si="4"/>
        <v>A</v>
      </c>
      <c r="S23" s="116" t="str">
        <f t="shared" si="5"/>
        <v>B</v>
      </c>
      <c r="T23" s="101">
        <f t="shared" si="6"/>
        <v>2</v>
      </c>
      <c r="U23" s="101">
        <f t="shared" si="7"/>
        <v>2</v>
      </c>
      <c r="V23" s="101">
        <f t="shared" si="8"/>
        <v>2</v>
      </c>
      <c r="W23" s="101">
        <f t="shared" si="9"/>
        <v>4.2</v>
      </c>
      <c r="X23" s="101">
        <f t="shared" si="10"/>
        <v>4.2</v>
      </c>
      <c r="Y23" s="120">
        <f t="shared" si="11"/>
        <v>2.88</v>
      </c>
      <c r="Z23" s="125">
        <f>'2017 Расклад'!AR22</f>
        <v>3.6923076923076925</v>
      </c>
      <c r="AA23" s="85">
        <f t="shared" si="34"/>
        <v>3.9</v>
      </c>
      <c r="AB23" s="91" t="str">
        <f t="shared" si="12"/>
        <v>C</v>
      </c>
      <c r="AC23" s="480">
        <f>'2017 Расклад'!AX22</f>
        <v>3.6538461538461537</v>
      </c>
      <c r="AD23" s="85">
        <f t="shared" si="35"/>
        <v>3.96</v>
      </c>
      <c r="AE23" s="90" t="str">
        <f t="shared" si="13"/>
        <v>C</v>
      </c>
      <c r="AF23" s="133">
        <f>'2017 Расклад'!BD22</f>
        <v>3.9444444444444446</v>
      </c>
      <c r="AG23" s="393">
        <f t="shared" si="36"/>
        <v>4.1500000000000004</v>
      </c>
      <c r="AH23" s="91" t="str">
        <f t="shared" si="14"/>
        <v>C</v>
      </c>
      <c r="AI23" s="150">
        <f>'2017 Расклад'!BL22</f>
        <v>38.333333333333336</v>
      </c>
      <c r="AJ23" s="394">
        <f t="shared" si="37"/>
        <v>46.59</v>
      </c>
      <c r="AK23" s="90" t="str">
        <f t="shared" si="15"/>
        <v>C</v>
      </c>
      <c r="AL23" s="152">
        <f>'2017 Расклад'!BT22</f>
        <v>75.611111111111114</v>
      </c>
      <c r="AM23" s="129">
        <f t="shared" si="38"/>
        <v>71.56</v>
      </c>
      <c r="AN23" s="91" t="str">
        <f t="shared" si="16"/>
        <v>A</v>
      </c>
      <c r="AO23" s="160" t="str">
        <f t="shared" si="17"/>
        <v>B</v>
      </c>
      <c r="AP23" s="145">
        <f t="shared" si="18"/>
        <v>2</v>
      </c>
      <c r="AQ23" s="145">
        <f t="shared" si="19"/>
        <v>2</v>
      </c>
      <c r="AR23" s="145">
        <f t="shared" si="20"/>
        <v>2</v>
      </c>
      <c r="AS23" s="145">
        <f t="shared" si="21"/>
        <v>4.2</v>
      </c>
      <c r="AT23" s="145">
        <f t="shared" si="22"/>
        <v>4.2</v>
      </c>
      <c r="AU23" s="145">
        <f t="shared" si="23"/>
        <v>2</v>
      </c>
      <c r="AV23" s="145">
        <f t="shared" si="24"/>
        <v>2</v>
      </c>
      <c r="AW23" s="145">
        <f t="shared" si="25"/>
        <v>2</v>
      </c>
      <c r="AX23" s="145">
        <f t="shared" si="26"/>
        <v>2</v>
      </c>
      <c r="AY23" s="145">
        <f t="shared" si="27"/>
        <v>4.2</v>
      </c>
      <c r="AZ23" s="156">
        <f t="shared" si="28"/>
        <v>2.6599999999999997</v>
      </c>
    </row>
    <row r="24" spans="1:52" x14ac:dyDescent="0.25">
      <c r="A24" s="52">
        <v>7</v>
      </c>
      <c r="B24" s="76">
        <v>20460</v>
      </c>
      <c r="C24" s="48" t="s">
        <v>30</v>
      </c>
      <c r="D24" s="86">
        <f>'2017 Расклад'!J23</f>
        <v>4.3940000000000001</v>
      </c>
      <c r="E24" s="89">
        <f t="shared" si="39"/>
        <v>4.4800000000000004</v>
      </c>
      <c r="F24" s="462" t="str">
        <f t="shared" si="0"/>
        <v>C</v>
      </c>
      <c r="G24" s="455">
        <f>'2017 Расклад'!P23</f>
        <v>4.07</v>
      </c>
      <c r="H24" s="89">
        <f t="shared" si="29"/>
        <v>4.1100000000000003</v>
      </c>
      <c r="I24" s="90" t="str">
        <f t="shared" si="1"/>
        <v>C</v>
      </c>
      <c r="J24" s="86">
        <f>'2017 Расклад'!V23</f>
        <v>4.109</v>
      </c>
      <c r="K24" s="89">
        <f t="shared" si="30"/>
        <v>4.17</v>
      </c>
      <c r="L24" s="91" t="str">
        <f t="shared" si="2"/>
        <v>C</v>
      </c>
      <c r="M24" s="470">
        <f>'2017 Расклад'!AD23</f>
        <v>100</v>
      </c>
      <c r="N24" s="82">
        <f t="shared" si="31"/>
        <v>98.89</v>
      </c>
      <c r="O24" s="90" t="str">
        <f t="shared" si="3"/>
        <v>A</v>
      </c>
      <c r="P24" s="98">
        <f>'2017 Расклад'!AL23</f>
        <v>97.183098591549296</v>
      </c>
      <c r="Q24" s="392">
        <f t="shared" si="32"/>
        <v>96.86</v>
      </c>
      <c r="R24" s="91" t="str">
        <f t="shared" si="4"/>
        <v>A</v>
      </c>
      <c r="S24" s="116" t="str">
        <f t="shared" si="5"/>
        <v>B</v>
      </c>
      <c r="T24" s="101">
        <f t="shared" si="6"/>
        <v>2</v>
      </c>
      <c r="U24" s="101">
        <f t="shared" si="7"/>
        <v>2</v>
      </c>
      <c r="V24" s="101">
        <f t="shared" si="8"/>
        <v>2</v>
      </c>
      <c r="W24" s="101">
        <f t="shared" si="9"/>
        <v>4.2</v>
      </c>
      <c r="X24" s="101">
        <f t="shared" si="10"/>
        <v>4.2</v>
      </c>
      <c r="Y24" s="120">
        <f t="shared" si="11"/>
        <v>2.88</v>
      </c>
      <c r="Z24" s="125">
        <f>'2017 Расклад'!AR23</f>
        <v>3.6785714285714284</v>
      </c>
      <c r="AA24" s="85">
        <f t="shared" si="34"/>
        <v>3.9</v>
      </c>
      <c r="AB24" s="91" t="str">
        <f t="shared" si="12"/>
        <v>C</v>
      </c>
      <c r="AC24" s="480">
        <f>'2017 Расклад'!AX23</f>
        <v>3.6785714285714284</v>
      </c>
      <c r="AD24" s="85">
        <f t="shared" si="35"/>
        <v>3.96</v>
      </c>
      <c r="AE24" s="90" t="str">
        <f t="shared" si="13"/>
        <v>C</v>
      </c>
      <c r="AF24" s="133">
        <f>'2017 Расклад'!BD23</f>
        <v>3.8181818181818183</v>
      </c>
      <c r="AG24" s="393">
        <f t="shared" si="36"/>
        <v>4.1500000000000004</v>
      </c>
      <c r="AH24" s="91" t="str">
        <f t="shared" si="14"/>
        <v>C</v>
      </c>
      <c r="AI24" s="150">
        <f>'2017 Расклад'!BL23</f>
        <v>56.857142857142854</v>
      </c>
      <c r="AJ24" s="394">
        <f t="shared" si="37"/>
        <v>46.59</v>
      </c>
      <c r="AK24" s="90" t="str">
        <f t="shared" si="15"/>
        <v>B</v>
      </c>
      <c r="AL24" s="152">
        <f>'2017 Расклад'!BT23</f>
        <v>66.75</v>
      </c>
      <c r="AM24" s="129">
        <f t="shared" si="38"/>
        <v>71.56</v>
      </c>
      <c r="AN24" s="91" t="str">
        <f t="shared" si="16"/>
        <v>B</v>
      </c>
      <c r="AO24" s="160" t="str">
        <f t="shared" si="17"/>
        <v>B</v>
      </c>
      <c r="AP24" s="145">
        <f t="shared" si="18"/>
        <v>2</v>
      </c>
      <c r="AQ24" s="145">
        <f t="shared" si="19"/>
        <v>2</v>
      </c>
      <c r="AR24" s="145">
        <f t="shared" si="20"/>
        <v>2</v>
      </c>
      <c r="AS24" s="145">
        <f t="shared" si="21"/>
        <v>4.2</v>
      </c>
      <c r="AT24" s="145">
        <f t="shared" si="22"/>
        <v>4.2</v>
      </c>
      <c r="AU24" s="145">
        <f t="shared" si="23"/>
        <v>2</v>
      </c>
      <c r="AV24" s="145">
        <f t="shared" si="24"/>
        <v>2</v>
      </c>
      <c r="AW24" s="145">
        <f t="shared" si="25"/>
        <v>2</v>
      </c>
      <c r="AX24" s="145">
        <f t="shared" si="26"/>
        <v>2.5</v>
      </c>
      <c r="AY24" s="145">
        <f t="shared" si="27"/>
        <v>2.5</v>
      </c>
      <c r="AZ24" s="156">
        <f t="shared" si="28"/>
        <v>2.54</v>
      </c>
    </row>
    <row r="25" spans="1:52" x14ac:dyDescent="0.25">
      <c r="A25" s="52">
        <v>8</v>
      </c>
      <c r="B25" s="76">
        <v>20490</v>
      </c>
      <c r="C25" s="48" t="s">
        <v>31</v>
      </c>
      <c r="D25" s="86">
        <f>'2017 Расклад'!J24</f>
        <v>4.4589999999999996</v>
      </c>
      <c r="E25" s="89">
        <f t="shared" si="39"/>
        <v>4.4800000000000004</v>
      </c>
      <c r="F25" s="462" t="str">
        <f t="shared" si="0"/>
        <v>B</v>
      </c>
      <c r="G25" s="455">
        <f>'2017 Расклад'!P24</f>
        <v>4.3540000000000001</v>
      </c>
      <c r="H25" s="89">
        <f t="shared" si="29"/>
        <v>4.1100000000000003</v>
      </c>
      <c r="I25" s="90" t="str">
        <f t="shared" si="1"/>
        <v>C</v>
      </c>
      <c r="J25" s="86">
        <f>'2017 Расклад'!V24</f>
        <v>4.5489999999999995</v>
      </c>
      <c r="K25" s="89">
        <f t="shared" si="30"/>
        <v>4.17</v>
      </c>
      <c r="L25" s="91" t="str">
        <f t="shared" si="2"/>
        <v>A</v>
      </c>
      <c r="M25" s="470">
        <f>'2017 Расклад'!AD24</f>
        <v>100</v>
      </c>
      <c r="N25" s="82">
        <f t="shared" si="31"/>
        <v>98.89</v>
      </c>
      <c r="O25" s="90" t="str">
        <f t="shared" si="3"/>
        <v>A</v>
      </c>
      <c r="P25" s="98">
        <f>'2017 Расклад'!AL24</f>
        <v>100</v>
      </c>
      <c r="Q25" s="392">
        <f t="shared" si="32"/>
        <v>96.86</v>
      </c>
      <c r="R25" s="91" t="str">
        <f t="shared" si="4"/>
        <v>A</v>
      </c>
      <c r="S25" s="116" t="str">
        <f t="shared" si="5"/>
        <v>B</v>
      </c>
      <c r="T25" s="101">
        <f t="shared" si="6"/>
        <v>2.5</v>
      </c>
      <c r="U25" s="101">
        <f t="shared" si="7"/>
        <v>2</v>
      </c>
      <c r="V25" s="101">
        <f t="shared" si="8"/>
        <v>4.2</v>
      </c>
      <c r="W25" s="101">
        <f t="shared" si="9"/>
        <v>4.2</v>
      </c>
      <c r="X25" s="101">
        <f t="shared" si="10"/>
        <v>4.2</v>
      </c>
      <c r="Y25" s="120">
        <f t="shared" si="11"/>
        <v>3.4199999999999995</v>
      </c>
      <c r="Z25" s="125">
        <f>'2017 Расклад'!AR24</f>
        <v>3.32</v>
      </c>
      <c r="AA25" s="85">
        <f t="shared" si="34"/>
        <v>3.9</v>
      </c>
      <c r="AB25" s="91" t="str">
        <f t="shared" si="12"/>
        <v>D</v>
      </c>
      <c r="AC25" s="480">
        <f>'2017 Расклад'!AX24</f>
        <v>4.08</v>
      </c>
      <c r="AD25" s="85">
        <f t="shared" si="35"/>
        <v>3.96</v>
      </c>
      <c r="AE25" s="90" t="str">
        <f t="shared" si="13"/>
        <v>C</v>
      </c>
      <c r="AF25" s="133"/>
      <c r="AG25" s="393">
        <f t="shared" si="36"/>
        <v>4.1500000000000004</v>
      </c>
      <c r="AH25" s="91" t="str">
        <f t="shared" si="14"/>
        <v>D</v>
      </c>
      <c r="AI25" s="150"/>
      <c r="AJ25" s="394">
        <f t="shared" si="37"/>
        <v>46.59</v>
      </c>
      <c r="AK25" s="90" t="str">
        <f t="shared" si="15"/>
        <v>D</v>
      </c>
      <c r="AL25" s="152"/>
      <c r="AM25" s="129">
        <f t="shared" si="38"/>
        <v>71.56</v>
      </c>
      <c r="AN25" s="91" t="str">
        <f t="shared" si="16"/>
        <v>D</v>
      </c>
      <c r="AO25" s="160" t="str">
        <f t="shared" si="17"/>
        <v>C</v>
      </c>
      <c r="AP25" s="145">
        <f t="shared" si="18"/>
        <v>2.5</v>
      </c>
      <c r="AQ25" s="145">
        <f t="shared" si="19"/>
        <v>2</v>
      </c>
      <c r="AR25" s="145">
        <f t="shared" si="20"/>
        <v>4.2</v>
      </c>
      <c r="AS25" s="145">
        <f t="shared" si="21"/>
        <v>4.2</v>
      </c>
      <c r="AT25" s="145">
        <f t="shared" si="22"/>
        <v>4.2</v>
      </c>
      <c r="AU25" s="145">
        <f t="shared" si="23"/>
        <v>1</v>
      </c>
      <c r="AV25" s="145">
        <f t="shared" si="24"/>
        <v>2</v>
      </c>
      <c r="AW25" s="145">
        <f t="shared" si="25"/>
        <v>1</v>
      </c>
      <c r="AX25" s="145">
        <f t="shared" si="26"/>
        <v>1</v>
      </c>
      <c r="AY25" s="145">
        <f t="shared" si="27"/>
        <v>1</v>
      </c>
      <c r="AZ25" s="156">
        <f t="shared" si="28"/>
        <v>2.3099999999999996</v>
      </c>
    </row>
    <row r="26" spans="1:52" x14ac:dyDescent="0.25">
      <c r="A26" s="52">
        <v>9</v>
      </c>
      <c r="B26" s="76">
        <v>20550</v>
      </c>
      <c r="C26" s="48" t="s">
        <v>32</v>
      </c>
      <c r="D26" s="86">
        <f>'2017 Расклад'!J25</f>
        <v>4.4030000000000005</v>
      </c>
      <c r="E26" s="89">
        <f t="shared" si="39"/>
        <v>4.4800000000000004</v>
      </c>
      <c r="F26" s="462" t="str">
        <f t="shared" si="0"/>
        <v>C</v>
      </c>
      <c r="G26" s="455">
        <f>'2017 Расклад'!P25</f>
        <v>4.016</v>
      </c>
      <c r="H26" s="89">
        <f t="shared" si="29"/>
        <v>4.1100000000000003</v>
      </c>
      <c r="I26" s="90" t="str">
        <f t="shared" si="1"/>
        <v>C</v>
      </c>
      <c r="J26" s="86">
        <f>'2017 Расклад'!V25</f>
        <v>4.5760000000000005</v>
      </c>
      <c r="K26" s="89">
        <f t="shared" si="30"/>
        <v>4.17</v>
      </c>
      <c r="L26" s="91" t="str">
        <f t="shared" si="2"/>
        <v>A</v>
      </c>
      <c r="M26" s="470">
        <f>'2017 Расклад'!AD25</f>
        <v>98.484848484848484</v>
      </c>
      <c r="N26" s="82">
        <f t="shared" si="31"/>
        <v>98.89</v>
      </c>
      <c r="O26" s="90" t="str">
        <f t="shared" si="3"/>
        <v>A</v>
      </c>
      <c r="P26" s="98">
        <f>'2017 Расклад'!AL25</f>
        <v>98.529411764705884</v>
      </c>
      <c r="Q26" s="392">
        <f t="shared" si="32"/>
        <v>96.86</v>
      </c>
      <c r="R26" s="91" t="str">
        <f t="shared" si="4"/>
        <v>A</v>
      </c>
      <c r="S26" s="116" t="str">
        <f t="shared" si="5"/>
        <v>B</v>
      </c>
      <c r="T26" s="101">
        <f t="shared" si="6"/>
        <v>2</v>
      </c>
      <c r="U26" s="101">
        <f t="shared" si="7"/>
        <v>2</v>
      </c>
      <c r="V26" s="101">
        <f t="shared" si="8"/>
        <v>4.2</v>
      </c>
      <c r="W26" s="101">
        <f t="shared" si="9"/>
        <v>4.2</v>
      </c>
      <c r="X26" s="101">
        <f t="shared" si="10"/>
        <v>4.2</v>
      </c>
      <c r="Y26" s="120">
        <f t="shared" si="11"/>
        <v>3.3199999999999994</v>
      </c>
      <c r="Z26" s="125">
        <f>'2017 Расклад'!AR25</f>
        <v>3.48</v>
      </c>
      <c r="AA26" s="85">
        <f t="shared" si="34"/>
        <v>3.9</v>
      </c>
      <c r="AB26" s="91" t="str">
        <f t="shared" si="12"/>
        <v>D</v>
      </c>
      <c r="AC26" s="480">
        <f>'2017 Расклад'!AX25</f>
        <v>3.64</v>
      </c>
      <c r="AD26" s="85">
        <f t="shared" si="35"/>
        <v>3.96</v>
      </c>
      <c r="AE26" s="90" t="str">
        <f t="shared" si="13"/>
        <v>C</v>
      </c>
      <c r="AF26" s="133">
        <f>'2017 Расклад'!BD25</f>
        <v>3.9411764705882355</v>
      </c>
      <c r="AG26" s="393">
        <f t="shared" si="36"/>
        <v>4.1500000000000004</v>
      </c>
      <c r="AH26" s="91" t="str">
        <f t="shared" si="14"/>
        <v>C</v>
      </c>
      <c r="AI26" s="150">
        <f>'2017 Расклад'!BL25</f>
        <v>33.5</v>
      </c>
      <c r="AJ26" s="394">
        <f t="shared" si="37"/>
        <v>46.59</v>
      </c>
      <c r="AK26" s="90" t="str">
        <f t="shared" si="15"/>
        <v>C</v>
      </c>
      <c r="AL26" s="152">
        <f>'2017 Расклад'!BT25</f>
        <v>66.470588235294116</v>
      </c>
      <c r="AM26" s="129">
        <f t="shared" si="38"/>
        <v>71.56</v>
      </c>
      <c r="AN26" s="91" t="str">
        <f t="shared" si="16"/>
        <v>B</v>
      </c>
      <c r="AO26" s="160" t="str">
        <f t="shared" si="17"/>
        <v>B</v>
      </c>
      <c r="AP26" s="145">
        <f t="shared" si="18"/>
        <v>2</v>
      </c>
      <c r="AQ26" s="145">
        <f t="shared" si="19"/>
        <v>2</v>
      </c>
      <c r="AR26" s="145">
        <f t="shared" si="20"/>
        <v>4.2</v>
      </c>
      <c r="AS26" s="145">
        <f t="shared" si="21"/>
        <v>4.2</v>
      </c>
      <c r="AT26" s="145">
        <f t="shared" si="22"/>
        <v>4.2</v>
      </c>
      <c r="AU26" s="145">
        <f t="shared" si="23"/>
        <v>1</v>
      </c>
      <c r="AV26" s="145">
        <f t="shared" si="24"/>
        <v>2</v>
      </c>
      <c r="AW26" s="145">
        <f t="shared" si="25"/>
        <v>2</v>
      </c>
      <c r="AX26" s="145">
        <f t="shared" si="26"/>
        <v>2</v>
      </c>
      <c r="AY26" s="145">
        <f t="shared" si="27"/>
        <v>2.5</v>
      </c>
      <c r="AZ26" s="156">
        <f t="shared" si="28"/>
        <v>2.61</v>
      </c>
    </row>
    <row r="27" spans="1:52" x14ac:dyDescent="0.25">
      <c r="A27" s="52">
        <v>10</v>
      </c>
      <c r="B27" s="76">
        <v>20630</v>
      </c>
      <c r="C27" s="48" t="s">
        <v>33</v>
      </c>
      <c r="D27" s="86">
        <f>'2017 Расклад'!J26</f>
        <v>4.5569999999999995</v>
      </c>
      <c r="E27" s="89">
        <f t="shared" si="39"/>
        <v>4.4800000000000004</v>
      </c>
      <c r="F27" s="462" t="str">
        <f t="shared" si="0"/>
        <v>A</v>
      </c>
      <c r="G27" s="455">
        <f>'2017 Расклад'!P26</f>
        <v>4.32</v>
      </c>
      <c r="H27" s="89">
        <f t="shared" si="29"/>
        <v>4.1100000000000003</v>
      </c>
      <c r="I27" s="90" t="str">
        <f t="shared" si="1"/>
        <v>C</v>
      </c>
      <c r="J27" s="86">
        <f>'2017 Расклад'!V26</f>
        <v>4.4210000000000003</v>
      </c>
      <c r="K27" s="89">
        <f t="shared" si="30"/>
        <v>4.17</v>
      </c>
      <c r="L27" s="91" t="str">
        <f t="shared" si="2"/>
        <v>B</v>
      </c>
      <c r="M27" s="470">
        <f>'2017 Расклад'!AD26</f>
        <v>100</v>
      </c>
      <c r="N27" s="82">
        <f t="shared" si="31"/>
        <v>98.89</v>
      </c>
      <c r="O27" s="90" t="str">
        <f t="shared" si="3"/>
        <v>A</v>
      </c>
      <c r="P27" s="98">
        <f>'2017 Расклад'!AL26</f>
        <v>98.360655737704917</v>
      </c>
      <c r="Q27" s="392">
        <f t="shared" si="32"/>
        <v>96.86</v>
      </c>
      <c r="R27" s="91" t="str">
        <f t="shared" si="4"/>
        <v>A</v>
      </c>
      <c r="S27" s="116" t="str">
        <f t="shared" si="5"/>
        <v>B</v>
      </c>
      <c r="T27" s="101">
        <f t="shared" si="6"/>
        <v>4.2</v>
      </c>
      <c r="U27" s="101">
        <f t="shared" si="7"/>
        <v>2</v>
      </c>
      <c r="V27" s="101">
        <f t="shared" si="8"/>
        <v>2.5</v>
      </c>
      <c r="W27" s="101">
        <f t="shared" si="9"/>
        <v>4.2</v>
      </c>
      <c r="X27" s="101">
        <f t="shared" si="10"/>
        <v>4.2</v>
      </c>
      <c r="Y27" s="120">
        <f t="shared" si="11"/>
        <v>3.4199999999999995</v>
      </c>
      <c r="Z27" s="125">
        <f>'2017 Расклад'!AR26</f>
        <v>3.6346153846153846</v>
      </c>
      <c r="AA27" s="85">
        <f t="shared" si="34"/>
        <v>3.9</v>
      </c>
      <c r="AB27" s="91" t="str">
        <f t="shared" si="12"/>
        <v>C</v>
      </c>
      <c r="AC27" s="480">
        <f>'2017 Расклад'!AX26</f>
        <v>3.5961538461538463</v>
      </c>
      <c r="AD27" s="85">
        <f t="shared" si="35"/>
        <v>3.96</v>
      </c>
      <c r="AE27" s="90" t="str">
        <f t="shared" si="13"/>
        <v>C</v>
      </c>
      <c r="AF27" s="133">
        <f>'2017 Расклад'!BD26</f>
        <v>4.166666666666667</v>
      </c>
      <c r="AG27" s="393">
        <f t="shared" si="36"/>
        <v>4.1500000000000004</v>
      </c>
      <c r="AH27" s="91" t="str">
        <f t="shared" si="14"/>
        <v>C</v>
      </c>
      <c r="AI27" s="150">
        <f>'2017 Расклад'!BL26</f>
        <v>35.777777777777779</v>
      </c>
      <c r="AJ27" s="394">
        <f t="shared" si="37"/>
        <v>46.59</v>
      </c>
      <c r="AK27" s="90" t="str">
        <f t="shared" si="15"/>
        <v>C</v>
      </c>
      <c r="AL27" s="152">
        <f>'2017 Расклад'!BT26</f>
        <v>71.277777777777771</v>
      </c>
      <c r="AM27" s="129">
        <f t="shared" si="38"/>
        <v>71.56</v>
      </c>
      <c r="AN27" s="91" t="str">
        <f t="shared" si="16"/>
        <v>B</v>
      </c>
      <c r="AO27" s="160" t="str">
        <f t="shared" si="17"/>
        <v>B</v>
      </c>
      <c r="AP27" s="145">
        <f t="shared" si="18"/>
        <v>4.2</v>
      </c>
      <c r="AQ27" s="145">
        <f t="shared" si="19"/>
        <v>2</v>
      </c>
      <c r="AR27" s="145">
        <f t="shared" si="20"/>
        <v>2.5</v>
      </c>
      <c r="AS27" s="145">
        <f t="shared" si="21"/>
        <v>4.2</v>
      </c>
      <c r="AT27" s="145">
        <f t="shared" si="22"/>
        <v>4.2</v>
      </c>
      <c r="AU27" s="145">
        <f t="shared" si="23"/>
        <v>2</v>
      </c>
      <c r="AV27" s="145">
        <f t="shared" si="24"/>
        <v>2</v>
      </c>
      <c r="AW27" s="145">
        <f t="shared" si="25"/>
        <v>2</v>
      </c>
      <c r="AX27" s="145">
        <f t="shared" si="26"/>
        <v>2</v>
      </c>
      <c r="AY27" s="145">
        <f t="shared" si="27"/>
        <v>2.5</v>
      </c>
      <c r="AZ27" s="156">
        <f t="shared" si="28"/>
        <v>2.76</v>
      </c>
    </row>
    <row r="28" spans="1:52" x14ac:dyDescent="0.25">
      <c r="A28" s="52">
        <v>11</v>
      </c>
      <c r="B28" s="76">
        <v>20810</v>
      </c>
      <c r="C28" s="48" t="s">
        <v>34</v>
      </c>
      <c r="D28" s="86">
        <f>'2017 Расклад'!J27</f>
        <v>3.8580000000000001</v>
      </c>
      <c r="E28" s="89">
        <f t="shared" si="39"/>
        <v>4.4800000000000004</v>
      </c>
      <c r="F28" s="462" t="str">
        <f t="shared" si="0"/>
        <v>C</v>
      </c>
      <c r="G28" s="455">
        <f>'2017 Расклад'!P27</f>
        <v>3.9829999999999997</v>
      </c>
      <c r="H28" s="89">
        <f t="shared" si="29"/>
        <v>4.1100000000000003</v>
      </c>
      <c r="I28" s="90" t="str">
        <f t="shared" si="1"/>
        <v>C</v>
      </c>
      <c r="J28" s="86">
        <f>'2017 Расклад'!V27</f>
        <v>3.694</v>
      </c>
      <c r="K28" s="89">
        <f t="shared" si="30"/>
        <v>4.17</v>
      </c>
      <c r="L28" s="91" t="str">
        <f t="shared" si="2"/>
        <v>C</v>
      </c>
      <c r="M28" s="470">
        <f>'2017 Расклад'!AD27</f>
        <v>97.959183673469397</v>
      </c>
      <c r="N28" s="82">
        <f t="shared" si="31"/>
        <v>98.89</v>
      </c>
      <c r="O28" s="90" t="str">
        <f t="shared" si="3"/>
        <v>A</v>
      </c>
      <c r="P28" s="98">
        <f>'2017 Расклад'!AL27</f>
        <v>100</v>
      </c>
      <c r="Q28" s="392">
        <f t="shared" si="32"/>
        <v>96.86</v>
      </c>
      <c r="R28" s="91" t="str">
        <f t="shared" si="4"/>
        <v>A</v>
      </c>
      <c r="S28" s="116" t="str">
        <f t="shared" si="5"/>
        <v>B</v>
      </c>
      <c r="T28" s="101">
        <f t="shared" si="6"/>
        <v>2</v>
      </c>
      <c r="U28" s="101">
        <f t="shared" si="7"/>
        <v>2</v>
      </c>
      <c r="V28" s="101">
        <f t="shared" si="8"/>
        <v>2</v>
      </c>
      <c r="W28" s="101">
        <f t="shared" si="9"/>
        <v>4.2</v>
      </c>
      <c r="X28" s="101">
        <f t="shared" si="10"/>
        <v>4.2</v>
      </c>
      <c r="Y28" s="120">
        <f t="shared" si="11"/>
        <v>2.88</v>
      </c>
      <c r="Z28" s="125">
        <f>'2017 Расклад'!AR27</f>
        <v>3.6730769230769229</v>
      </c>
      <c r="AA28" s="85">
        <f t="shared" si="34"/>
        <v>3.9</v>
      </c>
      <c r="AB28" s="91" t="str">
        <f t="shared" si="12"/>
        <v>C</v>
      </c>
      <c r="AC28" s="480">
        <f>'2017 Расклад'!AX27</f>
        <v>3.5769230769230771</v>
      </c>
      <c r="AD28" s="85">
        <f t="shared" si="35"/>
        <v>3.96</v>
      </c>
      <c r="AE28" s="90" t="str">
        <f t="shared" si="13"/>
        <v>C</v>
      </c>
      <c r="AF28" s="133"/>
      <c r="AG28" s="393">
        <f t="shared" si="36"/>
        <v>4.1500000000000004</v>
      </c>
      <c r="AH28" s="91" t="str">
        <f t="shared" si="14"/>
        <v>D</v>
      </c>
      <c r="AI28" s="150"/>
      <c r="AJ28" s="394">
        <f t="shared" si="37"/>
        <v>46.59</v>
      </c>
      <c r="AK28" s="90" t="str">
        <f t="shared" si="15"/>
        <v>D</v>
      </c>
      <c r="AL28" s="152"/>
      <c r="AM28" s="129">
        <f t="shared" si="38"/>
        <v>71.56</v>
      </c>
      <c r="AN28" s="91" t="str">
        <f t="shared" si="16"/>
        <v>D</v>
      </c>
      <c r="AO28" s="160" t="str">
        <f t="shared" si="17"/>
        <v>C</v>
      </c>
      <c r="AP28" s="145">
        <f t="shared" si="18"/>
        <v>2</v>
      </c>
      <c r="AQ28" s="145">
        <f t="shared" si="19"/>
        <v>2</v>
      </c>
      <c r="AR28" s="145">
        <f t="shared" si="20"/>
        <v>2</v>
      </c>
      <c r="AS28" s="145">
        <f t="shared" si="21"/>
        <v>4.2</v>
      </c>
      <c r="AT28" s="145">
        <f t="shared" si="22"/>
        <v>4.2</v>
      </c>
      <c r="AU28" s="145">
        <f t="shared" si="23"/>
        <v>2</v>
      </c>
      <c r="AV28" s="145">
        <f t="shared" si="24"/>
        <v>2</v>
      </c>
      <c r="AW28" s="145">
        <f t="shared" si="25"/>
        <v>1</v>
      </c>
      <c r="AX28" s="145">
        <f t="shared" si="26"/>
        <v>1</v>
      </c>
      <c r="AY28" s="145">
        <f t="shared" si="27"/>
        <v>1</v>
      </c>
      <c r="AZ28" s="156">
        <f t="shared" si="28"/>
        <v>2.1399999999999997</v>
      </c>
    </row>
    <row r="29" spans="1:52" x14ac:dyDescent="0.25">
      <c r="A29" s="52">
        <v>12</v>
      </c>
      <c r="B29" s="76">
        <v>20900</v>
      </c>
      <c r="C29" s="48" t="s">
        <v>35</v>
      </c>
      <c r="D29" s="86">
        <f>'2017 Расклад'!J28</f>
        <v>4.1270000000000007</v>
      </c>
      <c r="E29" s="89">
        <f t="shared" si="39"/>
        <v>4.4800000000000004</v>
      </c>
      <c r="F29" s="462" t="str">
        <f t="shared" si="0"/>
        <v>C</v>
      </c>
      <c r="G29" s="455">
        <f>'2017 Расклад'!P28</f>
        <v>3.8720000000000003</v>
      </c>
      <c r="H29" s="89">
        <f t="shared" si="29"/>
        <v>4.1100000000000003</v>
      </c>
      <c r="I29" s="90" t="str">
        <f t="shared" si="1"/>
        <v>C</v>
      </c>
      <c r="J29" s="86">
        <f>'2017 Расклад'!V28</f>
        <v>3.9630000000000001</v>
      </c>
      <c r="K29" s="89">
        <f t="shared" si="30"/>
        <v>4.17</v>
      </c>
      <c r="L29" s="91" t="str">
        <f t="shared" si="2"/>
        <v>C</v>
      </c>
      <c r="M29" s="470">
        <f>'2017 Расклад'!AD28</f>
        <v>98.039215686274503</v>
      </c>
      <c r="N29" s="82">
        <f t="shared" si="31"/>
        <v>98.89</v>
      </c>
      <c r="O29" s="90" t="str">
        <f t="shared" si="3"/>
        <v>A</v>
      </c>
      <c r="P29" s="98">
        <f>'2017 Расклад'!AL28</f>
        <v>85.454545454545453</v>
      </c>
      <c r="Q29" s="392">
        <f t="shared" si="32"/>
        <v>96.86</v>
      </c>
      <c r="R29" s="91" t="str">
        <f t="shared" si="4"/>
        <v>B</v>
      </c>
      <c r="S29" s="116" t="str">
        <f t="shared" si="5"/>
        <v>B</v>
      </c>
      <c r="T29" s="101">
        <f t="shared" si="6"/>
        <v>2</v>
      </c>
      <c r="U29" s="101">
        <f t="shared" si="7"/>
        <v>2</v>
      </c>
      <c r="V29" s="101">
        <f t="shared" si="8"/>
        <v>2</v>
      </c>
      <c r="W29" s="101">
        <f t="shared" si="9"/>
        <v>4.2</v>
      </c>
      <c r="X29" s="101">
        <f t="shared" si="10"/>
        <v>2.5</v>
      </c>
      <c r="Y29" s="120">
        <f t="shared" si="11"/>
        <v>2.54</v>
      </c>
      <c r="Z29" s="125">
        <f>'2017 Расклад'!AR28</f>
        <v>3.6041666666666665</v>
      </c>
      <c r="AA29" s="85">
        <f t="shared" si="34"/>
        <v>3.9</v>
      </c>
      <c r="AB29" s="91" t="str">
        <f t="shared" si="12"/>
        <v>C</v>
      </c>
      <c r="AC29" s="480">
        <f>'2017 Расклад'!AX28</f>
        <v>3.9791666666666665</v>
      </c>
      <c r="AD29" s="85">
        <f t="shared" si="35"/>
        <v>3.96</v>
      </c>
      <c r="AE29" s="90" t="str">
        <f t="shared" si="13"/>
        <v>C</v>
      </c>
      <c r="AF29" s="133">
        <f>'2017 Расклад'!BD28</f>
        <v>3.8297872340425534</v>
      </c>
      <c r="AG29" s="393">
        <f t="shared" si="36"/>
        <v>4.1500000000000004</v>
      </c>
      <c r="AH29" s="91" t="str">
        <f t="shared" si="14"/>
        <v>C</v>
      </c>
      <c r="AI29" s="150">
        <f>'2017 Расклад'!BL28</f>
        <v>32.081081081081081</v>
      </c>
      <c r="AJ29" s="394">
        <f t="shared" si="37"/>
        <v>46.59</v>
      </c>
      <c r="AK29" s="90" t="str">
        <f t="shared" si="15"/>
        <v>C</v>
      </c>
      <c r="AL29" s="152">
        <f>'2017 Расклад'!BT28</f>
        <v>68.714285714285708</v>
      </c>
      <c r="AM29" s="129">
        <f t="shared" si="38"/>
        <v>71.56</v>
      </c>
      <c r="AN29" s="91" t="str">
        <f t="shared" si="16"/>
        <v>B</v>
      </c>
      <c r="AO29" s="160" t="str">
        <f t="shared" si="17"/>
        <v>C</v>
      </c>
      <c r="AP29" s="145">
        <f t="shared" si="18"/>
        <v>2</v>
      </c>
      <c r="AQ29" s="145">
        <f t="shared" si="19"/>
        <v>2</v>
      </c>
      <c r="AR29" s="145">
        <f t="shared" si="20"/>
        <v>2</v>
      </c>
      <c r="AS29" s="145">
        <f t="shared" si="21"/>
        <v>4.2</v>
      </c>
      <c r="AT29" s="145">
        <f t="shared" si="22"/>
        <v>2.5</v>
      </c>
      <c r="AU29" s="145">
        <f t="shared" si="23"/>
        <v>2</v>
      </c>
      <c r="AV29" s="145">
        <f t="shared" si="24"/>
        <v>2</v>
      </c>
      <c r="AW29" s="145">
        <f t="shared" si="25"/>
        <v>2</v>
      </c>
      <c r="AX29" s="145">
        <f t="shared" si="26"/>
        <v>2</v>
      </c>
      <c r="AY29" s="145">
        <f t="shared" si="27"/>
        <v>2.5</v>
      </c>
      <c r="AZ29" s="156">
        <f t="shared" si="28"/>
        <v>2.3199999999999998</v>
      </c>
    </row>
    <row r="30" spans="1:52" ht="15.75" thickBot="1" x14ac:dyDescent="0.3">
      <c r="A30" s="55">
        <v>13</v>
      </c>
      <c r="B30" s="79">
        <v>21350</v>
      </c>
      <c r="C30" s="49" t="s">
        <v>37</v>
      </c>
      <c r="D30" s="119">
        <f>'2017 Расклад'!J29</f>
        <v>4.6619999999999999</v>
      </c>
      <c r="E30" s="409">
        <f t="shared" si="39"/>
        <v>4.4800000000000004</v>
      </c>
      <c r="F30" s="463" t="str">
        <f t="shared" si="0"/>
        <v>A</v>
      </c>
      <c r="G30" s="456">
        <f>'2017 Расклад'!P29</f>
        <v>4.6210000000000004</v>
      </c>
      <c r="H30" s="409">
        <f t="shared" si="29"/>
        <v>4.1100000000000003</v>
      </c>
      <c r="I30" s="92" t="str">
        <f t="shared" si="1"/>
        <v>A</v>
      </c>
      <c r="J30" s="119">
        <f>'2017 Расклад'!V29</f>
        <v>4.431</v>
      </c>
      <c r="K30" s="409">
        <f t="shared" si="30"/>
        <v>4.17</v>
      </c>
      <c r="L30" s="93" t="str">
        <f t="shared" si="2"/>
        <v>B</v>
      </c>
      <c r="M30" s="471">
        <f>'2017 Расклад'!AD29</f>
        <v>100</v>
      </c>
      <c r="N30" s="410">
        <f t="shared" si="31"/>
        <v>98.89</v>
      </c>
      <c r="O30" s="92" t="str">
        <f t="shared" si="3"/>
        <v>A</v>
      </c>
      <c r="P30" s="411">
        <f>'2017 Расклад'!AL29</f>
        <v>98.461538461538467</v>
      </c>
      <c r="Q30" s="412">
        <f t="shared" si="32"/>
        <v>96.86</v>
      </c>
      <c r="R30" s="93" t="str">
        <f t="shared" si="4"/>
        <v>A</v>
      </c>
      <c r="S30" s="114" t="str">
        <f t="shared" si="5"/>
        <v>A</v>
      </c>
      <c r="T30" s="145">
        <f t="shared" si="6"/>
        <v>4.2</v>
      </c>
      <c r="U30" s="145">
        <f t="shared" si="7"/>
        <v>4.2</v>
      </c>
      <c r="V30" s="145">
        <f t="shared" si="8"/>
        <v>2.5</v>
      </c>
      <c r="W30" s="145">
        <f t="shared" si="9"/>
        <v>4.2</v>
      </c>
      <c r="X30" s="145">
        <f t="shared" si="10"/>
        <v>4.2</v>
      </c>
      <c r="Y30" s="146">
        <f t="shared" si="11"/>
        <v>3.8600000000000003</v>
      </c>
      <c r="Z30" s="417">
        <f>'2017 Расклад'!AR29</f>
        <v>3.9629629629629628</v>
      </c>
      <c r="AA30" s="413">
        <f t="shared" si="34"/>
        <v>3.9</v>
      </c>
      <c r="AB30" s="93" t="str">
        <f t="shared" si="12"/>
        <v>C</v>
      </c>
      <c r="AC30" s="481">
        <f>'2017 Расклад'!AX29</f>
        <v>3.4444444444444446</v>
      </c>
      <c r="AD30" s="413">
        <f t="shared" si="35"/>
        <v>3.96</v>
      </c>
      <c r="AE30" s="92" t="str">
        <f t="shared" si="13"/>
        <v>D</v>
      </c>
      <c r="AF30" s="418">
        <f>'2017 Расклад'!BD29</f>
        <v>3.7</v>
      </c>
      <c r="AG30" s="414">
        <f t="shared" si="36"/>
        <v>4.1500000000000004</v>
      </c>
      <c r="AH30" s="93" t="str">
        <f t="shared" si="14"/>
        <v>C</v>
      </c>
      <c r="AI30" s="419">
        <f>'2017 Расклад'!BL29</f>
        <v>40.454545454545453</v>
      </c>
      <c r="AJ30" s="415">
        <f t="shared" si="37"/>
        <v>46.59</v>
      </c>
      <c r="AK30" s="92" t="str">
        <f t="shared" si="15"/>
        <v>C</v>
      </c>
      <c r="AL30" s="420">
        <f>'2017 Расклад'!BT29</f>
        <v>56.451612903225808</v>
      </c>
      <c r="AM30" s="416">
        <f t="shared" si="38"/>
        <v>71.56</v>
      </c>
      <c r="AN30" s="93" t="str">
        <f t="shared" si="16"/>
        <v>C</v>
      </c>
      <c r="AO30" s="107" t="str">
        <f t="shared" si="17"/>
        <v>B</v>
      </c>
      <c r="AP30" s="145">
        <f t="shared" si="18"/>
        <v>4.2</v>
      </c>
      <c r="AQ30" s="145">
        <f t="shared" si="19"/>
        <v>4.2</v>
      </c>
      <c r="AR30" s="145">
        <f t="shared" si="20"/>
        <v>2.5</v>
      </c>
      <c r="AS30" s="145">
        <f t="shared" si="21"/>
        <v>4.2</v>
      </c>
      <c r="AT30" s="145">
        <f t="shared" si="22"/>
        <v>4.2</v>
      </c>
      <c r="AU30" s="145">
        <f t="shared" si="23"/>
        <v>2</v>
      </c>
      <c r="AV30" s="145">
        <f t="shared" si="24"/>
        <v>1</v>
      </c>
      <c r="AW30" s="145">
        <f t="shared" si="25"/>
        <v>2</v>
      </c>
      <c r="AX30" s="145">
        <f t="shared" si="26"/>
        <v>2</v>
      </c>
      <c r="AY30" s="145">
        <f t="shared" si="27"/>
        <v>2</v>
      </c>
      <c r="AZ30" s="156">
        <f t="shared" si="28"/>
        <v>2.83</v>
      </c>
    </row>
    <row r="31" spans="1:52" ht="15.75" thickBot="1" x14ac:dyDescent="0.3">
      <c r="A31" s="65"/>
      <c r="B31" s="74"/>
      <c r="C31" s="63" t="s">
        <v>157</v>
      </c>
      <c r="D31" s="106">
        <f>AVERAGE(D32:D50)</f>
        <v>4.2233789473684205</v>
      </c>
      <c r="E31" s="402"/>
      <c r="F31" s="459" t="str">
        <f t="shared" si="0"/>
        <v>C</v>
      </c>
      <c r="G31" s="454">
        <f>AVERAGE(G32:G50)</f>
        <v>3.8447894736842101</v>
      </c>
      <c r="H31" s="402"/>
      <c r="I31" s="102" t="str">
        <f t="shared" si="1"/>
        <v>C</v>
      </c>
      <c r="J31" s="106">
        <f>AVERAGE(J32:J50)</f>
        <v>3.7180526315789475</v>
      </c>
      <c r="K31" s="402"/>
      <c r="L31" s="103" t="str">
        <f t="shared" si="2"/>
        <v>C</v>
      </c>
      <c r="M31" s="454">
        <f>AVERAGE(M32:M50)</f>
        <v>97.43708188723383</v>
      </c>
      <c r="N31" s="403"/>
      <c r="O31" s="102" t="str">
        <f t="shared" si="3"/>
        <v>A</v>
      </c>
      <c r="P31" s="105">
        <f>AVERAGE(P32:P50)</f>
        <v>96.701829724231672</v>
      </c>
      <c r="Q31" s="404"/>
      <c r="R31" s="103" t="str">
        <f t="shared" si="4"/>
        <v>A</v>
      </c>
      <c r="S31" s="115" t="str">
        <f t="shared" si="5"/>
        <v>B</v>
      </c>
      <c r="T31" s="147">
        <f t="shared" si="6"/>
        <v>2</v>
      </c>
      <c r="U31" s="148">
        <f t="shared" si="7"/>
        <v>2</v>
      </c>
      <c r="V31" s="148">
        <f t="shared" si="8"/>
        <v>2</v>
      </c>
      <c r="W31" s="148">
        <f t="shared" si="9"/>
        <v>4.2</v>
      </c>
      <c r="X31" s="148">
        <f t="shared" si="10"/>
        <v>4.2</v>
      </c>
      <c r="Y31" s="476">
        <f t="shared" si="11"/>
        <v>2.88</v>
      </c>
      <c r="Z31" s="105">
        <f>AVERAGE(Z32:Z50)</f>
        <v>3.7390480287994698</v>
      </c>
      <c r="AA31" s="405"/>
      <c r="AB31" s="103" t="str">
        <f t="shared" si="12"/>
        <v>C</v>
      </c>
      <c r="AC31" s="454">
        <f>AVERAGE(AC32:AC50)</f>
        <v>3.7626072383896374</v>
      </c>
      <c r="AD31" s="405"/>
      <c r="AE31" s="102" t="str">
        <f t="shared" si="13"/>
        <v>C</v>
      </c>
      <c r="AF31" s="139">
        <f>AVERAGE(AF32:AF50)</f>
        <v>4.0559772104114469</v>
      </c>
      <c r="AG31" s="406"/>
      <c r="AH31" s="103" t="str">
        <f t="shared" si="14"/>
        <v>C</v>
      </c>
      <c r="AI31" s="140">
        <f>AVERAGE(AI32:AI50)</f>
        <v>43.514668007178471</v>
      </c>
      <c r="AJ31" s="407"/>
      <c r="AK31" s="102" t="str">
        <f t="shared" si="15"/>
        <v>C</v>
      </c>
      <c r="AL31" s="139">
        <f>AVERAGE(AL32:AL50)</f>
        <v>67.518642832077802</v>
      </c>
      <c r="AM31" s="408"/>
      <c r="AN31" s="103" t="str">
        <f t="shared" si="16"/>
        <v>B</v>
      </c>
      <c r="AO31" s="159" t="str">
        <f t="shared" si="17"/>
        <v>C</v>
      </c>
      <c r="AP31" s="148">
        <f t="shared" si="18"/>
        <v>2</v>
      </c>
      <c r="AQ31" s="148">
        <f t="shared" si="19"/>
        <v>2</v>
      </c>
      <c r="AR31" s="148">
        <f t="shared" si="20"/>
        <v>2</v>
      </c>
      <c r="AS31" s="148">
        <f t="shared" si="21"/>
        <v>4.2</v>
      </c>
      <c r="AT31" s="148">
        <f t="shared" si="22"/>
        <v>4.2</v>
      </c>
      <c r="AU31" s="148">
        <f t="shared" si="23"/>
        <v>2</v>
      </c>
      <c r="AV31" s="148">
        <f t="shared" si="24"/>
        <v>2</v>
      </c>
      <c r="AW31" s="148">
        <f t="shared" si="25"/>
        <v>2</v>
      </c>
      <c r="AX31" s="148">
        <f t="shared" si="26"/>
        <v>2</v>
      </c>
      <c r="AY31" s="148">
        <f t="shared" si="27"/>
        <v>2.5</v>
      </c>
      <c r="AZ31" s="149">
        <f t="shared" si="28"/>
        <v>2.4899999999999998</v>
      </c>
    </row>
    <row r="32" spans="1:52" x14ac:dyDescent="0.25">
      <c r="A32" s="54">
        <v>1</v>
      </c>
      <c r="B32" s="75">
        <v>30070</v>
      </c>
      <c r="C32" s="28" t="s">
        <v>39</v>
      </c>
      <c r="D32" s="86">
        <f>'2017 Расклад'!J30</f>
        <v>4.4039999999999999</v>
      </c>
      <c r="E32" s="395">
        <f t="shared" si="39"/>
        <v>4.4800000000000004</v>
      </c>
      <c r="F32" s="461" t="str">
        <f t="shared" si="0"/>
        <v>C</v>
      </c>
      <c r="G32" s="455">
        <f>'2017 Расклад'!P30</f>
        <v>4.266</v>
      </c>
      <c r="H32" s="395">
        <f t="shared" si="29"/>
        <v>4.1100000000000003</v>
      </c>
      <c r="I32" s="87" t="str">
        <f t="shared" si="1"/>
        <v>C</v>
      </c>
      <c r="J32" s="86">
        <f>'2017 Расклад'!V30</f>
        <v>4.1589999999999998</v>
      </c>
      <c r="K32" s="395">
        <f t="shared" si="30"/>
        <v>4.17</v>
      </c>
      <c r="L32" s="88" t="str">
        <f t="shared" si="2"/>
        <v>C</v>
      </c>
      <c r="M32" s="470">
        <f>'2017 Расклад'!AD30</f>
        <v>100</v>
      </c>
      <c r="N32" s="396">
        <f t="shared" si="31"/>
        <v>98.89</v>
      </c>
      <c r="O32" s="87" t="str">
        <f t="shared" si="3"/>
        <v>A</v>
      </c>
      <c r="P32" s="99">
        <f>'2017 Расклад'!AL30</f>
        <v>95.50561797752809</v>
      </c>
      <c r="Q32" s="397">
        <f t="shared" si="32"/>
        <v>96.86</v>
      </c>
      <c r="R32" s="88" t="str">
        <f t="shared" si="4"/>
        <v>A</v>
      </c>
      <c r="S32" s="116" t="str">
        <f t="shared" si="5"/>
        <v>B</v>
      </c>
      <c r="T32" s="101">
        <f t="shared" si="6"/>
        <v>2</v>
      </c>
      <c r="U32" s="101">
        <f t="shared" si="7"/>
        <v>2</v>
      </c>
      <c r="V32" s="101">
        <f t="shared" si="8"/>
        <v>2</v>
      </c>
      <c r="W32" s="101">
        <f t="shared" si="9"/>
        <v>4.2</v>
      </c>
      <c r="X32" s="101">
        <f t="shared" si="10"/>
        <v>4.2</v>
      </c>
      <c r="Y32" s="120">
        <f t="shared" si="11"/>
        <v>2.88</v>
      </c>
      <c r="Z32" s="125">
        <f>'2017 Расклад'!AR30</f>
        <v>3.9655172413793105</v>
      </c>
      <c r="AA32" s="398">
        <f t="shared" si="34"/>
        <v>3.9</v>
      </c>
      <c r="AB32" s="88" t="str">
        <f t="shared" si="12"/>
        <v>C</v>
      </c>
      <c r="AC32" s="480">
        <f>'2017 Расклад'!AX30</f>
        <v>4.0431034482758621</v>
      </c>
      <c r="AD32" s="398">
        <f t="shared" si="35"/>
        <v>3.96</v>
      </c>
      <c r="AE32" s="87" t="str">
        <f t="shared" si="13"/>
        <v>C</v>
      </c>
      <c r="AF32" s="133">
        <f>'2017 Расклад'!BD30</f>
        <v>4.5319148936170217</v>
      </c>
      <c r="AG32" s="399">
        <f t="shared" si="36"/>
        <v>4.1500000000000004</v>
      </c>
      <c r="AH32" s="88" t="str">
        <f t="shared" si="14"/>
        <v>A</v>
      </c>
      <c r="AI32" s="142">
        <f>'2017 Расклад'!BL30</f>
        <v>50.777777777777779</v>
      </c>
      <c r="AJ32" s="400">
        <f t="shared" si="37"/>
        <v>46.59</v>
      </c>
      <c r="AK32" s="87" t="str">
        <f t="shared" si="15"/>
        <v>B</v>
      </c>
      <c r="AL32" s="143">
        <f>'2017 Расклад'!BT30</f>
        <v>72.65306122448979</v>
      </c>
      <c r="AM32" s="401">
        <f t="shared" si="38"/>
        <v>71.56</v>
      </c>
      <c r="AN32" s="88" t="str">
        <f t="shared" si="16"/>
        <v>A</v>
      </c>
      <c r="AO32" s="426" t="str">
        <f t="shared" si="17"/>
        <v>B</v>
      </c>
      <c r="AP32" s="145">
        <f t="shared" si="18"/>
        <v>2</v>
      </c>
      <c r="AQ32" s="145">
        <f t="shared" si="19"/>
        <v>2</v>
      </c>
      <c r="AR32" s="145">
        <f t="shared" si="20"/>
        <v>2</v>
      </c>
      <c r="AS32" s="145">
        <f t="shared" si="21"/>
        <v>4.2</v>
      </c>
      <c r="AT32" s="145">
        <f t="shared" si="22"/>
        <v>4.2</v>
      </c>
      <c r="AU32" s="145">
        <f t="shared" si="23"/>
        <v>2</v>
      </c>
      <c r="AV32" s="145">
        <f t="shared" si="24"/>
        <v>2</v>
      </c>
      <c r="AW32" s="145">
        <f t="shared" si="25"/>
        <v>4.2</v>
      </c>
      <c r="AX32" s="145">
        <f t="shared" si="26"/>
        <v>2.5</v>
      </c>
      <c r="AY32" s="145">
        <f t="shared" si="27"/>
        <v>4.2</v>
      </c>
      <c r="AZ32" s="156">
        <f t="shared" si="28"/>
        <v>2.9299999999999997</v>
      </c>
    </row>
    <row r="33" spans="1:52" x14ac:dyDescent="0.25">
      <c r="A33" s="52">
        <v>2</v>
      </c>
      <c r="B33" s="76">
        <v>30480</v>
      </c>
      <c r="C33" s="48" t="s">
        <v>143</v>
      </c>
      <c r="D33" s="86">
        <f>'2017 Расклад'!J31</f>
        <v>4.109</v>
      </c>
      <c r="E33" s="89">
        <f t="shared" si="39"/>
        <v>4.4800000000000004</v>
      </c>
      <c r="F33" s="462" t="str">
        <f t="shared" si="0"/>
        <v>C</v>
      </c>
      <c r="G33" s="455">
        <f>'2017 Расклад'!P31</f>
        <v>3.51</v>
      </c>
      <c r="H33" s="89">
        <f t="shared" si="29"/>
        <v>4.1100000000000003</v>
      </c>
      <c r="I33" s="90" t="str">
        <f t="shared" si="1"/>
        <v>C</v>
      </c>
      <c r="J33" s="86">
        <f>'2017 Расклад'!V31</f>
        <v>3.6850000000000001</v>
      </c>
      <c r="K33" s="89">
        <f t="shared" si="30"/>
        <v>4.17</v>
      </c>
      <c r="L33" s="91" t="str">
        <f t="shared" si="2"/>
        <v>C</v>
      </c>
      <c r="M33" s="470">
        <f>'2017 Расклад'!AD31</f>
        <v>94.736842105263165</v>
      </c>
      <c r="N33" s="82">
        <f t="shared" si="31"/>
        <v>98.89</v>
      </c>
      <c r="O33" s="90" t="str">
        <f t="shared" si="3"/>
        <v>A</v>
      </c>
      <c r="P33" s="99">
        <f>'2017 Расклад'!AL31</f>
        <v>98.924731182795696</v>
      </c>
      <c r="Q33" s="392">
        <f t="shared" si="32"/>
        <v>96.86</v>
      </c>
      <c r="R33" s="91" t="str">
        <f t="shared" si="4"/>
        <v>A</v>
      </c>
      <c r="S33" s="116" t="str">
        <f t="shared" si="5"/>
        <v>B</v>
      </c>
      <c r="T33" s="101">
        <f t="shared" si="6"/>
        <v>2</v>
      </c>
      <c r="U33" s="101">
        <f t="shared" si="7"/>
        <v>2</v>
      </c>
      <c r="V33" s="101">
        <f t="shared" si="8"/>
        <v>2</v>
      </c>
      <c r="W33" s="101">
        <f t="shared" si="9"/>
        <v>4.2</v>
      </c>
      <c r="X33" s="101">
        <f t="shared" si="10"/>
        <v>4.2</v>
      </c>
      <c r="Y33" s="120">
        <f t="shared" si="11"/>
        <v>2.88</v>
      </c>
      <c r="Z33" s="125">
        <f>'2017 Расклад'!AR31</f>
        <v>3.8923076923076922</v>
      </c>
      <c r="AA33" s="85">
        <f t="shared" si="34"/>
        <v>3.9</v>
      </c>
      <c r="AB33" s="91" t="str">
        <f t="shared" si="12"/>
        <v>C</v>
      </c>
      <c r="AC33" s="480">
        <f>'2017 Расклад'!AX31</f>
        <v>3.8538461538461539</v>
      </c>
      <c r="AD33" s="85">
        <f t="shared" si="35"/>
        <v>3.96</v>
      </c>
      <c r="AE33" s="90" t="str">
        <f t="shared" si="13"/>
        <v>C</v>
      </c>
      <c r="AF33" s="133">
        <f>'2017 Расклад'!BD31</f>
        <v>4.0606060606060606</v>
      </c>
      <c r="AG33" s="393">
        <f t="shared" si="36"/>
        <v>4.1500000000000004</v>
      </c>
      <c r="AH33" s="91" t="str">
        <f t="shared" si="14"/>
        <v>C</v>
      </c>
      <c r="AI33" s="142">
        <f>'2017 Расклад'!BL31</f>
        <v>51.333333333333336</v>
      </c>
      <c r="AJ33" s="394">
        <f t="shared" si="37"/>
        <v>46.59</v>
      </c>
      <c r="AK33" s="90" t="str">
        <f t="shared" si="15"/>
        <v>B</v>
      </c>
      <c r="AL33" s="143">
        <f>'2017 Расклад'!BT31</f>
        <v>74.509803921568633</v>
      </c>
      <c r="AM33" s="129">
        <f t="shared" si="38"/>
        <v>71.56</v>
      </c>
      <c r="AN33" s="91" t="str">
        <f t="shared" si="16"/>
        <v>A</v>
      </c>
      <c r="AO33" s="160" t="str">
        <f t="shared" si="17"/>
        <v>B</v>
      </c>
      <c r="AP33" s="145">
        <f t="shared" si="18"/>
        <v>2</v>
      </c>
      <c r="AQ33" s="145">
        <f t="shared" si="19"/>
        <v>2</v>
      </c>
      <c r="AR33" s="145">
        <f t="shared" si="20"/>
        <v>2</v>
      </c>
      <c r="AS33" s="145">
        <f t="shared" si="21"/>
        <v>4.2</v>
      </c>
      <c r="AT33" s="145">
        <f t="shared" si="22"/>
        <v>4.2</v>
      </c>
      <c r="AU33" s="145">
        <f t="shared" si="23"/>
        <v>2</v>
      </c>
      <c r="AV33" s="145">
        <f t="shared" si="24"/>
        <v>2</v>
      </c>
      <c r="AW33" s="145">
        <f t="shared" si="25"/>
        <v>2</v>
      </c>
      <c r="AX33" s="145">
        <f t="shared" si="26"/>
        <v>2.5</v>
      </c>
      <c r="AY33" s="145">
        <f t="shared" si="27"/>
        <v>4.2</v>
      </c>
      <c r="AZ33" s="156">
        <f t="shared" si="28"/>
        <v>2.71</v>
      </c>
    </row>
    <row r="34" spans="1:52" x14ac:dyDescent="0.25">
      <c r="A34" s="52">
        <v>3</v>
      </c>
      <c r="B34" s="76">
        <v>30460</v>
      </c>
      <c r="C34" s="48" t="s">
        <v>44</v>
      </c>
      <c r="D34" s="86">
        <f>'2017 Расклад'!J32</f>
        <v>4.3773999999999997</v>
      </c>
      <c r="E34" s="89">
        <f t="shared" si="39"/>
        <v>4.4800000000000004</v>
      </c>
      <c r="F34" s="462" t="str">
        <f t="shared" si="0"/>
        <v>C</v>
      </c>
      <c r="G34" s="455">
        <f>'2017 Расклад'!P32</f>
        <v>3.88</v>
      </c>
      <c r="H34" s="89">
        <f t="shared" si="29"/>
        <v>4.1100000000000003</v>
      </c>
      <c r="I34" s="90" t="str">
        <f t="shared" si="1"/>
        <v>C</v>
      </c>
      <c r="J34" s="86">
        <f>'2017 Расклад'!V32</f>
        <v>4.3339999999999996</v>
      </c>
      <c r="K34" s="89">
        <f t="shared" si="30"/>
        <v>4.17</v>
      </c>
      <c r="L34" s="91" t="str">
        <f t="shared" si="2"/>
        <v>C</v>
      </c>
      <c r="M34" s="470">
        <f>'2017 Расклад'!AD32</f>
        <v>99.029126213592235</v>
      </c>
      <c r="N34" s="82">
        <f t="shared" si="31"/>
        <v>98.89</v>
      </c>
      <c r="O34" s="90" t="str">
        <f t="shared" si="3"/>
        <v>A</v>
      </c>
      <c r="P34" s="99">
        <f>'2017 Расклад'!AL32</f>
        <v>98.98989898989899</v>
      </c>
      <c r="Q34" s="392">
        <f t="shared" si="32"/>
        <v>96.86</v>
      </c>
      <c r="R34" s="91" t="str">
        <f t="shared" si="4"/>
        <v>A</v>
      </c>
      <c r="S34" s="116" t="str">
        <f t="shared" si="5"/>
        <v>B</v>
      </c>
      <c r="T34" s="101">
        <f t="shared" si="6"/>
        <v>2</v>
      </c>
      <c r="U34" s="101">
        <f t="shared" si="7"/>
        <v>2</v>
      </c>
      <c r="V34" s="101">
        <f t="shared" si="8"/>
        <v>2</v>
      </c>
      <c r="W34" s="101">
        <f t="shared" si="9"/>
        <v>4.2</v>
      </c>
      <c r="X34" s="101">
        <f t="shared" si="10"/>
        <v>4.2</v>
      </c>
      <c r="Y34" s="120">
        <f t="shared" si="11"/>
        <v>2.88</v>
      </c>
      <c r="Z34" s="125">
        <f>'2017 Расклад'!AR32</f>
        <v>3.6027397260273974</v>
      </c>
      <c r="AA34" s="85">
        <f t="shared" si="34"/>
        <v>3.9</v>
      </c>
      <c r="AB34" s="91" t="str">
        <f t="shared" si="12"/>
        <v>C</v>
      </c>
      <c r="AC34" s="480">
        <f>'2017 Расклад'!AX32</f>
        <v>3.7297297297297298</v>
      </c>
      <c r="AD34" s="85">
        <f t="shared" si="35"/>
        <v>3.96</v>
      </c>
      <c r="AE34" s="90" t="str">
        <f t="shared" si="13"/>
        <v>C</v>
      </c>
      <c r="AF34" s="133">
        <f>'2017 Расклад'!BD32</f>
        <v>4.1960784313725492</v>
      </c>
      <c r="AG34" s="393">
        <f t="shared" si="36"/>
        <v>4.1500000000000004</v>
      </c>
      <c r="AH34" s="91" t="str">
        <f t="shared" si="14"/>
        <v>C</v>
      </c>
      <c r="AI34" s="142">
        <f>'2017 Расклад'!BL32</f>
        <v>41.294117647058826</v>
      </c>
      <c r="AJ34" s="394">
        <f t="shared" si="37"/>
        <v>46.59</v>
      </c>
      <c r="AK34" s="90" t="str">
        <f t="shared" si="15"/>
        <v>C</v>
      </c>
      <c r="AL34" s="143">
        <f>'2017 Расклад'!BT32</f>
        <v>73.75</v>
      </c>
      <c r="AM34" s="129">
        <f t="shared" si="38"/>
        <v>71.56</v>
      </c>
      <c r="AN34" s="91" t="str">
        <f t="shared" si="16"/>
        <v>A</v>
      </c>
      <c r="AO34" s="160" t="str">
        <f t="shared" si="17"/>
        <v>B</v>
      </c>
      <c r="AP34" s="145">
        <f t="shared" si="18"/>
        <v>2</v>
      </c>
      <c r="AQ34" s="145">
        <f t="shared" si="19"/>
        <v>2</v>
      </c>
      <c r="AR34" s="145">
        <f t="shared" si="20"/>
        <v>2</v>
      </c>
      <c r="AS34" s="145">
        <f t="shared" si="21"/>
        <v>4.2</v>
      </c>
      <c r="AT34" s="145">
        <f t="shared" si="22"/>
        <v>4.2</v>
      </c>
      <c r="AU34" s="145">
        <f t="shared" si="23"/>
        <v>2</v>
      </c>
      <c r="AV34" s="145">
        <f t="shared" si="24"/>
        <v>2</v>
      </c>
      <c r="AW34" s="145">
        <f t="shared" si="25"/>
        <v>2</v>
      </c>
      <c r="AX34" s="145">
        <f t="shared" si="26"/>
        <v>2</v>
      </c>
      <c r="AY34" s="145">
        <f t="shared" si="27"/>
        <v>4.2</v>
      </c>
      <c r="AZ34" s="156">
        <f t="shared" si="28"/>
        <v>2.6599999999999997</v>
      </c>
    </row>
    <row r="35" spans="1:52" x14ac:dyDescent="0.25">
      <c r="A35" s="52">
        <v>4</v>
      </c>
      <c r="B35" s="76">
        <v>30030</v>
      </c>
      <c r="C35" s="48" t="s">
        <v>38</v>
      </c>
      <c r="D35" s="86">
        <f>'2017 Расклад'!J33</f>
        <v>4.5469999999999997</v>
      </c>
      <c r="E35" s="89">
        <f t="shared" si="39"/>
        <v>4.4800000000000004</v>
      </c>
      <c r="F35" s="462" t="str">
        <f t="shared" si="0"/>
        <v>A</v>
      </c>
      <c r="G35" s="455">
        <f>'2017 Расклад'!P33</f>
        <v>4.2059999999999995</v>
      </c>
      <c r="H35" s="89">
        <f t="shared" si="29"/>
        <v>4.1100000000000003</v>
      </c>
      <c r="I35" s="90" t="str">
        <f t="shared" si="1"/>
        <v>C</v>
      </c>
      <c r="J35" s="86">
        <f>'2017 Расклад'!V33</f>
        <v>4.1130000000000004</v>
      </c>
      <c r="K35" s="89">
        <f t="shared" si="30"/>
        <v>4.17</v>
      </c>
      <c r="L35" s="91" t="str">
        <f t="shared" si="2"/>
        <v>C</v>
      </c>
      <c r="M35" s="470">
        <f>'2017 Расклад'!AD33</f>
        <v>100</v>
      </c>
      <c r="N35" s="82">
        <f t="shared" si="31"/>
        <v>98.89</v>
      </c>
      <c r="O35" s="90" t="str">
        <f t="shared" si="3"/>
        <v>A</v>
      </c>
      <c r="P35" s="99">
        <f>'2017 Расклад'!AL33</f>
        <v>96.774193548387103</v>
      </c>
      <c r="Q35" s="392">
        <f t="shared" si="32"/>
        <v>96.86</v>
      </c>
      <c r="R35" s="91" t="str">
        <f t="shared" si="4"/>
        <v>A</v>
      </c>
      <c r="S35" s="116" t="str">
        <f t="shared" si="5"/>
        <v>B</v>
      </c>
      <c r="T35" s="101">
        <f t="shared" si="6"/>
        <v>4.2</v>
      </c>
      <c r="U35" s="101">
        <f t="shared" si="7"/>
        <v>2</v>
      </c>
      <c r="V35" s="101">
        <f t="shared" si="8"/>
        <v>2</v>
      </c>
      <c r="W35" s="101">
        <f t="shared" si="9"/>
        <v>4.2</v>
      </c>
      <c r="X35" s="101">
        <f t="shared" si="10"/>
        <v>4.2</v>
      </c>
      <c r="Y35" s="120">
        <f t="shared" si="11"/>
        <v>3.3199999999999994</v>
      </c>
      <c r="Z35" s="125">
        <f>'2017 Расклад'!AR33</f>
        <v>3.9833333333333334</v>
      </c>
      <c r="AA35" s="85">
        <f t="shared" si="34"/>
        <v>3.9</v>
      </c>
      <c r="AB35" s="91" t="str">
        <f t="shared" si="12"/>
        <v>C</v>
      </c>
      <c r="AC35" s="480">
        <f>'2017 Расклад'!AX33</f>
        <v>4.1333333333333337</v>
      </c>
      <c r="AD35" s="85">
        <f t="shared" si="35"/>
        <v>3.96</v>
      </c>
      <c r="AE35" s="90" t="str">
        <f t="shared" si="13"/>
        <v>C</v>
      </c>
      <c r="AF35" s="133">
        <f>'2017 Расклад'!BD33</f>
        <v>4.3214285714285712</v>
      </c>
      <c r="AG35" s="393">
        <f t="shared" si="36"/>
        <v>4.1500000000000004</v>
      </c>
      <c r="AH35" s="91" t="str">
        <f t="shared" si="14"/>
        <v>C</v>
      </c>
      <c r="AI35" s="142">
        <f>'2017 Расклад'!BL33</f>
        <v>56.789473684210527</v>
      </c>
      <c r="AJ35" s="394">
        <f t="shared" si="37"/>
        <v>46.59</v>
      </c>
      <c r="AK35" s="90" t="str">
        <f t="shared" si="15"/>
        <v>B</v>
      </c>
      <c r="AL35" s="143">
        <f>'2017 Расклад'!BT33</f>
        <v>74.321428571428569</v>
      </c>
      <c r="AM35" s="129">
        <f t="shared" si="38"/>
        <v>71.56</v>
      </c>
      <c r="AN35" s="91" t="str">
        <f t="shared" si="16"/>
        <v>A</v>
      </c>
      <c r="AO35" s="160" t="str">
        <f t="shared" si="17"/>
        <v>B</v>
      </c>
      <c r="AP35" s="145">
        <f t="shared" si="18"/>
        <v>4.2</v>
      </c>
      <c r="AQ35" s="145">
        <f t="shared" si="19"/>
        <v>2</v>
      </c>
      <c r="AR35" s="145">
        <f t="shared" si="20"/>
        <v>2</v>
      </c>
      <c r="AS35" s="145">
        <f t="shared" si="21"/>
        <v>4.2</v>
      </c>
      <c r="AT35" s="145">
        <f t="shared" si="22"/>
        <v>4.2</v>
      </c>
      <c r="AU35" s="145">
        <f t="shared" si="23"/>
        <v>2</v>
      </c>
      <c r="AV35" s="145">
        <f t="shared" si="24"/>
        <v>2</v>
      </c>
      <c r="AW35" s="145">
        <f t="shared" si="25"/>
        <v>2</v>
      </c>
      <c r="AX35" s="145">
        <f t="shared" si="26"/>
        <v>2.5</v>
      </c>
      <c r="AY35" s="145">
        <f t="shared" si="27"/>
        <v>4.2</v>
      </c>
      <c r="AZ35" s="156">
        <f t="shared" si="28"/>
        <v>2.9299999999999997</v>
      </c>
    </row>
    <row r="36" spans="1:52" x14ac:dyDescent="0.25">
      <c r="A36" s="52">
        <v>5</v>
      </c>
      <c r="B36" s="76">
        <v>31000</v>
      </c>
      <c r="C36" s="48" t="s">
        <v>55</v>
      </c>
      <c r="D36" s="86">
        <f>'2017 Расклад'!J34</f>
        <v>4.1718000000000002</v>
      </c>
      <c r="E36" s="89">
        <f t="shared" si="39"/>
        <v>4.4800000000000004</v>
      </c>
      <c r="F36" s="462" t="str">
        <f t="shared" si="0"/>
        <v>C</v>
      </c>
      <c r="G36" s="455">
        <f>'2017 Расклад'!P34</f>
        <v>3.5750000000000002</v>
      </c>
      <c r="H36" s="89">
        <f t="shared" si="29"/>
        <v>4.1100000000000003</v>
      </c>
      <c r="I36" s="90" t="str">
        <f t="shared" si="1"/>
        <v>C</v>
      </c>
      <c r="J36" s="86">
        <f>'2017 Расклад'!V34</f>
        <v>3.98</v>
      </c>
      <c r="K36" s="89">
        <f t="shared" si="30"/>
        <v>4.17</v>
      </c>
      <c r="L36" s="91" t="str">
        <f t="shared" si="2"/>
        <v>C</v>
      </c>
      <c r="M36" s="470">
        <f>'2017 Расклад'!AD34</f>
        <v>100</v>
      </c>
      <c r="N36" s="82">
        <f t="shared" si="31"/>
        <v>98.89</v>
      </c>
      <c r="O36" s="90" t="str">
        <f t="shared" si="3"/>
        <v>A</v>
      </c>
      <c r="P36" s="99">
        <f>'2017 Расклад'!AL34</f>
        <v>97.777777777777771</v>
      </c>
      <c r="Q36" s="392">
        <f t="shared" si="32"/>
        <v>96.86</v>
      </c>
      <c r="R36" s="91" t="str">
        <f t="shared" si="4"/>
        <v>A</v>
      </c>
      <c r="S36" s="116" t="str">
        <f t="shared" si="5"/>
        <v>B</v>
      </c>
      <c r="T36" s="101">
        <f t="shared" si="6"/>
        <v>2</v>
      </c>
      <c r="U36" s="101">
        <f t="shared" si="7"/>
        <v>2</v>
      </c>
      <c r="V36" s="101">
        <f t="shared" si="8"/>
        <v>2</v>
      </c>
      <c r="W36" s="101">
        <f t="shared" si="9"/>
        <v>4.2</v>
      </c>
      <c r="X36" s="101">
        <f t="shared" si="10"/>
        <v>4.2</v>
      </c>
      <c r="Y36" s="120">
        <f t="shared" si="11"/>
        <v>2.88</v>
      </c>
      <c r="Z36" s="125">
        <f>'2017 Расклад'!AR34</f>
        <v>3.8932038834951457</v>
      </c>
      <c r="AA36" s="85">
        <f t="shared" si="34"/>
        <v>3.9</v>
      </c>
      <c r="AB36" s="91" t="str">
        <f t="shared" si="12"/>
        <v>C</v>
      </c>
      <c r="AC36" s="480">
        <f>'2017 Расклад'!AX34</f>
        <v>4.058252427184466</v>
      </c>
      <c r="AD36" s="85">
        <f t="shared" si="35"/>
        <v>3.96</v>
      </c>
      <c r="AE36" s="90" t="str">
        <f t="shared" si="13"/>
        <v>C</v>
      </c>
      <c r="AF36" s="133">
        <f>'2017 Расклад'!BD34</f>
        <v>4.3809523809523814</v>
      </c>
      <c r="AG36" s="393">
        <f t="shared" si="36"/>
        <v>4.1500000000000004</v>
      </c>
      <c r="AH36" s="91" t="str">
        <f t="shared" si="14"/>
        <v>C</v>
      </c>
      <c r="AI36" s="142">
        <f>'2017 Расклад'!BL34</f>
        <v>44.977272727272727</v>
      </c>
      <c r="AJ36" s="394">
        <f t="shared" si="37"/>
        <v>46.59</v>
      </c>
      <c r="AK36" s="90" t="str">
        <f t="shared" si="15"/>
        <v>C</v>
      </c>
      <c r="AL36" s="143">
        <f>'2017 Расклад'!BT34</f>
        <v>67.574074074074076</v>
      </c>
      <c r="AM36" s="129">
        <f t="shared" si="38"/>
        <v>71.56</v>
      </c>
      <c r="AN36" s="91" t="str">
        <f t="shared" si="16"/>
        <v>B</v>
      </c>
      <c r="AO36" s="160" t="str">
        <f t="shared" si="17"/>
        <v>C</v>
      </c>
      <c r="AP36" s="145">
        <f t="shared" si="18"/>
        <v>2</v>
      </c>
      <c r="AQ36" s="145">
        <f t="shared" si="19"/>
        <v>2</v>
      </c>
      <c r="AR36" s="145">
        <f t="shared" si="20"/>
        <v>2</v>
      </c>
      <c r="AS36" s="145">
        <f t="shared" si="21"/>
        <v>4.2</v>
      </c>
      <c r="AT36" s="145">
        <f t="shared" si="22"/>
        <v>4.2</v>
      </c>
      <c r="AU36" s="145">
        <f t="shared" si="23"/>
        <v>2</v>
      </c>
      <c r="AV36" s="145">
        <f t="shared" si="24"/>
        <v>2</v>
      </c>
      <c r="AW36" s="145">
        <f t="shared" si="25"/>
        <v>2</v>
      </c>
      <c r="AX36" s="145">
        <f t="shared" si="26"/>
        <v>2</v>
      </c>
      <c r="AY36" s="145">
        <f t="shared" si="27"/>
        <v>2.5</v>
      </c>
      <c r="AZ36" s="156">
        <f t="shared" si="28"/>
        <v>2.4899999999999998</v>
      </c>
    </row>
    <row r="37" spans="1:52" x14ac:dyDescent="0.25">
      <c r="A37" s="52">
        <v>6</v>
      </c>
      <c r="B37" s="76">
        <v>30130</v>
      </c>
      <c r="C37" s="48" t="s">
        <v>40</v>
      </c>
      <c r="D37" s="86">
        <f>'2017 Расклад'!J35</f>
        <v>3.9750000000000001</v>
      </c>
      <c r="E37" s="89">
        <f t="shared" si="39"/>
        <v>4.4800000000000004</v>
      </c>
      <c r="F37" s="462" t="str">
        <f t="shared" si="0"/>
        <v>C</v>
      </c>
      <c r="G37" s="455">
        <f>'2017 Расклад'!P35</f>
        <v>3.5129999999999999</v>
      </c>
      <c r="H37" s="89">
        <f t="shared" si="29"/>
        <v>4.1100000000000003</v>
      </c>
      <c r="I37" s="90" t="str">
        <f t="shared" si="1"/>
        <v>C</v>
      </c>
      <c r="J37" s="86">
        <f>'2017 Расклад'!V35</f>
        <v>3.7680000000000002</v>
      </c>
      <c r="K37" s="89">
        <f t="shared" si="30"/>
        <v>4.17</v>
      </c>
      <c r="L37" s="91" t="str">
        <f t="shared" si="2"/>
        <v>C</v>
      </c>
      <c r="M37" s="470">
        <f>'2017 Расклад'!AD35</f>
        <v>97.297297297297291</v>
      </c>
      <c r="N37" s="82">
        <f t="shared" si="31"/>
        <v>98.89</v>
      </c>
      <c r="O37" s="90" t="str">
        <f t="shared" si="3"/>
        <v>A</v>
      </c>
      <c r="P37" s="99">
        <f>'2017 Расклад'!AL35</f>
        <v>94.594594594594597</v>
      </c>
      <c r="Q37" s="392">
        <f t="shared" si="32"/>
        <v>96.86</v>
      </c>
      <c r="R37" s="91" t="str">
        <f t="shared" si="4"/>
        <v>A</v>
      </c>
      <c r="S37" s="116" t="str">
        <f t="shared" si="5"/>
        <v>B</v>
      </c>
      <c r="T37" s="101">
        <f t="shared" si="6"/>
        <v>2</v>
      </c>
      <c r="U37" s="101">
        <f t="shared" si="7"/>
        <v>2</v>
      </c>
      <c r="V37" s="101">
        <f t="shared" si="8"/>
        <v>2</v>
      </c>
      <c r="W37" s="101">
        <f t="shared" si="9"/>
        <v>4.2</v>
      </c>
      <c r="X37" s="101">
        <f t="shared" si="10"/>
        <v>4.2</v>
      </c>
      <c r="Y37" s="120">
        <f t="shared" si="11"/>
        <v>2.88</v>
      </c>
      <c r="Z37" s="125">
        <f>'2017 Расклад'!AR35</f>
        <v>3.4571428571428573</v>
      </c>
      <c r="AA37" s="85">
        <f t="shared" si="34"/>
        <v>3.9</v>
      </c>
      <c r="AB37" s="91" t="str">
        <f t="shared" si="12"/>
        <v>D</v>
      </c>
      <c r="AC37" s="480">
        <f>'2017 Расклад'!AX35</f>
        <v>3.4</v>
      </c>
      <c r="AD37" s="85">
        <f t="shared" si="35"/>
        <v>3.96</v>
      </c>
      <c r="AE37" s="90" t="str">
        <f t="shared" si="13"/>
        <v>D</v>
      </c>
      <c r="AF37" s="133">
        <f>'2017 Расклад'!BD35</f>
        <v>4</v>
      </c>
      <c r="AG37" s="393">
        <f t="shared" si="36"/>
        <v>4.1500000000000004</v>
      </c>
      <c r="AH37" s="91" t="str">
        <f t="shared" si="14"/>
        <v>C</v>
      </c>
      <c r="AI37" s="142">
        <f>'2017 Расклад'!BL35</f>
        <v>38.875</v>
      </c>
      <c r="AJ37" s="394">
        <f t="shared" si="37"/>
        <v>46.59</v>
      </c>
      <c r="AK37" s="90" t="str">
        <f t="shared" si="15"/>
        <v>C</v>
      </c>
      <c r="AL37" s="143">
        <f>'2017 Расклад'!BT35</f>
        <v>67.545454545454547</v>
      </c>
      <c r="AM37" s="129">
        <f t="shared" si="38"/>
        <v>71.56</v>
      </c>
      <c r="AN37" s="91" t="str">
        <f t="shared" si="16"/>
        <v>B</v>
      </c>
      <c r="AO37" s="160" t="str">
        <f t="shared" si="17"/>
        <v>C</v>
      </c>
      <c r="AP37" s="145">
        <f t="shared" si="18"/>
        <v>2</v>
      </c>
      <c r="AQ37" s="145">
        <f t="shared" si="19"/>
        <v>2</v>
      </c>
      <c r="AR37" s="145">
        <f t="shared" si="20"/>
        <v>2</v>
      </c>
      <c r="AS37" s="145">
        <f t="shared" si="21"/>
        <v>4.2</v>
      </c>
      <c r="AT37" s="145">
        <f t="shared" si="22"/>
        <v>4.2</v>
      </c>
      <c r="AU37" s="145">
        <f t="shared" si="23"/>
        <v>1</v>
      </c>
      <c r="AV37" s="145">
        <f t="shared" si="24"/>
        <v>1</v>
      </c>
      <c r="AW37" s="145">
        <f t="shared" si="25"/>
        <v>2</v>
      </c>
      <c r="AX37" s="145">
        <f t="shared" si="26"/>
        <v>2</v>
      </c>
      <c r="AY37" s="145">
        <f t="shared" si="27"/>
        <v>2.5</v>
      </c>
      <c r="AZ37" s="156">
        <f t="shared" si="28"/>
        <v>2.29</v>
      </c>
    </row>
    <row r="38" spans="1:52" x14ac:dyDescent="0.25">
      <c r="A38" s="52">
        <v>7</v>
      </c>
      <c r="B38" s="76">
        <v>30160</v>
      </c>
      <c r="C38" s="48" t="s">
        <v>41</v>
      </c>
      <c r="D38" s="86">
        <f>'2017 Расклад'!J36</f>
        <v>4.069</v>
      </c>
      <c r="E38" s="89">
        <f t="shared" si="39"/>
        <v>4.4800000000000004</v>
      </c>
      <c r="F38" s="462" t="str">
        <f t="shared" si="0"/>
        <v>C</v>
      </c>
      <c r="G38" s="455">
        <f>'2017 Расклад'!P36</f>
        <v>3.5520000000000005</v>
      </c>
      <c r="H38" s="89">
        <f t="shared" si="29"/>
        <v>4.1100000000000003</v>
      </c>
      <c r="I38" s="90" t="str">
        <f t="shared" si="1"/>
        <v>C</v>
      </c>
      <c r="J38" s="86">
        <f>'2017 Расклад'!V36</f>
        <v>3.93</v>
      </c>
      <c r="K38" s="89">
        <f t="shared" si="30"/>
        <v>4.17</v>
      </c>
      <c r="L38" s="91" t="str">
        <f t="shared" si="2"/>
        <v>C</v>
      </c>
      <c r="M38" s="470">
        <f>'2017 Расклад'!AD36</f>
        <v>100</v>
      </c>
      <c r="N38" s="82">
        <f t="shared" si="31"/>
        <v>98.89</v>
      </c>
      <c r="O38" s="90" t="str">
        <f t="shared" si="3"/>
        <v>A</v>
      </c>
      <c r="P38" s="99">
        <f>'2017 Расклад'!AL36</f>
        <v>91.780821917808225</v>
      </c>
      <c r="Q38" s="392">
        <f t="shared" si="32"/>
        <v>96.86</v>
      </c>
      <c r="R38" s="91" t="str">
        <f t="shared" si="4"/>
        <v>A</v>
      </c>
      <c r="S38" s="116" t="str">
        <f t="shared" si="5"/>
        <v>B</v>
      </c>
      <c r="T38" s="101">
        <f t="shared" si="6"/>
        <v>2</v>
      </c>
      <c r="U38" s="101">
        <f t="shared" si="7"/>
        <v>2</v>
      </c>
      <c r="V38" s="101">
        <f t="shared" si="8"/>
        <v>2</v>
      </c>
      <c r="W38" s="101">
        <f t="shared" si="9"/>
        <v>4.2</v>
      </c>
      <c r="X38" s="101">
        <f t="shared" si="10"/>
        <v>4.2</v>
      </c>
      <c r="Y38" s="120">
        <f t="shared" si="11"/>
        <v>2.88</v>
      </c>
      <c r="Z38" s="125">
        <f>'2017 Расклад'!AR36</f>
        <v>3.7142857142857144</v>
      </c>
      <c r="AA38" s="85">
        <f t="shared" si="34"/>
        <v>3.9</v>
      </c>
      <c r="AB38" s="91" t="str">
        <f t="shared" si="12"/>
        <v>C</v>
      </c>
      <c r="AC38" s="480">
        <f>'2017 Расклад'!AX36</f>
        <v>3.6785714285714284</v>
      </c>
      <c r="AD38" s="85">
        <f t="shared" si="35"/>
        <v>3.96</v>
      </c>
      <c r="AE38" s="90" t="str">
        <f t="shared" si="13"/>
        <v>C</v>
      </c>
      <c r="AF38" s="133">
        <f>'2017 Расклад'!BD36</f>
        <v>4.4285714285714288</v>
      </c>
      <c r="AG38" s="393">
        <f t="shared" si="36"/>
        <v>4.1500000000000004</v>
      </c>
      <c r="AH38" s="91" t="str">
        <f t="shared" si="14"/>
        <v>B</v>
      </c>
      <c r="AI38" s="142">
        <f>'2017 Расклад'!BL36</f>
        <v>47.333333333333336</v>
      </c>
      <c r="AJ38" s="394">
        <f t="shared" si="37"/>
        <v>46.59</v>
      </c>
      <c r="AK38" s="90" t="str">
        <f t="shared" si="15"/>
        <v>C</v>
      </c>
      <c r="AL38" s="143">
        <f>'2017 Расклад'!BT36</f>
        <v>61.952380952380949</v>
      </c>
      <c r="AM38" s="129">
        <f t="shared" si="38"/>
        <v>71.56</v>
      </c>
      <c r="AN38" s="91" t="str">
        <f t="shared" si="16"/>
        <v>B</v>
      </c>
      <c r="AO38" s="160" t="str">
        <f t="shared" si="17"/>
        <v>B</v>
      </c>
      <c r="AP38" s="145">
        <f t="shared" si="18"/>
        <v>2</v>
      </c>
      <c r="AQ38" s="145">
        <f t="shared" si="19"/>
        <v>2</v>
      </c>
      <c r="AR38" s="145">
        <f t="shared" si="20"/>
        <v>2</v>
      </c>
      <c r="AS38" s="145">
        <f t="shared" si="21"/>
        <v>4.2</v>
      </c>
      <c r="AT38" s="145">
        <f t="shared" si="22"/>
        <v>4.2</v>
      </c>
      <c r="AU38" s="145">
        <f t="shared" si="23"/>
        <v>2</v>
      </c>
      <c r="AV38" s="145">
        <f t="shared" si="24"/>
        <v>2</v>
      </c>
      <c r="AW38" s="145">
        <f t="shared" si="25"/>
        <v>2.5</v>
      </c>
      <c r="AX38" s="145">
        <f t="shared" si="26"/>
        <v>2</v>
      </c>
      <c r="AY38" s="145">
        <f t="shared" si="27"/>
        <v>2.5</v>
      </c>
      <c r="AZ38" s="156">
        <f t="shared" si="28"/>
        <v>2.54</v>
      </c>
    </row>
    <row r="39" spans="1:52" x14ac:dyDescent="0.25">
      <c r="A39" s="52">
        <v>8</v>
      </c>
      <c r="B39" s="76">
        <v>30310</v>
      </c>
      <c r="C39" s="48" t="s">
        <v>42</v>
      </c>
      <c r="D39" s="86">
        <f>'2017 Расклад'!J37</f>
        <v>4.0659999999999998</v>
      </c>
      <c r="E39" s="89">
        <f t="shared" si="39"/>
        <v>4.4800000000000004</v>
      </c>
      <c r="F39" s="462" t="str">
        <f t="shared" si="0"/>
        <v>C</v>
      </c>
      <c r="G39" s="455">
        <f>'2017 Расклад'!P37</f>
        <v>3.6290000000000004</v>
      </c>
      <c r="H39" s="89">
        <f t="shared" si="29"/>
        <v>4.1100000000000003</v>
      </c>
      <c r="I39" s="90" t="str">
        <f t="shared" si="1"/>
        <v>C</v>
      </c>
      <c r="J39" s="86">
        <f>'2017 Расклад'!V37</f>
        <v>3.9989999999999997</v>
      </c>
      <c r="K39" s="89">
        <f t="shared" si="30"/>
        <v>4.17</v>
      </c>
      <c r="L39" s="91" t="str">
        <f t="shared" si="2"/>
        <v>C</v>
      </c>
      <c r="M39" s="470">
        <f>'2017 Расклад'!AD37</f>
        <v>95.833333333333329</v>
      </c>
      <c r="N39" s="82">
        <f t="shared" si="31"/>
        <v>98.89</v>
      </c>
      <c r="O39" s="90" t="str">
        <f t="shared" si="3"/>
        <v>A</v>
      </c>
      <c r="P39" s="99">
        <f>'2017 Расклад'!AL37</f>
        <v>97.916666666666671</v>
      </c>
      <c r="Q39" s="392">
        <f t="shared" si="32"/>
        <v>96.86</v>
      </c>
      <c r="R39" s="91" t="str">
        <f t="shared" si="4"/>
        <v>A</v>
      </c>
      <c r="S39" s="116" t="str">
        <f t="shared" si="5"/>
        <v>B</v>
      </c>
      <c r="T39" s="101">
        <f t="shared" si="6"/>
        <v>2</v>
      </c>
      <c r="U39" s="101">
        <f t="shared" si="7"/>
        <v>2</v>
      </c>
      <c r="V39" s="101">
        <f t="shared" si="8"/>
        <v>2</v>
      </c>
      <c r="W39" s="101">
        <f t="shared" si="9"/>
        <v>4.2</v>
      </c>
      <c r="X39" s="101">
        <f t="shared" si="10"/>
        <v>4.2</v>
      </c>
      <c r="Y39" s="120">
        <f t="shared" si="11"/>
        <v>2.88</v>
      </c>
      <c r="Z39" s="125">
        <f>'2017 Расклад'!AR37</f>
        <v>3.7619047619047619</v>
      </c>
      <c r="AA39" s="85">
        <f t="shared" si="34"/>
        <v>3.9</v>
      </c>
      <c r="AB39" s="91" t="str">
        <f t="shared" si="12"/>
        <v>C</v>
      </c>
      <c r="AC39" s="480">
        <f>'2017 Расклад'!AX37</f>
        <v>3.6666666666666665</v>
      </c>
      <c r="AD39" s="85">
        <f t="shared" si="35"/>
        <v>3.96</v>
      </c>
      <c r="AE39" s="90" t="str">
        <f t="shared" si="13"/>
        <v>C</v>
      </c>
      <c r="AF39" s="133">
        <f>'2017 Расклад'!BD37</f>
        <v>3.7647058823529411</v>
      </c>
      <c r="AG39" s="393">
        <f t="shared" si="36"/>
        <v>4.1500000000000004</v>
      </c>
      <c r="AH39" s="91" t="str">
        <f t="shared" si="14"/>
        <v>C</v>
      </c>
      <c r="AI39" s="142">
        <f>'2017 Расклад'!BL37</f>
        <v>44.909090909090907</v>
      </c>
      <c r="AJ39" s="394">
        <f t="shared" si="37"/>
        <v>46.59</v>
      </c>
      <c r="AK39" s="90" t="str">
        <f t="shared" si="15"/>
        <v>C</v>
      </c>
      <c r="AL39" s="143">
        <f>'2017 Расклад'!BT37</f>
        <v>64.631578947368425</v>
      </c>
      <c r="AM39" s="129">
        <f t="shared" si="38"/>
        <v>71.56</v>
      </c>
      <c r="AN39" s="91" t="str">
        <f t="shared" si="16"/>
        <v>B</v>
      </c>
      <c r="AO39" s="160" t="str">
        <f t="shared" si="17"/>
        <v>C</v>
      </c>
      <c r="AP39" s="145">
        <f t="shared" si="18"/>
        <v>2</v>
      </c>
      <c r="AQ39" s="145">
        <f t="shared" si="19"/>
        <v>2</v>
      </c>
      <c r="AR39" s="145">
        <f t="shared" si="20"/>
        <v>2</v>
      </c>
      <c r="AS39" s="145">
        <f t="shared" si="21"/>
        <v>4.2</v>
      </c>
      <c r="AT39" s="145">
        <f t="shared" si="22"/>
        <v>4.2</v>
      </c>
      <c r="AU39" s="145">
        <f t="shared" si="23"/>
        <v>2</v>
      </c>
      <c r="AV39" s="145">
        <f t="shared" si="24"/>
        <v>2</v>
      </c>
      <c r="AW39" s="145">
        <f t="shared" si="25"/>
        <v>2</v>
      </c>
      <c r="AX39" s="145">
        <f t="shared" si="26"/>
        <v>2</v>
      </c>
      <c r="AY39" s="145">
        <f t="shared" si="27"/>
        <v>2.5</v>
      </c>
      <c r="AZ39" s="156">
        <f t="shared" si="28"/>
        <v>2.4899999999999998</v>
      </c>
    </row>
    <row r="40" spans="1:52" x14ac:dyDescent="0.25">
      <c r="A40" s="52">
        <v>9</v>
      </c>
      <c r="B40" s="76">
        <v>30440</v>
      </c>
      <c r="C40" s="48" t="s">
        <v>43</v>
      </c>
      <c r="D40" s="86">
        <f>'2017 Расклад'!J38</f>
        <v>4.05</v>
      </c>
      <c r="E40" s="89">
        <f t="shared" si="39"/>
        <v>4.4800000000000004</v>
      </c>
      <c r="F40" s="462" t="str">
        <f t="shared" si="0"/>
        <v>C</v>
      </c>
      <c r="G40" s="455">
        <f>'2017 Расклад'!P38</f>
        <v>3.8339999999999996</v>
      </c>
      <c r="H40" s="89">
        <f t="shared" si="29"/>
        <v>4.1100000000000003</v>
      </c>
      <c r="I40" s="90" t="str">
        <f t="shared" si="1"/>
        <v>C</v>
      </c>
      <c r="J40" s="86">
        <f>'2017 Расклад'!V38</f>
        <v>0</v>
      </c>
      <c r="K40" s="89">
        <f t="shared" si="30"/>
        <v>4.17</v>
      </c>
      <c r="L40" s="91" t="str">
        <f t="shared" si="2"/>
        <v>D</v>
      </c>
      <c r="M40" s="470">
        <f>'2017 Расклад'!AD38</f>
        <v>96.923076923076934</v>
      </c>
      <c r="N40" s="82">
        <f t="shared" si="31"/>
        <v>98.89</v>
      </c>
      <c r="O40" s="90" t="str">
        <f t="shared" si="3"/>
        <v>A</v>
      </c>
      <c r="P40" s="99">
        <f>'2017 Расклад'!AL38</f>
        <v>96.92307692307692</v>
      </c>
      <c r="Q40" s="392">
        <f t="shared" si="32"/>
        <v>96.86</v>
      </c>
      <c r="R40" s="91" t="str">
        <f t="shared" si="4"/>
        <v>A</v>
      </c>
      <c r="S40" s="116" t="str">
        <f t="shared" si="5"/>
        <v>B</v>
      </c>
      <c r="T40" s="101">
        <f t="shared" si="6"/>
        <v>2</v>
      </c>
      <c r="U40" s="101">
        <f t="shared" si="7"/>
        <v>2</v>
      </c>
      <c r="V40" s="101">
        <f t="shared" si="8"/>
        <v>1</v>
      </c>
      <c r="W40" s="101">
        <f t="shared" si="9"/>
        <v>4.2</v>
      </c>
      <c r="X40" s="101">
        <f t="shared" si="10"/>
        <v>4.2</v>
      </c>
      <c r="Y40" s="120">
        <f t="shared" si="11"/>
        <v>2.6799999999999997</v>
      </c>
      <c r="Z40" s="125">
        <f>'2017 Расклад'!AR38</f>
        <v>3.75</v>
      </c>
      <c r="AA40" s="85">
        <f t="shared" si="34"/>
        <v>3.9</v>
      </c>
      <c r="AB40" s="91" t="str">
        <f t="shared" si="12"/>
        <v>C</v>
      </c>
      <c r="AC40" s="480">
        <f>'2017 Расклад'!AX38</f>
        <v>4.0192307692307692</v>
      </c>
      <c r="AD40" s="85">
        <f t="shared" si="35"/>
        <v>3.96</v>
      </c>
      <c r="AE40" s="90" t="str">
        <f t="shared" si="13"/>
        <v>C</v>
      </c>
      <c r="AF40" s="133">
        <f>'2017 Расклад'!BD38</f>
        <v>4</v>
      </c>
      <c r="AG40" s="393">
        <f t="shared" si="36"/>
        <v>4.1500000000000004</v>
      </c>
      <c r="AH40" s="91" t="str">
        <f t="shared" si="14"/>
        <v>C</v>
      </c>
      <c r="AI40" s="142">
        <f>'2017 Расклад'!BL38</f>
        <v>39.333333333333336</v>
      </c>
      <c r="AJ40" s="394">
        <f t="shared" si="37"/>
        <v>46.59</v>
      </c>
      <c r="AK40" s="90" t="str">
        <f t="shared" si="15"/>
        <v>C</v>
      </c>
      <c r="AL40" s="143">
        <f>'2017 Расклад'!BT38</f>
        <v>68.333333333333329</v>
      </c>
      <c r="AM40" s="129">
        <f t="shared" si="38"/>
        <v>71.56</v>
      </c>
      <c r="AN40" s="91" t="str">
        <f t="shared" si="16"/>
        <v>B</v>
      </c>
      <c r="AO40" s="160" t="str">
        <f t="shared" si="17"/>
        <v>C</v>
      </c>
      <c r="AP40" s="145">
        <f t="shared" si="18"/>
        <v>2</v>
      </c>
      <c r="AQ40" s="145">
        <f t="shared" si="19"/>
        <v>2</v>
      </c>
      <c r="AR40" s="145">
        <f t="shared" si="20"/>
        <v>1</v>
      </c>
      <c r="AS40" s="145">
        <f t="shared" si="21"/>
        <v>4.2</v>
      </c>
      <c r="AT40" s="145">
        <f t="shared" si="22"/>
        <v>4.2</v>
      </c>
      <c r="AU40" s="145">
        <f t="shared" si="23"/>
        <v>2</v>
      </c>
      <c r="AV40" s="145">
        <f t="shared" si="24"/>
        <v>2</v>
      </c>
      <c r="AW40" s="145">
        <f t="shared" si="25"/>
        <v>2</v>
      </c>
      <c r="AX40" s="145">
        <f t="shared" si="26"/>
        <v>2</v>
      </c>
      <c r="AY40" s="145">
        <f t="shared" si="27"/>
        <v>2.5</v>
      </c>
      <c r="AZ40" s="156">
        <f t="shared" si="28"/>
        <v>2.3899999999999997</v>
      </c>
    </row>
    <row r="41" spans="1:52" x14ac:dyDescent="0.25">
      <c r="A41" s="52">
        <v>10</v>
      </c>
      <c r="B41" s="76">
        <v>30470</v>
      </c>
      <c r="C41" s="48" t="s">
        <v>45</v>
      </c>
      <c r="D41" s="86">
        <f>'2017 Расклад'!J39</f>
        <v>4.6479999999999997</v>
      </c>
      <c r="E41" s="89">
        <f t="shared" si="39"/>
        <v>4.4800000000000004</v>
      </c>
      <c r="F41" s="462" t="str">
        <f t="shared" si="0"/>
        <v>A</v>
      </c>
      <c r="G41" s="455">
        <f>'2017 Расклад'!P39</f>
        <v>4.2549999999999999</v>
      </c>
      <c r="H41" s="89">
        <f t="shared" si="29"/>
        <v>4.1100000000000003</v>
      </c>
      <c r="I41" s="90" t="str">
        <f t="shared" si="1"/>
        <v>C</v>
      </c>
      <c r="J41" s="86">
        <f>'2017 Расклад'!V39</f>
        <v>3.984</v>
      </c>
      <c r="K41" s="89">
        <f t="shared" si="30"/>
        <v>4.17</v>
      </c>
      <c r="L41" s="91" t="str">
        <f t="shared" si="2"/>
        <v>C</v>
      </c>
      <c r="M41" s="470">
        <f>'2017 Расклад'!AD39</f>
        <v>100</v>
      </c>
      <c r="N41" s="82">
        <f t="shared" si="31"/>
        <v>98.89</v>
      </c>
      <c r="O41" s="90" t="str">
        <f t="shared" si="3"/>
        <v>A</v>
      </c>
      <c r="P41" s="99">
        <f>'2017 Расклад'!AL39</f>
        <v>100</v>
      </c>
      <c r="Q41" s="392">
        <f t="shared" si="32"/>
        <v>96.86</v>
      </c>
      <c r="R41" s="91" t="str">
        <f t="shared" si="4"/>
        <v>A</v>
      </c>
      <c r="S41" s="116" t="str">
        <f t="shared" si="5"/>
        <v>B</v>
      </c>
      <c r="T41" s="101">
        <f t="shared" si="6"/>
        <v>4.2</v>
      </c>
      <c r="U41" s="101">
        <f t="shared" si="7"/>
        <v>2</v>
      </c>
      <c r="V41" s="101">
        <f t="shared" si="8"/>
        <v>2</v>
      </c>
      <c r="W41" s="101">
        <f t="shared" si="9"/>
        <v>4.2</v>
      </c>
      <c r="X41" s="101">
        <f t="shared" si="10"/>
        <v>4.2</v>
      </c>
      <c r="Y41" s="120">
        <f t="shared" si="11"/>
        <v>3.3199999999999994</v>
      </c>
      <c r="Z41" s="125">
        <f>'2017 Расклад'!AR39</f>
        <v>3.64</v>
      </c>
      <c r="AA41" s="85">
        <f t="shared" si="34"/>
        <v>3.9</v>
      </c>
      <c r="AB41" s="91" t="str">
        <f t="shared" si="12"/>
        <v>C</v>
      </c>
      <c r="AC41" s="480">
        <f>'2017 Расклад'!AX39</f>
        <v>3.62</v>
      </c>
      <c r="AD41" s="85">
        <f t="shared" si="35"/>
        <v>3.96</v>
      </c>
      <c r="AE41" s="90" t="str">
        <f t="shared" si="13"/>
        <v>C</v>
      </c>
      <c r="AF41" s="133">
        <f>'2017 Расклад'!BD39</f>
        <v>3.6666666666666665</v>
      </c>
      <c r="AG41" s="393">
        <f t="shared" si="36"/>
        <v>4.1500000000000004</v>
      </c>
      <c r="AH41" s="91" t="str">
        <f t="shared" si="14"/>
        <v>C</v>
      </c>
      <c r="AI41" s="142">
        <f>'2017 Расклад'!BL39</f>
        <v>35.777777777777779</v>
      </c>
      <c r="AJ41" s="394">
        <f t="shared" si="37"/>
        <v>46.59</v>
      </c>
      <c r="AK41" s="90" t="str">
        <f t="shared" si="15"/>
        <v>C</v>
      </c>
      <c r="AL41" s="143">
        <f>'2017 Расклад'!BT39</f>
        <v>55.717948717948715</v>
      </c>
      <c r="AM41" s="129">
        <f t="shared" si="38"/>
        <v>71.56</v>
      </c>
      <c r="AN41" s="91" t="str">
        <f t="shared" si="16"/>
        <v>C</v>
      </c>
      <c r="AO41" s="160" t="str">
        <f t="shared" si="17"/>
        <v>B</v>
      </c>
      <c r="AP41" s="145">
        <f t="shared" si="18"/>
        <v>4.2</v>
      </c>
      <c r="AQ41" s="145">
        <f t="shared" si="19"/>
        <v>2</v>
      </c>
      <c r="AR41" s="145">
        <f t="shared" si="20"/>
        <v>2</v>
      </c>
      <c r="AS41" s="145">
        <f t="shared" si="21"/>
        <v>4.2</v>
      </c>
      <c r="AT41" s="145">
        <f t="shared" si="22"/>
        <v>4.2</v>
      </c>
      <c r="AU41" s="145">
        <f t="shared" si="23"/>
        <v>2</v>
      </c>
      <c r="AV41" s="145">
        <f t="shared" si="24"/>
        <v>2</v>
      </c>
      <c r="AW41" s="145">
        <f t="shared" si="25"/>
        <v>2</v>
      </c>
      <c r="AX41" s="145">
        <f t="shared" si="26"/>
        <v>2</v>
      </c>
      <c r="AY41" s="145">
        <f t="shared" si="27"/>
        <v>2</v>
      </c>
      <c r="AZ41" s="156">
        <f t="shared" si="28"/>
        <v>2.6599999999999997</v>
      </c>
    </row>
    <row r="42" spans="1:52" x14ac:dyDescent="0.25">
      <c r="A42" s="52">
        <v>11</v>
      </c>
      <c r="B42" s="76">
        <v>30500</v>
      </c>
      <c r="C42" s="48" t="s">
        <v>47</v>
      </c>
      <c r="D42" s="86">
        <f>'2017 Расклад'!J40</f>
        <v>3.8250000000000002</v>
      </c>
      <c r="E42" s="89">
        <f t="shared" si="39"/>
        <v>4.4800000000000004</v>
      </c>
      <c r="F42" s="462" t="str">
        <f t="shared" si="0"/>
        <v>C</v>
      </c>
      <c r="G42" s="455">
        <f>'2017 Расклад'!P40</f>
        <v>3.7719999999999998</v>
      </c>
      <c r="H42" s="89">
        <f t="shared" si="29"/>
        <v>4.1100000000000003</v>
      </c>
      <c r="I42" s="90" t="str">
        <f t="shared" si="1"/>
        <v>C</v>
      </c>
      <c r="J42" s="86">
        <f>'2017 Расклад'!V40</f>
        <v>3.9</v>
      </c>
      <c r="K42" s="89">
        <f t="shared" si="30"/>
        <v>4.17</v>
      </c>
      <c r="L42" s="91" t="str">
        <f t="shared" si="2"/>
        <v>C</v>
      </c>
      <c r="M42" s="470">
        <f>'2017 Расклад'!AD40</f>
        <v>100</v>
      </c>
      <c r="N42" s="82">
        <f t="shared" si="31"/>
        <v>98.89</v>
      </c>
      <c r="O42" s="90" t="str">
        <f t="shared" si="3"/>
        <v>A</v>
      </c>
      <c r="P42" s="99">
        <f>'2017 Расклад'!AL40</f>
        <v>100</v>
      </c>
      <c r="Q42" s="392">
        <f t="shared" si="32"/>
        <v>96.86</v>
      </c>
      <c r="R42" s="91" t="str">
        <f t="shared" si="4"/>
        <v>A</v>
      </c>
      <c r="S42" s="116" t="str">
        <f t="shared" si="5"/>
        <v>B</v>
      </c>
      <c r="T42" s="101">
        <f t="shared" si="6"/>
        <v>2</v>
      </c>
      <c r="U42" s="101">
        <f t="shared" si="7"/>
        <v>2</v>
      </c>
      <c r="V42" s="101">
        <f t="shared" si="8"/>
        <v>2</v>
      </c>
      <c r="W42" s="101">
        <f t="shared" si="9"/>
        <v>4.2</v>
      </c>
      <c r="X42" s="101">
        <f t="shared" si="10"/>
        <v>4.2</v>
      </c>
      <c r="Y42" s="120">
        <f t="shared" si="11"/>
        <v>2.88</v>
      </c>
      <c r="Z42" s="125">
        <f>'2017 Расклад'!AR40</f>
        <v>3.5555555555555554</v>
      </c>
      <c r="AA42" s="85">
        <f t="shared" si="34"/>
        <v>3.9</v>
      </c>
      <c r="AB42" s="91" t="str">
        <f t="shared" si="12"/>
        <v>C</v>
      </c>
      <c r="AC42" s="480">
        <f>'2017 Расклад'!AX40</f>
        <v>3.3888888888888888</v>
      </c>
      <c r="AD42" s="85">
        <f t="shared" si="35"/>
        <v>3.96</v>
      </c>
      <c r="AE42" s="90" t="str">
        <f t="shared" si="13"/>
        <v>D</v>
      </c>
      <c r="AF42" s="133"/>
      <c r="AG42" s="393">
        <f t="shared" si="36"/>
        <v>4.1500000000000004</v>
      </c>
      <c r="AH42" s="91" t="str">
        <f t="shared" si="14"/>
        <v>D</v>
      </c>
      <c r="AI42" s="142"/>
      <c r="AJ42" s="394">
        <f t="shared" si="37"/>
        <v>46.59</v>
      </c>
      <c r="AK42" s="90" t="str">
        <f t="shared" si="15"/>
        <v>D</v>
      </c>
      <c r="AL42" s="143"/>
      <c r="AM42" s="129">
        <f t="shared" si="38"/>
        <v>71.56</v>
      </c>
      <c r="AN42" s="91" t="str">
        <f t="shared" si="16"/>
        <v>D</v>
      </c>
      <c r="AO42" s="160" t="str">
        <f t="shared" si="17"/>
        <v>C</v>
      </c>
      <c r="AP42" s="145">
        <f t="shared" si="18"/>
        <v>2</v>
      </c>
      <c r="AQ42" s="145">
        <f t="shared" si="19"/>
        <v>2</v>
      </c>
      <c r="AR42" s="145">
        <f t="shared" si="20"/>
        <v>2</v>
      </c>
      <c r="AS42" s="145">
        <f t="shared" si="21"/>
        <v>4.2</v>
      </c>
      <c r="AT42" s="145">
        <f t="shared" si="22"/>
        <v>4.2</v>
      </c>
      <c r="AU42" s="145">
        <f t="shared" si="23"/>
        <v>2</v>
      </c>
      <c r="AV42" s="145">
        <f t="shared" si="24"/>
        <v>1</v>
      </c>
      <c r="AW42" s="145">
        <f t="shared" si="25"/>
        <v>1</v>
      </c>
      <c r="AX42" s="145">
        <f t="shared" si="26"/>
        <v>1</v>
      </c>
      <c r="AY42" s="145">
        <f t="shared" si="27"/>
        <v>1</v>
      </c>
      <c r="AZ42" s="156">
        <f t="shared" si="28"/>
        <v>2.04</v>
      </c>
    </row>
    <row r="43" spans="1:52" x14ac:dyDescent="0.25">
      <c r="A43" s="52">
        <v>12</v>
      </c>
      <c r="B43" s="76">
        <v>30530</v>
      </c>
      <c r="C43" s="48" t="s">
        <v>48</v>
      </c>
      <c r="D43" s="86">
        <f>'2017 Расклад'!J41</f>
        <v>4.2910000000000004</v>
      </c>
      <c r="E43" s="89">
        <f t="shared" si="39"/>
        <v>4.4800000000000004</v>
      </c>
      <c r="F43" s="462" t="str">
        <f t="shared" si="0"/>
        <v>C</v>
      </c>
      <c r="G43" s="455">
        <f>'2017 Расклад'!P41</f>
        <v>4.0220000000000002</v>
      </c>
      <c r="H43" s="89">
        <f t="shared" si="29"/>
        <v>4.1100000000000003</v>
      </c>
      <c r="I43" s="90" t="str">
        <f t="shared" si="1"/>
        <v>C</v>
      </c>
      <c r="J43" s="86">
        <f>'2017 Расклад'!V41</f>
        <v>3.8480000000000003</v>
      </c>
      <c r="K43" s="89">
        <f t="shared" si="30"/>
        <v>4.17</v>
      </c>
      <c r="L43" s="91" t="str">
        <f t="shared" si="2"/>
        <v>C</v>
      </c>
      <c r="M43" s="470">
        <f>'2017 Расклад'!AD41</f>
        <v>96.590909090909093</v>
      </c>
      <c r="N43" s="82">
        <f t="shared" si="31"/>
        <v>98.89</v>
      </c>
      <c r="O43" s="90" t="str">
        <f t="shared" si="3"/>
        <v>A</v>
      </c>
      <c r="P43" s="99">
        <f>'2017 Расклад'!AL41</f>
        <v>91.954022988505741</v>
      </c>
      <c r="Q43" s="392">
        <f t="shared" si="32"/>
        <v>96.86</v>
      </c>
      <c r="R43" s="91" t="str">
        <f t="shared" si="4"/>
        <v>A</v>
      </c>
      <c r="S43" s="116" t="str">
        <f t="shared" si="5"/>
        <v>B</v>
      </c>
      <c r="T43" s="101">
        <f t="shared" si="6"/>
        <v>2</v>
      </c>
      <c r="U43" s="101">
        <f t="shared" si="7"/>
        <v>2</v>
      </c>
      <c r="V43" s="101">
        <f t="shared" si="8"/>
        <v>2</v>
      </c>
      <c r="W43" s="101">
        <f t="shared" si="9"/>
        <v>4.2</v>
      </c>
      <c r="X43" s="101">
        <f t="shared" si="10"/>
        <v>4.2</v>
      </c>
      <c r="Y43" s="120">
        <f t="shared" si="11"/>
        <v>2.88</v>
      </c>
      <c r="Z43" s="125">
        <f>'2017 Расклад'!AR41</f>
        <v>3.4142857142857141</v>
      </c>
      <c r="AA43" s="85">
        <f t="shared" si="34"/>
        <v>3.9</v>
      </c>
      <c r="AB43" s="91" t="str">
        <f t="shared" si="12"/>
        <v>D</v>
      </c>
      <c r="AC43" s="480">
        <f>'2017 Расклад'!AX41</f>
        <v>3.5857142857142859</v>
      </c>
      <c r="AD43" s="85">
        <f t="shared" si="35"/>
        <v>3.96</v>
      </c>
      <c r="AE43" s="90" t="str">
        <f t="shared" si="13"/>
        <v>C</v>
      </c>
      <c r="AF43" s="133">
        <f>'2017 Расклад'!BD41</f>
        <v>3.4444444444444446</v>
      </c>
      <c r="AG43" s="393">
        <f t="shared" si="36"/>
        <v>4.1500000000000004</v>
      </c>
      <c r="AH43" s="91" t="str">
        <f t="shared" si="14"/>
        <v>D</v>
      </c>
      <c r="AI43" s="142">
        <f>'2017 Расклад'!BL41</f>
        <v>31.75</v>
      </c>
      <c r="AJ43" s="394">
        <f t="shared" si="37"/>
        <v>46.59</v>
      </c>
      <c r="AK43" s="90" t="str">
        <f t="shared" si="15"/>
        <v>C</v>
      </c>
      <c r="AL43" s="143">
        <f>'2017 Расклад'!BT41</f>
        <v>61.5</v>
      </c>
      <c r="AM43" s="129">
        <f t="shared" si="38"/>
        <v>71.56</v>
      </c>
      <c r="AN43" s="91" t="str">
        <f t="shared" si="16"/>
        <v>B</v>
      </c>
      <c r="AO43" s="160" t="str">
        <f t="shared" si="17"/>
        <v>C</v>
      </c>
      <c r="AP43" s="145">
        <f t="shared" si="18"/>
        <v>2</v>
      </c>
      <c r="AQ43" s="145">
        <f t="shared" si="19"/>
        <v>2</v>
      </c>
      <c r="AR43" s="145">
        <f t="shared" si="20"/>
        <v>2</v>
      </c>
      <c r="AS43" s="145">
        <f t="shared" si="21"/>
        <v>4.2</v>
      </c>
      <c r="AT43" s="145">
        <f t="shared" si="22"/>
        <v>4.2</v>
      </c>
      <c r="AU43" s="145">
        <f t="shared" si="23"/>
        <v>1</v>
      </c>
      <c r="AV43" s="145">
        <f t="shared" si="24"/>
        <v>2</v>
      </c>
      <c r="AW43" s="145">
        <f t="shared" si="25"/>
        <v>1</v>
      </c>
      <c r="AX43" s="145">
        <f t="shared" si="26"/>
        <v>2</v>
      </c>
      <c r="AY43" s="145">
        <f t="shared" si="27"/>
        <v>2.5</v>
      </c>
      <c r="AZ43" s="156">
        <f t="shared" si="28"/>
        <v>2.29</v>
      </c>
    </row>
    <row r="44" spans="1:52" x14ac:dyDescent="0.25">
      <c r="A44" s="52">
        <v>13</v>
      </c>
      <c r="B44" s="76">
        <v>30640</v>
      </c>
      <c r="C44" s="48" t="s">
        <v>49</v>
      </c>
      <c r="D44" s="86">
        <f>'2017 Расклад'!J42</f>
        <v>4.3620000000000001</v>
      </c>
      <c r="E44" s="89">
        <f t="shared" si="39"/>
        <v>4.4800000000000004</v>
      </c>
      <c r="F44" s="462" t="str">
        <f t="shared" si="0"/>
        <v>C</v>
      </c>
      <c r="G44" s="455">
        <f>'2017 Расклад'!P42</f>
        <v>4.0170000000000003</v>
      </c>
      <c r="H44" s="89">
        <f t="shared" si="29"/>
        <v>4.1100000000000003</v>
      </c>
      <c r="I44" s="90" t="str">
        <f t="shared" si="1"/>
        <v>C</v>
      </c>
      <c r="J44" s="86">
        <f>'2017 Расклад'!V42</f>
        <v>4.05</v>
      </c>
      <c r="K44" s="89">
        <f t="shared" si="30"/>
        <v>4.17</v>
      </c>
      <c r="L44" s="91" t="str">
        <f t="shared" si="2"/>
        <v>C</v>
      </c>
      <c r="M44" s="470">
        <f>'2017 Расклад'!AD42</f>
        <v>100</v>
      </c>
      <c r="N44" s="82">
        <f t="shared" si="31"/>
        <v>98.89</v>
      </c>
      <c r="O44" s="90" t="str">
        <f t="shared" si="3"/>
        <v>A</v>
      </c>
      <c r="P44" s="99">
        <f>'2017 Расклад'!AL42</f>
        <v>100</v>
      </c>
      <c r="Q44" s="392">
        <f t="shared" si="32"/>
        <v>96.86</v>
      </c>
      <c r="R44" s="91" t="str">
        <f t="shared" si="4"/>
        <v>A</v>
      </c>
      <c r="S44" s="116" t="str">
        <f t="shared" si="5"/>
        <v>B</v>
      </c>
      <c r="T44" s="101">
        <f t="shared" si="6"/>
        <v>2</v>
      </c>
      <c r="U44" s="101">
        <f t="shared" si="7"/>
        <v>2</v>
      </c>
      <c r="V44" s="101">
        <f t="shared" si="8"/>
        <v>2</v>
      </c>
      <c r="W44" s="101">
        <f t="shared" si="9"/>
        <v>4.2</v>
      </c>
      <c r="X44" s="101">
        <f t="shared" si="10"/>
        <v>4.2</v>
      </c>
      <c r="Y44" s="120">
        <f t="shared" si="11"/>
        <v>2.88</v>
      </c>
      <c r="Z44" s="125">
        <f>'2017 Расклад'!AR42</f>
        <v>4.323943661971831</v>
      </c>
      <c r="AA44" s="85">
        <f t="shared" si="34"/>
        <v>3.9</v>
      </c>
      <c r="AB44" s="91" t="str">
        <f t="shared" si="12"/>
        <v>C</v>
      </c>
      <c r="AC44" s="480">
        <f>'2017 Расклад'!AX42</f>
        <v>4.23943661971831</v>
      </c>
      <c r="AD44" s="85">
        <f t="shared" si="35"/>
        <v>3.96</v>
      </c>
      <c r="AE44" s="90" t="str">
        <f t="shared" si="13"/>
        <v>C</v>
      </c>
      <c r="AF44" s="133">
        <f>'2017 Расклад'!BD42</f>
        <v>4.4285714285714288</v>
      </c>
      <c r="AG44" s="393">
        <f t="shared" si="36"/>
        <v>4.1500000000000004</v>
      </c>
      <c r="AH44" s="91" t="str">
        <f t="shared" si="14"/>
        <v>B</v>
      </c>
      <c r="AI44" s="142">
        <f>'2017 Расклад'!BL42</f>
        <v>57.166666666666664</v>
      </c>
      <c r="AJ44" s="394">
        <f t="shared" si="37"/>
        <v>46.59</v>
      </c>
      <c r="AK44" s="90" t="str">
        <f t="shared" si="15"/>
        <v>B</v>
      </c>
      <c r="AL44" s="143">
        <f>'2017 Расклад'!BT42</f>
        <v>79</v>
      </c>
      <c r="AM44" s="129">
        <f t="shared" si="38"/>
        <v>71.56</v>
      </c>
      <c r="AN44" s="91" t="str">
        <f t="shared" si="16"/>
        <v>A</v>
      </c>
      <c r="AO44" s="160" t="str">
        <f t="shared" si="17"/>
        <v>B</v>
      </c>
      <c r="AP44" s="145">
        <f t="shared" si="18"/>
        <v>2</v>
      </c>
      <c r="AQ44" s="145">
        <f t="shared" si="19"/>
        <v>2</v>
      </c>
      <c r="AR44" s="145">
        <f t="shared" si="20"/>
        <v>2</v>
      </c>
      <c r="AS44" s="145">
        <f t="shared" si="21"/>
        <v>4.2</v>
      </c>
      <c r="AT44" s="145">
        <f t="shared" si="22"/>
        <v>4.2</v>
      </c>
      <c r="AU44" s="145">
        <f t="shared" si="23"/>
        <v>2</v>
      </c>
      <c r="AV44" s="145">
        <f t="shared" si="24"/>
        <v>2</v>
      </c>
      <c r="AW44" s="145">
        <f t="shared" si="25"/>
        <v>2.5</v>
      </c>
      <c r="AX44" s="145">
        <f t="shared" si="26"/>
        <v>2.5</v>
      </c>
      <c r="AY44" s="145">
        <f t="shared" si="27"/>
        <v>4.2</v>
      </c>
      <c r="AZ44" s="156">
        <f t="shared" si="28"/>
        <v>2.76</v>
      </c>
    </row>
    <row r="45" spans="1:52" x14ac:dyDescent="0.25">
      <c r="A45" s="52">
        <v>14</v>
      </c>
      <c r="B45" s="76">
        <v>30650</v>
      </c>
      <c r="C45" s="48" t="s">
        <v>50</v>
      </c>
      <c r="D45" s="86">
        <f>'2017 Расклад'!J43</f>
        <v>3.6060000000000003</v>
      </c>
      <c r="E45" s="89">
        <f t="shared" si="39"/>
        <v>4.4800000000000004</v>
      </c>
      <c r="F45" s="462" t="str">
        <f t="shared" si="0"/>
        <v>C</v>
      </c>
      <c r="G45" s="455">
        <f>'2017 Расклад'!P43</f>
        <v>3.4619999999999997</v>
      </c>
      <c r="H45" s="89">
        <f t="shared" si="29"/>
        <v>4.1100000000000003</v>
      </c>
      <c r="I45" s="90" t="str">
        <f t="shared" si="1"/>
        <v>D</v>
      </c>
      <c r="J45" s="86">
        <f>'2017 Расклад'!V43</f>
        <v>3.177</v>
      </c>
      <c r="K45" s="89">
        <f t="shared" si="30"/>
        <v>4.17</v>
      </c>
      <c r="L45" s="91" t="str">
        <f t="shared" si="2"/>
        <v>D</v>
      </c>
      <c r="M45" s="470">
        <f>'2017 Расклад'!AD43</f>
        <v>93.589743589743591</v>
      </c>
      <c r="N45" s="82">
        <f t="shared" si="31"/>
        <v>98.89</v>
      </c>
      <c r="O45" s="90" t="str">
        <f t="shared" si="3"/>
        <v>A</v>
      </c>
      <c r="P45" s="99">
        <f>'2017 Расклад'!AL43</f>
        <v>97.333333333333329</v>
      </c>
      <c r="Q45" s="392">
        <f t="shared" si="32"/>
        <v>96.86</v>
      </c>
      <c r="R45" s="91" t="str">
        <f t="shared" si="4"/>
        <v>A</v>
      </c>
      <c r="S45" s="116" t="str">
        <f t="shared" si="5"/>
        <v>C</v>
      </c>
      <c r="T45" s="101">
        <f t="shared" si="6"/>
        <v>2</v>
      </c>
      <c r="U45" s="101">
        <f t="shared" si="7"/>
        <v>1</v>
      </c>
      <c r="V45" s="101">
        <f t="shared" si="8"/>
        <v>1</v>
      </c>
      <c r="W45" s="101">
        <f t="shared" si="9"/>
        <v>4.2</v>
      </c>
      <c r="X45" s="101">
        <f t="shared" si="10"/>
        <v>4.2</v>
      </c>
      <c r="Y45" s="120">
        <f t="shared" si="11"/>
        <v>2.4799999999999995</v>
      </c>
      <c r="Z45" s="125">
        <f>'2017 Расклад'!AR43</f>
        <v>3.3692307692307693</v>
      </c>
      <c r="AA45" s="85">
        <f t="shared" si="34"/>
        <v>3.9</v>
      </c>
      <c r="AB45" s="91" t="str">
        <f t="shared" si="12"/>
        <v>D</v>
      </c>
      <c r="AC45" s="480">
        <f>'2017 Расклад'!AX43</f>
        <v>3.5384615384615383</v>
      </c>
      <c r="AD45" s="85">
        <f t="shared" si="35"/>
        <v>3.96</v>
      </c>
      <c r="AE45" s="90" t="str">
        <f t="shared" si="13"/>
        <v>C</v>
      </c>
      <c r="AF45" s="133"/>
      <c r="AG45" s="393">
        <f t="shared" si="36"/>
        <v>4.1500000000000004</v>
      </c>
      <c r="AH45" s="91" t="str">
        <f t="shared" si="14"/>
        <v>D</v>
      </c>
      <c r="AI45" s="142"/>
      <c r="AJ45" s="394">
        <f t="shared" si="37"/>
        <v>46.59</v>
      </c>
      <c r="AK45" s="90" t="str">
        <f t="shared" si="15"/>
        <v>D</v>
      </c>
      <c r="AL45" s="143"/>
      <c r="AM45" s="129">
        <f t="shared" si="38"/>
        <v>71.56</v>
      </c>
      <c r="AN45" s="91" t="str">
        <f t="shared" si="16"/>
        <v>D</v>
      </c>
      <c r="AO45" s="160" t="str">
        <f t="shared" si="17"/>
        <v>C</v>
      </c>
      <c r="AP45" s="145">
        <f t="shared" si="18"/>
        <v>2</v>
      </c>
      <c r="AQ45" s="145">
        <f t="shared" si="19"/>
        <v>1</v>
      </c>
      <c r="AR45" s="145">
        <f t="shared" si="20"/>
        <v>1</v>
      </c>
      <c r="AS45" s="145">
        <f t="shared" si="21"/>
        <v>4.2</v>
      </c>
      <c r="AT45" s="145">
        <f t="shared" si="22"/>
        <v>4.2</v>
      </c>
      <c r="AU45" s="145">
        <f t="shared" si="23"/>
        <v>1</v>
      </c>
      <c r="AV45" s="145">
        <f t="shared" si="24"/>
        <v>2</v>
      </c>
      <c r="AW45" s="145">
        <f t="shared" si="25"/>
        <v>1</v>
      </c>
      <c r="AX45" s="145">
        <f t="shared" si="26"/>
        <v>1</v>
      </c>
      <c r="AY45" s="145">
        <f t="shared" si="27"/>
        <v>1</v>
      </c>
      <c r="AZ45" s="156">
        <f t="shared" si="28"/>
        <v>1.8399999999999999</v>
      </c>
    </row>
    <row r="46" spans="1:52" x14ac:dyDescent="0.25">
      <c r="A46" s="52">
        <v>15</v>
      </c>
      <c r="B46" s="75">
        <v>30790</v>
      </c>
      <c r="C46" s="28" t="s">
        <v>51</v>
      </c>
      <c r="D46" s="86">
        <f>'2017 Расклад'!J44</f>
        <v>4.282</v>
      </c>
      <c r="E46" s="89">
        <f t="shared" si="39"/>
        <v>4.4800000000000004</v>
      </c>
      <c r="F46" s="462" t="str">
        <f t="shared" si="0"/>
        <v>C</v>
      </c>
      <c r="G46" s="455">
        <f>'2017 Расклад'!P44</f>
        <v>4.0529999999999999</v>
      </c>
      <c r="H46" s="89">
        <f t="shared" si="29"/>
        <v>4.1100000000000003</v>
      </c>
      <c r="I46" s="90" t="str">
        <f t="shared" si="1"/>
        <v>C</v>
      </c>
      <c r="J46" s="86">
        <f>'2017 Расклад'!V44</f>
        <v>3.645</v>
      </c>
      <c r="K46" s="89">
        <f t="shared" si="30"/>
        <v>4.17</v>
      </c>
      <c r="L46" s="91" t="str">
        <f t="shared" si="2"/>
        <v>C</v>
      </c>
      <c r="M46" s="470">
        <f>'2017 Расклад'!AD44</f>
        <v>97.435897435897431</v>
      </c>
      <c r="N46" s="82">
        <f t="shared" si="31"/>
        <v>98.89</v>
      </c>
      <c r="O46" s="90" t="str">
        <f t="shared" si="3"/>
        <v>A</v>
      </c>
      <c r="P46" s="99">
        <f>'2017 Расклад'!AL44</f>
        <v>100</v>
      </c>
      <c r="Q46" s="392">
        <f t="shared" si="32"/>
        <v>96.86</v>
      </c>
      <c r="R46" s="91" t="str">
        <f t="shared" si="4"/>
        <v>A</v>
      </c>
      <c r="S46" s="116" t="str">
        <f t="shared" si="5"/>
        <v>B</v>
      </c>
      <c r="T46" s="101">
        <f t="shared" si="6"/>
        <v>2</v>
      </c>
      <c r="U46" s="101">
        <f t="shared" si="7"/>
        <v>2</v>
      </c>
      <c r="V46" s="101">
        <f t="shared" si="8"/>
        <v>2</v>
      </c>
      <c r="W46" s="101">
        <f t="shared" si="9"/>
        <v>4.2</v>
      </c>
      <c r="X46" s="101">
        <f t="shared" si="10"/>
        <v>4.2</v>
      </c>
      <c r="Y46" s="120">
        <f t="shared" si="11"/>
        <v>2.88</v>
      </c>
      <c r="Z46" s="125">
        <f>'2017 Расклад'!AR44</f>
        <v>3.4545454545454546</v>
      </c>
      <c r="AA46" s="85">
        <f t="shared" si="34"/>
        <v>3.9</v>
      </c>
      <c r="AB46" s="91" t="str">
        <f t="shared" si="12"/>
        <v>D</v>
      </c>
      <c r="AC46" s="480">
        <f>'2017 Расклад'!AX44</f>
        <v>3.4545454545454546</v>
      </c>
      <c r="AD46" s="85">
        <f t="shared" si="35"/>
        <v>3.96</v>
      </c>
      <c r="AE46" s="90" t="str">
        <f t="shared" si="13"/>
        <v>D</v>
      </c>
      <c r="AF46" s="133">
        <f>'2017 Расклад'!BD44</f>
        <v>3.6111111111111112</v>
      </c>
      <c r="AG46" s="393">
        <f t="shared" si="36"/>
        <v>4.1500000000000004</v>
      </c>
      <c r="AH46" s="91" t="str">
        <f t="shared" si="14"/>
        <v>C</v>
      </c>
      <c r="AI46" s="142">
        <f>'2017 Расклад'!BL44</f>
        <v>31.727272727272727</v>
      </c>
      <c r="AJ46" s="394">
        <f t="shared" si="37"/>
        <v>46.59</v>
      </c>
      <c r="AK46" s="90" t="str">
        <f t="shared" si="15"/>
        <v>C</v>
      </c>
      <c r="AL46" s="143">
        <f>'2017 Расклад'!BT44</f>
        <v>60.555555555555557</v>
      </c>
      <c r="AM46" s="129">
        <f t="shared" si="38"/>
        <v>71.56</v>
      </c>
      <c r="AN46" s="91" t="str">
        <f t="shared" si="16"/>
        <v>B</v>
      </c>
      <c r="AO46" s="160" t="str">
        <f t="shared" si="17"/>
        <v>C</v>
      </c>
      <c r="AP46" s="145">
        <f t="shared" si="18"/>
        <v>2</v>
      </c>
      <c r="AQ46" s="145">
        <f t="shared" si="19"/>
        <v>2</v>
      </c>
      <c r="AR46" s="145">
        <f t="shared" si="20"/>
        <v>2</v>
      </c>
      <c r="AS46" s="145">
        <f t="shared" si="21"/>
        <v>4.2</v>
      </c>
      <c r="AT46" s="145">
        <f t="shared" si="22"/>
        <v>4.2</v>
      </c>
      <c r="AU46" s="145">
        <f t="shared" si="23"/>
        <v>1</v>
      </c>
      <c r="AV46" s="145">
        <f t="shared" si="24"/>
        <v>1</v>
      </c>
      <c r="AW46" s="145">
        <f t="shared" si="25"/>
        <v>2</v>
      </c>
      <c r="AX46" s="145">
        <f t="shared" si="26"/>
        <v>2</v>
      </c>
      <c r="AY46" s="145">
        <f t="shared" si="27"/>
        <v>2.5</v>
      </c>
      <c r="AZ46" s="156">
        <f t="shared" si="28"/>
        <v>2.29</v>
      </c>
    </row>
    <row r="47" spans="1:52" x14ac:dyDescent="0.25">
      <c r="A47" s="52">
        <v>16</v>
      </c>
      <c r="B47" s="76">
        <v>30880</v>
      </c>
      <c r="C47" s="48" t="s">
        <v>52</v>
      </c>
      <c r="D47" s="86">
        <f>'2017 Расклад'!J45</f>
        <v>4.0680000000000005</v>
      </c>
      <c r="E47" s="89">
        <f t="shared" si="39"/>
        <v>4.4800000000000004</v>
      </c>
      <c r="F47" s="462" t="str">
        <f t="shared" si="0"/>
        <v>C</v>
      </c>
      <c r="G47" s="455">
        <f>'2017 Расклад'!P45</f>
        <v>3.3070000000000004</v>
      </c>
      <c r="H47" s="89">
        <f t="shared" si="29"/>
        <v>4.1100000000000003</v>
      </c>
      <c r="I47" s="90" t="str">
        <f t="shared" si="1"/>
        <v>D</v>
      </c>
      <c r="J47" s="86">
        <f>'2017 Расклад'!V45</f>
        <v>3.3829999999999996</v>
      </c>
      <c r="K47" s="89">
        <f t="shared" si="30"/>
        <v>4.17</v>
      </c>
      <c r="L47" s="91" t="str">
        <f t="shared" si="2"/>
        <v>D</v>
      </c>
      <c r="M47" s="470">
        <f>'2017 Расклад'!AD45</f>
        <v>80.769230769230774</v>
      </c>
      <c r="N47" s="82">
        <f t="shared" si="31"/>
        <v>98.89</v>
      </c>
      <c r="O47" s="90" t="str">
        <f t="shared" si="3"/>
        <v>B</v>
      </c>
      <c r="P47" s="99">
        <f>'2017 Расклад'!AL45</f>
        <v>84.415584415584419</v>
      </c>
      <c r="Q47" s="392">
        <f t="shared" si="32"/>
        <v>96.86</v>
      </c>
      <c r="R47" s="91" t="str">
        <f t="shared" si="4"/>
        <v>B</v>
      </c>
      <c r="S47" s="116" t="str">
        <f t="shared" si="5"/>
        <v>C</v>
      </c>
      <c r="T47" s="101">
        <f t="shared" si="6"/>
        <v>2</v>
      </c>
      <c r="U47" s="101">
        <f t="shared" si="7"/>
        <v>1</v>
      </c>
      <c r="V47" s="101">
        <f t="shared" si="8"/>
        <v>1</v>
      </c>
      <c r="W47" s="101">
        <f t="shared" si="9"/>
        <v>2.5</v>
      </c>
      <c r="X47" s="101">
        <f t="shared" si="10"/>
        <v>2.5</v>
      </c>
      <c r="Y47" s="120">
        <f t="shared" si="11"/>
        <v>1.8</v>
      </c>
      <c r="Z47" s="125">
        <f>'2017 Расклад'!AR45</f>
        <v>3.8888888888888888</v>
      </c>
      <c r="AA47" s="85">
        <f t="shared" si="34"/>
        <v>3.9</v>
      </c>
      <c r="AB47" s="91" t="str">
        <f t="shared" si="12"/>
        <v>C</v>
      </c>
      <c r="AC47" s="480">
        <f>'2017 Расклад'!AX45</f>
        <v>3.9230769230769229</v>
      </c>
      <c r="AD47" s="85">
        <f t="shared" si="35"/>
        <v>3.96</v>
      </c>
      <c r="AE47" s="90" t="str">
        <f t="shared" si="13"/>
        <v>C</v>
      </c>
      <c r="AF47" s="133">
        <f>'2017 Расклад'!BD45</f>
        <v>3.8181818181818183</v>
      </c>
      <c r="AG47" s="393">
        <f t="shared" si="36"/>
        <v>4.1500000000000004</v>
      </c>
      <c r="AH47" s="91" t="str">
        <f t="shared" si="14"/>
        <v>C</v>
      </c>
      <c r="AI47" s="142">
        <f>'2017 Расклад'!BL45</f>
        <v>30.90909090909091</v>
      </c>
      <c r="AJ47" s="394">
        <f t="shared" si="37"/>
        <v>46.59</v>
      </c>
      <c r="AK47" s="90" t="str">
        <f t="shared" si="15"/>
        <v>C</v>
      </c>
      <c r="AL47" s="143">
        <f>'2017 Расклад'!BT45</f>
        <v>62.772727272727273</v>
      </c>
      <c r="AM47" s="129">
        <f t="shared" si="38"/>
        <v>71.56</v>
      </c>
      <c r="AN47" s="91" t="str">
        <f t="shared" si="16"/>
        <v>B</v>
      </c>
      <c r="AO47" s="160" t="str">
        <f t="shared" si="17"/>
        <v>C</v>
      </c>
      <c r="AP47" s="145">
        <f t="shared" si="18"/>
        <v>2</v>
      </c>
      <c r="AQ47" s="145">
        <f t="shared" si="19"/>
        <v>1</v>
      </c>
      <c r="AR47" s="145">
        <f t="shared" si="20"/>
        <v>1</v>
      </c>
      <c r="AS47" s="145">
        <f t="shared" si="21"/>
        <v>2.5</v>
      </c>
      <c r="AT47" s="145">
        <f t="shared" si="22"/>
        <v>2.5</v>
      </c>
      <c r="AU47" s="145">
        <f t="shared" si="23"/>
        <v>2</v>
      </c>
      <c r="AV47" s="145">
        <f t="shared" si="24"/>
        <v>2</v>
      </c>
      <c r="AW47" s="145">
        <f t="shared" si="25"/>
        <v>2</v>
      </c>
      <c r="AX47" s="145">
        <f t="shared" si="26"/>
        <v>2</v>
      </c>
      <c r="AY47" s="145">
        <f t="shared" si="27"/>
        <v>2.5</v>
      </c>
      <c r="AZ47" s="156">
        <f t="shared" si="28"/>
        <v>1.95</v>
      </c>
    </row>
    <row r="48" spans="1:52" x14ac:dyDescent="0.25">
      <c r="A48" s="52">
        <v>17</v>
      </c>
      <c r="B48" s="76">
        <v>30890</v>
      </c>
      <c r="C48" s="48" t="s">
        <v>53</v>
      </c>
      <c r="D48" s="86">
        <f>'2017 Расклад'!J46</f>
        <v>4.3839999999999995</v>
      </c>
      <c r="E48" s="89">
        <f t="shared" si="39"/>
        <v>4.4800000000000004</v>
      </c>
      <c r="F48" s="462" t="str">
        <f t="shared" si="0"/>
        <v>C</v>
      </c>
      <c r="G48" s="455">
        <f>'2017 Расклад'!P46</f>
        <v>4.2459999999999996</v>
      </c>
      <c r="H48" s="89">
        <f t="shared" si="29"/>
        <v>4.1100000000000003</v>
      </c>
      <c r="I48" s="90" t="str">
        <f t="shared" si="1"/>
        <v>C</v>
      </c>
      <c r="J48" s="86">
        <f>'2017 Расклад'!V46</f>
        <v>4.1509999999999998</v>
      </c>
      <c r="K48" s="89">
        <f t="shared" si="30"/>
        <v>4.17</v>
      </c>
      <c r="L48" s="91" t="str">
        <f t="shared" si="2"/>
        <v>C</v>
      </c>
      <c r="M48" s="470">
        <f>'2017 Расклад'!AD46</f>
        <v>100</v>
      </c>
      <c r="N48" s="82">
        <f t="shared" si="31"/>
        <v>98.89</v>
      </c>
      <c r="O48" s="90" t="str">
        <f t="shared" si="3"/>
        <v>A</v>
      </c>
      <c r="P48" s="99">
        <f>'2017 Расклад'!AL46</f>
        <v>94.444444444444443</v>
      </c>
      <c r="Q48" s="392">
        <f t="shared" si="32"/>
        <v>96.86</v>
      </c>
      <c r="R48" s="91" t="str">
        <f t="shared" si="4"/>
        <v>A</v>
      </c>
      <c r="S48" s="116" t="str">
        <f t="shared" si="5"/>
        <v>B</v>
      </c>
      <c r="T48" s="101">
        <f t="shared" si="6"/>
        <v>2</v>
      </c>
      <c r="U48" s="101">
        <f t="shared" si="7"/>
        <v>2</v>
      </c>
      <c r="V48" s="101">
        <f t="shared" si="8"/>
        <v>2</v>
      </c>
      <c r="W48" s="101">
        <f t="shared" si="9"/>
        <v>4.2</v>
      </c>
      <c r="X48" s="101">
        <f t="shared" si="10"/>
        <v>4.2</v>
      </c>
      <c r="Y48" s="120">
        <f t="shared" si="11"/>
        <v>2.88</v>
      </c>
      <c r="Z48" s="125">
        <f>'2017 Расклад'!AR46</f>
        <v>3.7948717948717898</v>
      </c>
      <c r="AA48" s="85">
        <f t="shared" si="34"/>
        <v>3.9</v>
      </c>
      <c r="AB48" s="91" t="str">
        <f t="shared" si="12"/>
        <v>C</v>
      </c>
      <c r="AC48" s="480">
        <f>'2017 Расклад'!AX46</f>
        <v>3.7692307692307692</v>
      </c>
      <c r="AD48" s="85">
        <f t="shared" si="35"/>
        <v>3.96</v>
      </c>
      <c r="AE48" s="90" t="str">
        <f t="shared" si="13"/>
        <v>C</v>
      </c>
      <c r="AF48" s="133">
        <f>'2017 Расклад'!BD46</f>
        <v>4.3529411764705879</v>
      </c>
      <c r="AG48" s="393">
        <f t="shared" si="36"/>
        <v>4.1500000000000004</v>
      </c>
      <c r="AH48" s="91" t="str">
        <f t="shared" si="14"/>
        <v>C</v>
      </c>
      <c r="AI48" s="142">
        <f>'2017 Расклад'!BL46</f>
        <v>50.222222222222221</v>
      </c>
      <c r="AJ48" s="394">
        <f t="shared" si="37"/>
        <v>46.59</v>
      </c>
      <c r="AK48" s="90" t="str">
        <f t="shared" si="15"/>
        <v>B</v>
      </c>
      <c r="AL48" s="143">
        <f>'2017 Расклад'!BT46</f>
        <v>69.941176470588232</v>
      </c>
      <c r="AM48" s="129">
        <f t="shared" si="38"/>
        <v>71.56</v>
      </c>
      <c r="AN48" s="91" t="str">
        <f t="shared" si="16"/>
        <v>B</v>
      </c>
      <c r="AO48" s="160" t="str">
        <f t="shared" si="17"/>
        <v>B</v>
      </c>
      <c r="AP48" s="145">
        <f t="shared" si="18"/>
        <v>2</v>
      </c>
      <c r="AQ48" s="145">
        <f t="shared" si="19"/>
        <v>2</v>
      </c>
      <c r="AR48" s="145">
        <f t="shared" si="20"/>
        <v>2</v>
      </c>
      <c r="AS48" s="145">
        <f t="shared" si="21"/>
        <v>4.2</v>
      </c>
      <c r="AT48" s="145">
        <f t="shared" si="22"/>
        <v>4.2</v>
      </c>
      <c r="AU48" s="145">
        <f t="shared" si="23"/>
        <v>2</v>
      </c>
      <c r="AV48" s="145">
        <f t="shared" si="24"/>
        <v>2</v>
      </c>
      <c r="AW48" s="145">
        <f t="shared" si="25"/>
        <v>2</v>
      </c>
      <c r="AX48" s="145">
        <f t="shared" si="26"/>
        <v>2.5</v>
      </c>
      <c r="AY48" s="145">
        <f t="shared" si="27"/>
        <v>2.5</v>
      </c>
      <c r="AZ48" s="156">
        <f t="shared" si="28"/>
        <v>2.54</v>
      </c>
    </row>
    <row r="49" spans="1:52" x14ac:dyDescent="0.25">
      <c r="A49" s="52">
        <v>18</v>
      </c>
      <c r="B49" s="76">
        <v>30940</v>
      </c>
      <c r="C49" s="48" t="s">
        <v>54</v>
      </c>
      <c r="D49" s="86">
        <f>'2017 Расклад'!J47</f>
        <v>4.3029999999999999</v>
      </c>
      <c r="E49" s="89">
        <f t="shared" si="39"/>
        <v>4.4800000000000004</v>
      </c>
      <c r="F49" s="462" t="str">
        <f t="shared" si="0"/>
        <v>C</v>
      </c>
      <c r="G49" s="455">
        <f>'2017 Расклад'!P47</f>
        <v>3.7589999999999999</v>
      </c>
      <c r="H49" s="89">
        <f t="shared" si="29"/>
        <v>4.1100000000000003</v>
      </c>
      <c r="I49" s="90" t="str">
        <f t="shared" si="1"/>
        <v>C</v>
      </c>
      <c r="J49" s="86">
        <f>'2017 Расклад'!V47</f>
        <v>4.2210000000000001</v>
      </c>
      <c r="K49" s="89">
        <f t="shared" si="30"/>
        <v>4.17</v>
      </c>
      <c r="L49" s="91" t="str">
        <f t="shared" si="2"/>
        <v>C</v>
      </c>
      <c r="M49" s="470">
        <f>'2017 Расклад'!AD47</f>
        <v>99.099099099099107</v>
      </c>
      <c r="N49" s="82">
        <f t="shared" si="31"/>
        <v>98.89</v>
      </c>
      <c r="O49" s="90" t="str">
        <f t="shared" si="3"/>
        <v>A</v>
      </c>
      <c r="P49" s="99">
        <f>'2017 Расклад'!AL47</f>
        <v>100</v>
      </c>
      <c r="Q49" s="392">
        <f t="shared" si="32"/>
        <v>96.86</v>
      </c>
      <c r="R49" s="91" t="str">
        <f t="shared" si="4"/>
        <v>A</v>
      </c>
      <c r="S49" s="116" t="str">
        <f t="shared" si="5"/>
        <v>B</v>
      </c>
      <c r="T49" s="101">
        <f t="shared" si="6"/>
        <v>2</v>
      </c>
      <c r="U49" s="101">
        <f t="shared" si="7"/>
        <v>2</v>
      </c>
      <c r="V49" s="101">
        <f t="shared" si="8"/>
        <v>2</v>
      </c>
      <c r="W49" s="101">
        <f t="shared" si="9"/>
        <v>4.2</v>
      </c>
      <c r="X49" s="101">
        <f t="shared" si="10"/>
        <v>4.2</v>
      </c>
      <c r="Y49" s="120">
        <f t="shared" si="11"/>
        <v>2.88</v>
      </c>
      <c r="Z49" s="125">
        <f>'2017 Расклад'!AR47</f>
        <v>3.6486486486486487</v>
      </c>
      <c r="AA49" s="85">
        <f t="shared" si="34"/>
        <v>3.9</v>
      </c>
      <c r="AB49" s="91" t="str">
        <f t="shared" si="12"/>
        <v>C</v>
      </c>
      <c r="AC49" s="480">
        <f>'2017 Расклад'!AX47</f>
        <v>3.7162162162162162</v>
      </c>
      <c r="AD49" s="85">
        <f t="shared" si="35"/>
        <v>3.96</v>
      </c>
      <c r="AE49" s="90" t="str">
        <f t="shared" si="13"/>
        <v>C</v>
      </c>
      <c r="AF49" s="133">
        <f>'2017 Расклад'!BD47</f>
        <v>3.9069767441860463</v>
      </c>
      <c r="AG49" s="393">
        <f t="shared" si="36"/>
        <v>4.1500000000000004</v>
      </c>
      <c r="AH49" s="91" t="str">
        <f t="shared" si="14"/>
        <v>C</v>
      </c>
      <c r="AI49" s="142">
        <f>'2017 Расклад'!BL47</f>
        <v>46.787878787878789</v>
      </c>
      <c r="AJ49" s="394">
        <f t="shared" si="37"/>
        <v>46.59</v>
      </c>
      <c r="AK49" s="90" t="str">
        <f t="shared" si="15"/>
        <v>C</v>
      </c>
      <c r="AL49" s="143">
        <f>'2017 Расклад'!BT47</f>
        <v>68.981481481481481</v>
      </c>
      <c r="AM49" s="129">
        <f t="shared" si="38"/>
        <v>71.56</v>
      </c>
      <c r="AN49" s="91" t="str">
        <f t="shared" si="16"/>
        <v>B</v>
      </c>
      <c r="AO49" s="160" t="str">
        <f t="shared" si="17"/>
        <v>C</v>
      </c>
      <c r="AP49" s="145">
        <f t="shared" si="18"/>
        <v>2</v>
      </c>
      <c r="AQ49" s="145">
        <f t="shared" si="19"/>
        <v>2</v>
      </c>
      <c r="AR49" s="145">
        <f t="shared" si="20"/>
        <v>2</v>
      </c>
      <c r="AS49" s="145">
        <f t="shared" si="21"/>
        <v>4.2</v>
      </c>
      <c r="AT49" s="145">
        <f t="shared" si="22"/>
        <v>4.2</v>
      </c>
      <c r="AU49" s="145">
        <f t="shared" si="23"/>
        <v>2</v>
      </c>
      <c r="AV49" s="145">
        <f t="shared" si="24"/>
        <v>2</v>
      </c>
      <c r="AW49" s="145">
        <f t="shared" si="25"/>
        <v>2</v>
      </c>
      <c r="AX49" s="145">
        <f t="shared" si="26"/>
        <v>2</v>
      </c>
      <c r="AY49" s="145">
        <f t="shared" si="27"/>
        <v>2.5</v>
      </c>
      <c r="AZ49" s="156">
        <f t="shared" si="28"/>
        <v>2.4899999999999998</v>
      </c>
    </row>
    <row r="50" spans="1:52" ht="15.75" thickBot="1" x14ac:dyDescent="0.3">
      <c r="A50" s="55">
        <v>19</v>
      </c>
      <c r="B50" s="73">
        <v>31480</v>
      </c>
      <c r="C50" s="67" t="s">
        <v>56</v>
      </c>
      <c r="D50" s="119">
        <f>'2017 Расклад'!J48</f>
        <v>4.7060000000000004</v>
      </c>
      <c r="E50" s="409">
        <f t="shared" si="39"/>
        <v>4.4800000000000004</v>
      </c>
      <c r="F50" s="463" t="str">
        <f t="shared" si="0"/>
        <v>A</v>
      </c>
      <c r="G50" s="456">
        <f>'2017 Расклад'!P48</f>
        <v>4.1930000000000005</v>
      </c>
      <c r="H50" s="409">
        <f t="shared" si="29"/>
        <v>4.1100000000000003</v>
      </c>
      <c r="I50" s="92" t="str">
        <f t="shared" si="1"/>
        <v>C</v>
      </c>
      <c r="J50" s="119">
        <f>'2017 Расклад'!V48</f>
        <v>4.3159999999999998</v>
      </c>
      <c r="K50" s="409">
        <f t="shared" si="30"/>
        <v>4.17</v>
      </c>
      <c r="L50" s="93" t="str">
        <f t="shared" si="2"/>
        <v>C</v>
      </c>
      <c r="M50" s="471">
        <f>'2017 Расклад'!AD48</f>
        <v>100</v>
      </c>
      <c r="N50" s="410">
        <f t="shared" si="31"/>
        <v>98.89</v>
      </c>
      <c r="O50" s="92" t="str">
        <f t="shared" si="3"/>
        <v>A</v>
      </c>
      <c r="P50" s="421">
        <f>'2017 Расклад'!AL48</f>
        <v>100</v>
      </c>
      <c r="Q50" s="412">
        <f t="shared" si="32"/>
        <v>96.86</v>
      </c>
      <c r="R50" s="93" t="str">
        <f t="shared" si="4"/>
        <v>A</v>
      </c>
      <c r="S50" s="114" t="str">
        <f t="shared" si="5"/>
        <v>B</v>
      </c>
      <c r="T50" s="145">
        <f t="shared" si="6"/>
        <v>4.2</v>
      </c>
      <c r="U50" s="145">
        <f t="shared" si="7"/>
        <v>2</v>
      </c>
      <c r="V50" s="145">
        <f t="shared" si="8"/>
        <v>2</v>
      </c>
      <c r="W50" s="145">
        <f t="shared" si="9"/>
        <v>4.2</v>
      </c>
      <c r="X50" s="145">
        <f t="shared" si="10"/>
        <v>4.2</v>
      </c>
      <c r="Y50" s="146">
        <f t="shared" si="11"/>
        <v>3.3199999999999994</v>
      </c>
      <c r="Z50" s="417">
        <f>'2017 Расклад'!AR48</f>
        <v>3.9315068493150687</v>
      </c>
      <c r="AA50" s="413">
        <f t="shared" si="34"/>
        <v>3.9</v>
      </c>
      <c r="AB50" s="93" t="str">
        <f t="shared" si="12"/>
        <v>C</v>
      </c>
      <c r="AC50" s="481">
        <f>'2017 Расклад'!AX48</f>
        <v>3.6712328767123288</v>
      </c>
      <c r="AD50" s="413">
        <f t="shared" si="35"/>
        <v>3.96</v>
      </c>
      <c r="AE50" s="92" t="str">
        <f t="shared" si="13"/>
        <v>C</v>
      </c>
      <c r="AF50" s="418">
        <f>'2017 Расклад'!BD48</f>
        <v>4.0384615384615383</v>
      </c>
      <c r="AG50" s="414">
        <f t="shared" si="36"/>
        <v>4.1500000000000004</v>
      </c>
      <c r="AH50" s="93" t="str">
        <f t="shared" si="14"/>
        <v>C</v>
      </c>
      <c r="AI50" s="422">
        <f>'2017 Расклад'!BL48</f>
        <v>39.785714285714285</v>
      </c>
      <c r="AJ50" s="415">
        <f t="shared" si="37"/>
        <v>46.59</v>
      </c>
      <c r="AK50" s="92" t="str">
        <f t="shared" si="15"/>
        <v>C</v>
      </c>
      <c r="AL50" s="423">
        <f>'2017 Расклад'!BT48</f>
        <v>64.07692307692308</v>
      </c>
      <c r="AM50" s="416">
        <f t="shared" si="38"/>
        <v>71.56</v>
      </c>
      <c r="AN50" s="93" t="str">
        <f t="shared" si="16"/>
        <v>B</v>
      </c>
      <c r="AO50" s="424" t="str">
        <f t="shared" si="17"/>
        <v>B</v>
      </c>
      <c r="AP50" s="145">
        <f t="shared" si="18"/>
        <v>4.2</v>
      </c>
      <c r="AQ50" s="145">
        <f t="shared" si="19"/>
        <v>2</v>
      </c>
      <c r="AR50" s="145">
        <f t="shared" si="20"/>
        <v>2</v>
      </c>
      <c r="AS50" s="145">
        <f t="shared" si="21"/>
        <v>4.2</v>
      </c>
      <c r="AT50" s="145">
        <f t="shared" si="22"/>
        <v>4.2</v>
      </c>
      <c r="AU50" s="145">
        <f t="shared" si="23"/>
        <v>2</v>
      </c>
      <c r="AV50" s="145">
        <f t="shared" si="24"/>
        <v>2</v>
      </c>
      <c r="AW50" s="145">
        <f t="shared" si="25"/>
        <v>2</v>
      </c>
      <c r="AX50" s="145">
        <f t="shared" si="26"/>
        <v>2</v>
      </c>
      <c r="AY50" s="145">
        <f t="shared" si="27"/>
        <v>2.5</v>
      </c>
      <c r="AZ50" s="156">
        <f t="shared" si="28"/>
        <v>2.71</v>
      </c>
    </row>
    <row r="51" spans="1:52" ht="15.75" thickBot="1" x14ac:dyDescent="0.3">
      <c r="A51" s="65"/>
      <c r="B51" s="74"/>
      <c r="C51" s="66" t="s">
        <v>158</v>
      </c>
      <c r="D51" s="106">
        <f>AVERAGE(D52:D70)</f>
        <v>4.3442105263157895</v>
      </c>
      <c r="E51" s="402"/>
      <c r="F51" s="459" t="str">
        <f t="shared" si="0"/>
        <v>C</v>
      </c>
      <c r="G51" s="454">
        <f>AVERAGE(G52:G70)</f>
        <v>3.9354421052631579</v>
      </c>
      <c r="H51" s="402"/>
      <c r="I51" s="102" t="str">
        <f t="shared" si="1"/>
        <v>C</v>
      </c>
      <c r="J51" s="106">
        <f>AVERAGE(J52:J70)</f>
        <v>3.8045789473684208</v>
      </c>
      <c r="K51" s="402"/>
      <c r="L51" s="103" t="str">
        <f t="shared" si="2"/>
        <v>C</v>
      </c>
      <c r="M51" s="454">
        <f>AVERAGE(M52:M70)</f>
        <v>98.447735286631882</v>
      </c>
      <c r="N51" s="403"/>
      <c r="O51" s="102" t="str">
        <f t="shared" si="3"/>
        <v>A</v>
      </c>
      <c r="P51" s="105">
        <f>AVERAGE(P52:P70)</f>
        <v>96.602850816967504</v>
      </c>
      <c r="Q51" s="404"/>
      <c r="R51" s="103" t="str">
        <f t="shared" si="4"/>
        <v>A</v>
      </c>
      <c r="S51" s="115" t="str">
        <f t="shared" si="5"/>
        <v>B</v>
      </c>
      <c r="T51" s="147">
        <f t="shared" si="6"/>
        <v>2</v>
      </c>
      <c r="U51" s="148">
        <f t="shared" si="7"/>
        <v>2</v>
      </c>
      <c r="V51" s="148">
        <f t="shared" si="8"/>
        <v>2</v>
      </c>
      <c r="W51" s="148">
        <f t="shared" si="9"/>
        <v>4.2</v>
      </c>
      <c r="X51" s="148">
        <f t="shared" si="10"/>
        <v>4.2</v>
      </c>
      <c r="Y51" s="476">
        <f t="shared" si="11"/>
        <v>2.88</v>
      </c>
      <c r="Z51" s="105">
        <f>AVERAGE(Z52:Z70)</f>
        <v>3.8999465301726972</v>
      </c>
      <c r="AA51" s="405"/>
      <c r="AB51" s="103" t="str">
        <f t="shared" si="12"/>
        <v>C</v>
      </c>
      <c r="AC51" s="454">
        <f>AVERAGE(AC52:AC70)</f>
        <v>4.0095517858229872</v>
      </c>
      <c r="AD51" s="405"/>
      <c r="AE51" s="102" t="str">
        <f t="shared" si="13"/>
        <v>C</v>
      </c>
      <c r="AF51" s="139">
        <f>AVERAGE(AF52:AF70)</f>
        <v>4.1189084860864238</v>
      </c>
      <c r="AG51" s="406"/>
      <c r="AH51" s="103" t="str">
        <f t="shared" si="14"/>
        <v>C</v>
      </c>
      <c r="AI51" s="140">
        <f>AVERAGE(AI52:AI70)</f>
        <v>44.536724189293778</v>
      </c>
      <c r="AJ51" s="407"/>
      <c r="AK51" s="102" t="str">
        <f t="shared" si="15"/>
        <v>C</v>
      </c>
      <c r="AL51" s="139">
        <f>AVERAGE(AL52:AL70)</f>
        <v>69.900107166108754</v>
      </c>
      <c r="AM51" s="408"/>
      <c r="AN51" s="103" t="str">
        <f t="shared" si="16"/>
        <v>B</v>
      </c>
      <c r="AO51" s="159" t="str">
        <f t="shared" si="17"/>
        <v>C</v>
      </c>
      <c r="AP51" s="148">
        <f t="shared" si="18"/>
        <v>2</v>
      </c>
      <c r="AQ51" s="148">
        <f t="shared" si="19"/>
        <v>2</v>
      </c>
      <c r="AR51" s="148">
        <f t="shared" si="20"/>
        <v>2</v>
      </c>
      <c r="AS51" s="148">
        <f t="shared" si="21"/>
        <v>4.2</v>
      </c>
      <c r="AT51" s="148">
        <f t="shared" si="22"/>
        <v>4.2</v>
      </c>
      <c r="AU51" s="148">
        <f t="shared" si="23"/>
        <v>2</v>
      </c>
      <c r="AV51" s="148">
        <f t="shared" si="24"/>
        <v>2</v>
      </c>
      <c r="AW51" s="148">
        <f t="shared" si="25"/>
        <v>2</v>
      </c>
      <c r="AX51" s="148">
        <f t="shared" si="26"/>
        <v>2</v>
      </c>
      <c r="AY51" s="148">
        <f t="shared" si="27"/>
        <v>2.5</v>
      </c>
      <c r="AZ51" s="149">
        <f t="shared" si="28"/>
        <v>2.4899999999999998</v>
      </c>
    </row>
    <row r="52" spans="1:52" x14ac:dyDescent="0.25">
      <c r="A52" s="54">
        <v>1</v>
      </c>
      <c r="B52" s="75">
        <v>40010</v>
      </c>
      <c r="C52" s="28" t="s">
        <v>238</v>
      </c>
      <c r="D52" s="86">
        <f>'2017 Расклад'!J49</f>
        <v>4.72</v>
      </c>
      <c r="E52" s="395">
        <f t="shared" si="39"/>
        <v>4.4800000000000004</v>
      </c>
      <c r="F52" s="461" t="str">
        <f t="shared" si="0"/>
        <v>A</v>
      </c>
      <c r="G52" s="455">
        <f>'2017 Расклад'!P49</f>
        <v>4.1120000000000001</v>
      </c>
      <c r="H52" s="395">
        <f t="shared" si="29"/>
        <v>4.1100000000000003</v>
      </c>
      <c r="I52" s="87" t="str">
        <f t="shared" si="1"/>
        <v>C</v>
      </c>
      <c r="J52" s="86">
        <f>'2017 Расклад'!V49</f>
        <v>4.2519999999999998</v>
      </c>
      <c r="K52" s="395">
        <f t="shared" si="30"/>
        <v>4.17</v>
      </c>
      <c r="L52" s="88" t="str">
        <f t="shared" si="2"/>
        <v>C</v>
      </c>
      <c r="M52" s="470">
        <f>'2017 Расклад'!AD49</f>
        <v>98.125</v>
      </c>
      <c r="N52" s="396">
        <f t="shared" si="31"/>
        <v>98.89</v>
      </c>
      <c r="O52" s="87" t="str">
        <f t="shared" si="3"/>
        <v>A</v>
      </c>
      <c r="P52" s="99">
        <f>'2017 Расклад'!AL49</f>
        <v>96.688741721854299</v>
      </c>
      <c r="Q52" s="397">
        <f t="shared" si="32"/>
        <v>96.86</v>
      </c>
      <c r="R52" s="88" t="str">
        <f t="shared" si="4"/>
        <v>A</v>
      </c>
      <c r="S52" s="116" t="str">
        <f t="shared" si="5"/>
        <v>B</v>
      </c>
      <c r="T52" s="101">
        <f t="shared" si="6"/>
        <v>4.2</v>
      </c>
      <c r="U52" s="101">
        <f t="shared" si="7"/>
        <v>2</v>
      </c>
      <c r="V52" s="101">
        <f t="shared" si="8"/>
        <v>2</v>
      </c>
      <c r="W52" s="101">
        <f t="shared" si="9"/>
        <v>4.2</v>
      </c>
      <c r="X52" s="101">
        <f t="shared" si="10"/>
        <v>4.2</v>
      </c>
      <c r="Y52" s="120">
        <f t="shared" si="11"/>
        <v>3.3199999999999994</v>
      </c>
      <c r="Z52" s="126">
        <f>'2017 Расклад'!AR49</f>
        <v>3.8993288590604025</v>
      </c>
      <c r="AA52" s="398">
        <f t="shared" si="34"/>
        <v>3.9</v>
      </c>
      <c r="AB52" s="88" t="str">
        <f t="shared" si="12"/>
        <v>C</v>
      </c>
      <c r="AC52" s="482">
        <f>'2017 Расклад'!AX49</f>
        <v>4.0671140939597317</v>
      </c>
      <c r="AD52" s="398">
        <f t="shared" si="35"/>
        <v>3.96</v>
      </c>
      <c r="AE52" s="87" t="str">
        <f t="shared" si="13"/>
        <v>C</v>
      </c>
      <c r="AF52" s="133">
        <f>'2017 Расклад'!BD49</f>
        <v>4.094736842105263</v>
      </c>
      <c r="AG52" s="399">
        <f t="shared" si="36"/>
        <v>4.1500000000000004</v>
      </c>
      <c r="AH52" s="88" t="str">
        <f t="shared" si="14"/>
        <v>C</v>
      </c>
      <c r="AI52" s="150">
        <f>'2017 Расклад'!BL49</f>
        <v>46.797752808988761</v>
      </c>
      <c r="AJ52" s="400">
        <f t="shared" si="37"/>
        <v>46.59</v>
      </c>
      <c r="AK52" s="87" t="str">
        <f t="shared" si="15"/>
        <v>C</v>
      </c>
      <c r="AL52" s="152">
        <f>'2017 Расклад'!BT49</f>
        <v>73.25</v>
      </c>
      <c r="AM52" s="401">
        <f t="shared" si="38"/>
        <v>71.56</v>
      </c>
      <c r="AN52" s="88" t="str">
        <f t="shared" si="16"/>
        <v>A</v>
      </c>
      <c r="AO52" s="426" t="str">
        <f t="shared" si="17"/>
        <v>B</v>
      </c>
      <c r="AP52" s="145">
        <f t="shared" si="18"/>
        <v>4.2</v>
      </c>
      <c r="AQ52" s="145">
        <f t="shared" si="19"/>
        <v>2</v>
      </c>
      <c r="AR52" s="145">
        <f t="shared" si="20"/>
        <v>2</v>
      </c>
      <c r="AS52" s="145">
        <f t="shared" si="21"/>
        <v>4.2</v>
      </c>
      <c r="AT52" s="145">
        <f t="shared" si="22"/>
        <v>4.2</v>
      </c>
      <c r="AU52" s="145">
        <f t="shared" si="23"/>
        <v>2</v>
      </c>
      <c r="AV52" s="145">
        <f t="shared" si="24"/>
        <v>2</v>
      </c>
      <c r="AW52" s="145">
        <f t="shared" si="25"/>
        <v>2</v>
      </c>
      <c r="AX52" s="145">
        <f t="shared" si="26"/>
        <v>2</v>
      </c>
      <c r="AY52" s="145">
        <f t="shared" si="27"/>
        <v>4.2</v>
      </c>
      <c r="AZ52" s="156">
        <f t="shared" si="28"/>
        <v>2.88</v>
      </c>
    </row>
    <row r="53" spans="1:52" ht="15" customHeight="1" x14ac:dyDescent="0.25">
      <c r="A53" s="52">
        <v>2</v>
      </c>
      <c r="B53" s="76">
        <v>40030</v>
      </c>
      <c r="C53" s="48" t="s">
        <v>60</v>
      </c>
      <c r="D53" s="86">
        <f>'2017 Расклад'!J50</f>
        <v>4.5199999999999996</v>
      </c>
      <c r="E53" s="89">
        <f t="shared" si="39"/>
        <v>4.4800000000000004</v>
      </c>
      <c r="F53" s="462" t="str">
        <f t="shared" si="0"/>
        <v>A</v>
      </c>
      <c r="G53" s="455">
        <f>'2017 Расклад'!P50</f>
        <v>4.22</v>
      </c>
      <c r="H53" s="89">
        <f t="shared" si="29"/>
        <v>4.1100000000000003</v>
      </c>
      <c r="I53" s="90" t="str">
        <f t="shared" si="1"/>
        <v>C</v>
      </c>
      <c r="J53" s="86">
        <f>'2017 Расклад'!V50</f>
        <v>4.3</v>
      </c>
      <c r="K53" s="89">
        <f t="shared" si="30"/>
        <v>4.17</v>
      </c>
      <c r="L53" s="91" t="str">
        <f t="shared" si="2"/>
        <v>C</v>
      </c>
      <c r="M53" s="470">
        <f>'2017 Расклад'!AD50</f>
        <v>100</v>
      </c>
      <c r="N53" s="82">
        <f t="shared" si="31"/>
        <v>98.89</v>
      </c>
      <c r="O53" s="90" t="str">
        <f t="shared" si="3"/>
        <v>A</v>
      </c>
      <c r="P53" s="99">
        <f>'2017 Расклад'!AL50</f>
        <v>97.777777777777771</v>
      </c>
      <c r="Q53" s="392">
        <f t="shared" si="32"/>
        <v>96.86</v>
      </c>
      <c r="R53" s="91" t="str">
        <f t="shared" si="4"/>
        <v>A</v>
      </c>
      <c r="S53" s="116" t="str">
        <f t="shared" si="5"/>
        <v>B</v>
      </c>
      <c r="T53" s="101">
        <f t="shared" si="6"/>
        <v>4.2</v>
      </c>
      <c r="U53" s="101">
        <f t="shared" si="7"/>
        <v>2</v>
      </c>
      <c r="V53" s="101">
        <f t="shared" si="8"/>
        <v>2</v>
      </c>
      <c r="W53" s="101">
        <f t="shared" si="9"/>
        <v>4.2</v>
      </c>
      <c r="X53" s="101">
        <f t="shared" si="10"/>
        <v>4.2</v>
      </c>
      <c r="Y53" s="120">
        <f t="shared" si="11"/>
        <v>3.3199999999999994</v>
      </c>
      <c r="Z53" s="126">
        <f>'2017 Расклад'!AR50</f>
        <v>4.192982456140351</v>
      </c>
      <c r="AA53" s="85">
        <f t="shared" si="34"/>
        <v>3.9</v>
      </c>
      <c r="AB53" s="91" t="str">
        <f t="shared" si="12"/>
        <v>C</v>
      </c>
      <c r="AC53" s="482">
        <f>'2017 Расклад'!AX50</f>
        <v>4.5087719298245617</v>
      </c>
      <c r="AD53" s="85">
        <f t="shared" si="35"/>
        <v>3.96</v>
      </c>
      <c r="AE53" s="90" t="str">
        <f t="shared" si="13"/>
        <v>A</v>
      </c>
      <c r="AF53" s="133">
        <f>'2017 Расклад'!BD50</f>
        <v>4.32</v>
      </c>
      <c r="AG53" s="393">
        <f t="shared" si="36"/>
        <v>4.1500000000000004</v>
      </c>
      <c r="AH53" s="91" t="str">
        <f t="shared" si="14"/>
        <v>C</v>
      </c>
      <c r="AI53" s="150">
        <f>'2017 Расклад'!BL50</f>
        <v>41.85</v>
      </c>
      <c r="AJ53" s="394">
        <f t="shared" si="37"/>
        <v>46.59</v>
      </c>
      <c r="AK53" s="90" t="str">
        <f t="shared" si="15"/>
        <v>C</v>
      </c>
      <c r="AL53" s="152">
        <f>'2017 Расклад'!BT50</f>
        <v>78.78</v>
      </c>
      <c r="AM53" s="129">
        <f t="shared" si="38"/>
        <v>71.56</v>
      </c>
      <c r="AN53" s="91" t="str">
        <f t="shared" si="16"/>
        <v>A</v>
      </c>
      <c r="AO53" s="160" t="str">
        <f t="shared" si="17"/>
        <v>B</v>
      </c>
      <c r="AP53" s="145">
        <f t="shared" si="18"/>
        <v>4.2</v>
      </c>
      <c r="AQ53" s="145">
        <f t="shared" si="19"/>
        <v>2</v>
      </c>
      <c r="AR53" s="145">
        <f t="shared" si="20"/>
        <v>2</v>
      </c>
      <c r="AS53" s="145">
        <f t="shared" si="21"/>
        <v>4.2</v>
      </c>
      <c r="AT53" s="145">
        <f t="shared" si="22"/>
        <v>4.2</v>
      </c>
      <c r="AU53" s="145">
        <f t="shared" si="23"/>
        <v>2</v>
      </c>
      <c r="AV53" s="145">
        <f t="shared" si="24"/>
        <v>4.2</v>
      </c>
      <c r="AW53" s="145">
        <f t="shared" si="25"/>
        <v>2</v>
      </c>
      <c r="AX53" s="145">
        <f t="shared" si="26"/>
        <v>2</v>
      </c>
      <c r="AY53" s="145">
        <f t="shared" si="27"/>
        <v>4.2</v>
      </c>
      <c r="AZ53" s="156">
        <f t="shared" si="28"/>
        <v>3.0999999999999996</v>
      </c>
    </row>
    <row r="54" spans="1:52" x14ac:dyDescent="0.25">
      <c r="A54" s="52">
        <v>3</v>
      </c>
      <c r="B54" s="76">
        <v>40410</v>
      </c>
      <c r="C54" s="48" t="s">
        <v>68</v>
      </c>
      <c r="D54" s="86">
        <f>'2017 Расклад'!J51</f>
        <v>4.5449999999999999</v>
      </c>
      <c r="E54" s="89">
        <f t="shared" si="39"/>
        <v>4.4800000000000004</v>
      </c>
      <c r="F54" s="462" t="str">
        <f t="shared" si="0"/>
        <v>A</v>
      </c>
      <c r="G54" s="455">
        <f>'2017 Расклад'!P51</f>
        <v>4.1433999999999997</v>
      </c>
      <c r="H54" s="89">
        <f t="shared" si="29"/>
        <v>4.1100000000000003</v>
      </c>
      <c r="I54" s="90" t="str">
        <f t="shared" si="1"/>
        <v>C</v>
      </c>
      <c r="J54" s="86">
        <f>'2017 Расклад'!V51</f>
        <v>4.2869999999999999</v>
      </c>
      <c r="K54" s="89">
        <f t="shared" si="30"/>
        <v>4.17</v>
      </c>
      <c r="L54" s="91" t="str">
        <f t="shared" si="2"/>
        <v>C</v>
      </c>
      <c r="M54" s="470">
        <f>'2017 Расклад'!AD51</f>
        <v>98.734177215189874</v>
      </c>
      <c r="N54" s="82">
        <f t="shared" si="31"/>
        <v>98.89</v>
      </c>
      <c r="O54" s="90" t="str">
        <f t="shared" si="3"/>
        <v>A</v>
      </c>
      <c r="P54" s="99">
        <f>'2017 Расклад'!AL51</f>
        <v>100</v>
      </c>
      <c r="Q54" s="392">
        <f t="shared" si="32"/>
        <v>96.86</v>
      </c>
      <c r="R54" s="91" t="str">
        <f t="shared" si="4"/>
        <v>A</v>
      </c>
      <c r="S54" s="116" t="str">
        <f t="shared" si="5"/>
        <v>B</v>
      </c>
      <c r="T54" s="101">
        <f t="shared" si="6"/>
        <v>4.2</v>
      </c>
      <c r="U54" s="101">
        <f t="shared" si="7"/>
        <v>2</v>
      </c>
      <c r="V54" s="101">
        <f t="shared" si="8"/>
        <v>2</v>
      </c>
      <c r="W54" s="101">
        <f t="shared" si="9"/>
        <v>4.2</v>
      </c>
      <c r="X54" s="101">
        <f t="shared" si="10"/>
        <v>4.2</v>
      </c>
      <c r="Y54" s="120">
        <f t="shared" si="11"/>
        <v>3.3199999999999994</v>
      </c>
      <c r="Z54" s="126">
        <f>'2017 Расклад'!AR51</f>
        <v>4.387596899224806</v>
      </c>
      <c r="AA54" s="85">
        <f t="shared" si="34"/>
        <v>3.9</v>
      </c>
      <c r="AB54" s="91" t="str">
        <f t="shared" si="12"/>
        <v>C</v>
      </c>
      <c r="AC54" s="482">
        <f>'2017 Расклад'!AX51</f>
        <v>4.4000000000000004</v>
      </c>
      <c r="AD54" s="85">
        <f t="shared" si="35"/>
        <v>3.96</v>
      </c>
      <c r="AE54" s="90" t="str">
        <f t="shared" si="13"/>
        <v>C</v>
      </c>
      <c r="AF54" s="133">
        <f>'2017 Расклад'!BD51</f>
        <v>4.28125</v>
      </c>
      <c r="AG54" s="393">
        <f t="shared" si="36"/>
        <v>4.1500000000000004</v>
      </c>
      <c r="AH54" s="91" t="str">
        <f t="shared" si="14"/>
        <v>C</v>
      </c>
      <c r="AI54" s="150">
        <f>'2017 Расклад'!BL51</f>
        <v>62.138888888888886</v>
      </c>
      <c r="AJ54" s="394">
        <f t="shared" si="37"/>
        <v>46.59</v>
      </c>
      <c r="AK54" s="90" t="str">
        <f t="shared" si="15"/>
        <v>B</v>
      </c>
      <c r="AL54" s="152">
        <f>'2017 Расклад'!BT51</f>
        <v>76.939393939393938</v>
      </c>
      <c r="AM54" s="129">
        <f t="shared" si="38"/>
        <v>71.56</v>
      </c>
      <c r="AN54" s="91" t="str">
        <f t="shared" si="16"/>
        <v>A</v>
      </c>
      <c r="AO54" s="160" t="str">
        <f t="shared" si="17"/>
        <v>B</v>
      </c>
      <c r="AP54" s="145">
        <f t="shared" si="18"/>
        <v>4.2</v>
      </c>
      <c r="AQ54" s="145">
        <f t="shared" si="19"/>
        <v>2</v>
      </c>
      <c r="AR54" s="145">
        <f t="shared" si="20"/>
        <v>2</v>
      </c>
      <c r="AS54" s="145">
        <f t="shared" si="21"/>
        <v>4.2</v>
      </c>
      <c r="AT54" s="145">
        <f t="shared" si="22"/>
        <v>4.2</v>
      </c>
      <c r="AU54" s="145">
        <f t="shared" si="23"/>
        <v>2</v>
      </c>
      <c r="AV54" s="145">
        <f t="shared" si="24"/>
        <v>2</v>
      </c>
      <c r="AW54" s="145">
        <f t="shared" si="25"/>
        <v>2</v>
      </c>
      <c r="AX54" s="145">
        <f t="shared" si="26"/>
        <v>2.5</v>
      </c>
      <c r="AY54" s="145">
        <f t="shared" si="27"/>
        <v>4.2</v>
      </c>
      <c r="AZ54" s="156">
        <f t="shared" si="28"/>
        <v>2.9299999999999997</v>
      </c>
    </row>
    <row r="55" spans="1:52" x14ac:dyDescent="0.25">
      <c r="A55" s="52">
        <v>4</v>
      </c>
      <c r="B55" s="76">
        <v>40011</v>
      </c>
      <c r="C55" s="48" t="s">
        <v>58</v>
      </c>
      <c r="D55" s="86">
        <f>'2017 Расклад'!J52</f>
        <v>4.4779999999999998</v>
      </c>
      <c r="E55" s="89">
        <f t="shared" si="39"/>
        <v>4.4800000000000004</v>
      </c>
      <c r="F55" s="462" t="str">
        <f t="shared" si="0"/>
        <v>B</v>
      </c>
      <c r="G55" s="455">
        <f>'2017 Расклад'!P52</f>
        <v>4.1960000000000006</v>
      </c>
      <c r="H55" s="89">
        <f t="shared" si="29"/>
        <v>4.1100000000000003</v>
      </c>
      <c r="I55" s="90" t="str">
        <f t="shared" si="1"/>
        <v>C</v>
      </c>
      <c r="J55" s="86">
        <f>'2017 Расклад'!V52</f>
        <v>4.1819999999999995</v>
      </c>
      <c r="K55" s="89">
        <f t="shared" si="30"/>
        <v>4.17</v>
      </c>
      <c r="L55" s="91" t="str">
        <f t="shared" si="2"/>
        <v>C</v>
      </c>
      <c r="M55" s="470">
        <f>'2017 Расклад'!AD52</f>
        <v>96</v>
      </c>
      <c r="N55" s="82">
        <f t="shared" si="31"/>
        <v>98.89</v>
      </c>
      <c r="O55" s="90" t="str">
        <f t="shared" si="3"/>
        <v>A</v>
      </c>
      <c r="P55" s="99">
        <f>'2017 Расклад'!AL52</f>
        <v>92.666666666666671</v>
      </c>
      <c r="Q55" s="392">
        <f t="shared" si="32"/>
        <v>96.86</v>
      </c>
      <c r="R55" s="91" t="str">
        <f t="shared" si="4"/>
        <v>A</v>
      </c>
      <c r="S55" s="116" t="str">
        <f t="shared" si="5"/>
        <v>B</v>
      </c>
      <c r="T55" s="101">
        <f t="shared" si="6"/>
        <v>2.5</v>
      </c>
      <c r="U55" s="101">
        <f t="shared" si="7"/>
        <v>2</v>
      </c>
      <c r="V55" s="101">
        <f t="shared" si="8"/>
        <v>2</v>
      </c>
      <c r="W55" s="101">
        <f t="shared" si="9"/>
        <v>4.2</v>
      </c>
      <c r="X55" s="101">
        <f t="shared" si="10"/>
        <v>4.2</v>
      </c>
      <c r="Y55" s="120">
        <f t="shared" si="11"/>
        <v>2.9799999999999995</v>
      </c>
      <c r="Z55" s="126">
        <f>'2017 Расклад'!AR52</f>
        <v>4</v>
      </c>
      <c r="AA55" s="85">
        <f t="shared" si="34"/>
        <v>3.9</v>
      </c>
      <c r="AB55" s="91" t="str">
        <f t="shared" si="12"/>
        <v>C</v>
      </c>
      <c r="AC55" s="482">
        <f>'2017 Расклад'!AX52</f>
        <v>4.0476190476190474</v>
      </c>
      <c r="AD55" s="85">
        <f t="shared" si="35"/>
        <v>3.96</v>
      </c>
      <c r="AE55" s="90" t="str">
        <f t="shared" si="13"/>
        <v>C</v>
      </c>
      <c r="AF55" s="133">
        <f>'2017 Расклад'!BD52</f>
        <v>4.4186046511627906</v>
      </c>
      <c r="AG55" s="393">
        <f t="shared" si="36"/>
        <v>4.1500000000000004</v>
      </c>
      <c r="AH55" s="91" t="str">
        <f t="shared" si="14"/>
        <v>B</v>
      </c>
      <c r="AI55" s="150">
        <f>'2017 Расклад'!BL52</f>
        <v>49.5</v>
      </c>
      <c r="AJ55" s="394">
        <f t="shared" si="37"/>
        <v>46.59</v>
      </c>
      <c r="AK55" s="90" t="str">
        <f t="shared" si="15"/>
        <v>C</v>
      </c>
      <c r="AL55" s="152">
        <f>'2017 Расклад'!BT52</f>
        <v>72.412371134020617</v>
      </c>
      <c r="AM55" s="129">
        <f t="shared" si="38"/>
        <v>71.56</v>
      </c>
      <c r="AN55" s="91" t="str">
        <f t="shared" si="16"/>
        <v>A</v>
      </c>
      <c r="AO55" s="160" t="str">
        <f t="shared" si="17"/>
        <v>B</v>
      </c>
      <c r="AP55" s="145">
        <f t="shared" si="18"/>
        <v>2.5</v>
      </c>
      <c r="AQ55" s="145">
        <f t="shared" si="19"/>
        <v>2</v>
      </c>
      <c r="AR55" s="145">
        <f t="shared" si="20"/>
        <v>2</v>
      </c>
      <c r="AS55" s="145">
        <f t="shared" si="21"/>
        <v>4.2</v>
      </c>
      <c r="AT55" s="145">
        <f t="shared" si="22"/>
        <v>4.2</v>
      </c>
      <c r="AU55" s="145">
        <f t="shared" si="23"/>
        <v>2</v>
      </c>
      <c r="AV55" s="145">
        <f t="shared" si="24"/>
        <v>2</v>
      </c>
      <c r="AW55" s="145">
        <f t="shared" si="25"/>
        <v>2.5</v>
      </c>
      <c r="AX55" s="145">
        <f t="shared" si="26"/>
        <v>2</v>
      </c>
      <c r="AY55" s="145">
        <f t="shared" si="27"/>
        <v>4.2</v>
      </c>
      <c r="AZ55" s="156">
        <f t="shared" si="28"/>
        <v>2.76</v>
      </c>
    </row>
    <row r="56" spans="1:52" x14ac:dyDescent="0.25">
      <c r="A56" s="52">
        <v>5</v>
      </c>
      <c r="B56" s="76">
        <v>40080</v>
      </c>
      <c r="C56" s="48" t="s">
        <v>128</v>
      </c>
      <c r="D56" s="86">
        <f>'2017 Расклад'!J53</f>
        <v>4.4139999999999997</v>
      </c>
      <c r="E56" s="89">
        <f t="shared" si="39"/>
        <v>4.4800000000000004</v>
      </c>
      <c r="F56" s="462" t="str">
        <f t="shared" si="0"/>
        <v>C</v>
      </c>
      <c r="G56" s="455">
        <f>'2017 Расклад'!P53</f>
        <v>4.0919999999999996</v>
      </c>
      <c r="H56" s="89">
        <f t="shared" si="29"/>
        <v>4.1100000000000003</v>
      </c>
      <c r="I56" s="90" t="str">
        <f t="shared" si="1"/>
        <v>C</v>
      </c>
      <c r="J56" s="86">
        <f>'2017 Расклад'!V53</f>
        <v>4.0089999999999995</v>
      </c>
      <c r="K56" s="89">
        <f t="shared" si="30"/>
        <v>4.17</v>
      </c>
      <c r="L56" s="91" t="str">
        <f t="shared" si="2"/>
        <v>C</v>
      </c>
      <c r="M56" s="470">
        <f>'2017 Расклад'!AD53</f>
        <v>100</v>
      </c>
      <c r="N56" s="82">
        <f t="shared" si="31"/>
        <v>98.89</v>
      </c>
      <c r="O56" s="90" t="str">
        <f t="shared" si="3"/>
        <v>A</v>
      </c>
      <c r="P56" s="99">
        <f>'2017 Расклад'!AL53</f>
        <v>95.575221238938056</v>
      </c>
      <c r="Q56" s="392">
        <f t="shared" si="32"/>
        <v>96.86</v>
      </c>
      <c r="R56" s="91" t="str">
        <f t="shared" si="4"/>
        <v>A</v>
      </c>
      <c r="S56" s="116" t="str">
        <f t="shared" si="5"/>
        <v>B</v>
      </c>
      <c r="T56" s="101">
        <f t="shared" si="6"/>
        <v>2</v>
      </c>
      <c r="U56" s="101">
        <f t="shared" si="7"/>
        <v>2</v>
      </c>
      <c r="V56" s="101">
        <f t="shared" si="8"/>
        <v>2</v>
      </c>
      <c r="W56" s="101">
        <f t="shared" si="9"/>
        <v>4.2</v>
      </c>
      <c r="X56" s="101">
        <f t="shared" si="10"/>
        <v>4.2</v>
      </c>
      <c r="Y56" s="120">
        <f t="shared" si="11"/>
        <v>2.88</v>
      </c>
      <c r="Z56" s="126">
        <f>'2017 Расклад'!AR53</f>
        <v>4.0684931506849313</v>
      </c>
      <c r="AA56" s="85">
        <f t="shared" si="34"/>
        <v>3.9</v>
      </c>
      <c r="AB56" s="91" t="str">
        <f t="shared" si="12"/>
        <v>C</v>
      </c>
      <c r="AC56" s="482">
        <f>'2017 Расклад'!AX53</f>
        <v>4.0136986301369859</v>
      </c>
      <c r="AD56" s="85">
        <f t="shared" si="35"/>
        <v>3.96</v>
      </c>
      <c r="AE56" s="90" t="str">
        <f t="shared" si="13"/>
        <v>C</v>
      </c>
      <c r="AF56" s="133">
        <f>'2017 Расклад'!BD53</f>
        <v>4.2368421052631575</v>
      </c>
      <c r="AG56" s="393">
        <f t="shared" si="36"/>
        <v>4.1500000000000004</v>
      </c>
      <c r="AH56" s="91" t="str">
        <f t="shared" si="14"/>
        <v>C</v>
      </c>
      <c r="AI56" s="150">
        <f>'2017 Расклад'!BL53</f>
        <v>49.058823529411768</v>
      </c>
      <c r="AJ56" s="394">
        <f t="shared" si="37"/>
        <v>46.59</v>
      </c>
      <c r="AK56" s="90" t="str">
        <f t="shared" si="15"/>
        <v>C</v>
      </c>
      <c r="AL56" s="152">
        <f>'2017 Расклад'!BT53</f>
        <v>71.038461538461533</v>
      </c>
      <c r="AM56" s="129">
        <f t="shared" si="38"/>
        <v>71.56</v>
      </c>
      <c r="AN56" s="91" t="str">
        <f t="shared" si="16"/>
        <v>B</v>
      </c>
      <c r="AO56" s="160" t="str">
        <f t="shared" si="17"/>
        <v>C</v>
      </c>
      <c r="AP56" s="145">
        <f t="shared" si="18"/>
        <v>2</v>
      </c>
      <c r="AQ56" s="145">
        <f t="shared" si="19"/>
        <v>2</v>
      </c>
      <c r="AR56" s="145">
        <f t="shared" si="20"/>
        <v>2</v>
      </c>
      <c r="AS56" s="145">
        <f t="shared" si="21"/>
        <v>4.2</v>
      </c>
      <c r="AT56" s="145">
        <f t="shared" si="22"/>
        <v>4.2</v>
      </c>
      <c r="AU56" s="145">
        <f t="shared" si="23"/>
        <v>2</v>
      </c>
      <c r="AV56" s="145">
        <f t="shared" si="24"/>
        <v>2</v>
      </c>
      <c r="AW56" s="145">
        <f t="shared" si="25"/>
        <v>2</v>
      </c>
      <c r="AX56" s="145">
        <f t="shared" si="26"/>
        <v>2</v>
      </c>
      <c r="AY56" s="145">
        <f t="shared" si="27"/>
        <v>2.5</v>
      </c>
      <c r="AZ56" s="156">
        <f t="shared" si="28"/>
        <v>2.4899999999999998</v>
      </c>
    </row>
    <row r="57" spans="1:52" x14ac:dyDescent="0.25">
      <c r="A57" s="52">
        <v>6</v>
      </c>
      <c r="B57" s="76">
        <v>40100</v>
      </c>
      <c r="C57" s="48" t="s">
        <v>62</v>
      </c>
      <c r="D57" s="86">
        <f>'2017 Расклад'!J54</f>
        <v>4.5190000000000001</v>
      </c>
      <c r="E57" s="89">
        <f t="shared" si="39"/>
        <v>4.4800000000000004</v>
      </c>
      <c r="F57" s="462" t="str">
        <f t="shared" si="0"/>
        <v>A</v>
      </c>
      <c r="G57" s="455">
        <f>'2017 Расклад'!P54</f>
        <v>4.16</v>
      </c>
      <c r="H57" s="89">
        <f t="shared" si="29"/>
        <v>4.1100000000000003</v>
      </c>
      <c r="I57" s="90" t="str">
        <f t="shared" si="1"/>
        <v>C</v>
      </c>
      <c r="J57" s="86">
        <f>'2017 Расклад'!V54</f>
        <v>4.2</v>
      </c>
      <c r="K57" s="89">
        <f t="shared" si="30"/>
        <v>4.17</v>
      </c>
      <c r="L57" s="91" t="str">
        <f t="shared" si="2"/>
        <v>C</v>
      </c>
      <c r="M57" s="470">
        <f>'2017 Расклад'!AD54</f>
        <v>100</v>
      </c>
      <c r="N57" s="82">
        <f t="shared" si="31"/>
        <v>98.89</v>
      </c>
      <c r="O57" s="90" t="str">
        <f t="shared" si="3"/>
        <v>A</v>
      </c>
      <c r="P57" s="99">
        <f>'2017 Расклад'!AL54</f>
        <v>100</v>
      </c>
      <c r="Q57" s="392">
        <f t="shared" si="32"/>
        <v>96.86</v>
      </c>
      <c r="R57" s="91" t="str">
        <f t="shared" si="4"/>
        <v>A</v>
      </c>
      <c r="S57" s="116" t="str">
        <f t="shared" si="5"/>
        <v>B</v>
      </c>
      <c r="T57" s="101">
        <f t="shared" si="6"/>
        <v>4.2</v>
      </c>
      <c r="U57" s="101">
        <f t="shared" si="7"/>
        <v>2</v>
      </c>
      <c r="V57" s="101">
        <f t="shared" si="8"/>
        <v>2</v>
      </c>
      <c r="W57" s="101">
        <f t="shared" si="9"/>
        <v>4.2</v>
      </c>
      <c r="X57" s="101">
        <f t="shared" si="10"/>
        <v>4.2</v>
      </c>
      <c r="Y57" s="120">
        <f t="shared" si="11"/>
        <v>3.3199999999999994</v>
      </c>
      <c r="Z57" s="126">
        <f>'2017 Расклад'!AR54</f>
        <v>4.4142857142857146</v>
      </c>
      <c r="AA57" s="85">
        <f t="shared" si="34"/>
        <v>3.9</v>
      </c>
      <c r="AB57" s="91" t="str">
        <f t="shared" si="12"/>
        <v>C</v>
      </c>
      <c r="AC57" s="482">
        <f>'2017 Расклад'!AX54</f>
        <v>4.128571428571429</v>
      </c>
      <c r="AD57" s="85">
        <f t="shared" si="35"/>
        <v>3.96</v>
      </c>
      <c r="AE57" s="90" t="str">
        <f t="shared" si="13"/>
        <v>C</v>
      </c>
      <c r="AF57" s="133">
        <f>'2017 Расклад'!BD54</f>
        <v>4.3636363636363633</v>
      </c>
      <c r="AG57" s="393">
        <f t="shared" si="36"/>
        <v>4.1500000000000004</v>
      </c>
      <c r="AH57" s="91" t="str">
        <f t="shared" si="14"/>
        <v>C</v>
      </c>
      <c r="AI57" s="150">
        <f>'2017 Расклад'!BL54</f>
        <v>44.913043478260867</v>
      </c>
      <c r="AJ57" s="394">
        <f t="shared" si="37"/>
        <v>46.59</v>
      </c>
      <c r="AK57" s="90" t="str">
        <f t="shared" si="15"/>
        <v>C</v>
      </c>
      <c r="AL57" s="152">
        <f>'2017 Расклад'!BT54</f>
        <v>71.34482758620689</v>
      </c>
      <c r="AM57" s="129">
        <f t="shared" si="38"/>
        <v>71.56</v>
      </c>
      <c r="AN57" s="91" t="str">
        <f t="shared" si="16"/>
        <v>B</v>
      </c>
      <c r="AO57" s="160" t="str">
        <f t="shared" si="17"/>
        <v>B</v>
      </c>
      <c r="AP57" s="145">
        <f t="shared" si="18"/>
        <v>4.2</v>
      </c>
      <c r="AQ57" s="145">
        <f t="shared" si="19"/>
        <v>2</v>
      </c>
      <c r="AR57" s="145">
        <f t="shared" si="20"/>
        <v>2</v>
      </c>
      <c r="AS57" s="145">
        <f t="shared" si="21"/>
        <v>4.2</v>
      </c>
      <c r="AT57" s="145">
        <f t="shared" si="22"/>
        <v>4.2</v>
      </c>
      <c r="AU57" s="145">
        <f t="shared" si="23"/>
        <v>2</v>
      </c>
      <c r="AV57" s="145">
        <f t="shared" si="24"/>
        <v>2</v>
      </c>
      <c r="AW57" s="145">
        <f t="shared" si="25"/>
        <v>2</v>
      </c>
      <c r="AX57" s="145">
        <f t="shared" si="26"/>
        <v>2</v>
      </c>
      <c r="AY57" s="145">
        <f t="shared" si="27"/>
        <v>2.5</v>
      </c>
      <c r="AZ57" s="156">
        <f t="shared" si="28"/>
        <v>2.71</v>
      </c>
    </row>
    <row r="58" spans="1:52" ht="15" customHeight="1" x14ac:dyDescent="0.25">
      <c r="A58" s="52">
        <v>7</v>
      </c>
      <c r="B58" s="76">
        <v>40020</v>
      </c>
      <c r="C58" s="48" t="s">
        <v>145</v>
      </c>
      <c r="D58" s="86">
        <f>'2017 Расклад'!J55</f>
        <v>4.45</v>
      </c>
      <c r="E58" s="89">
        <f t="shared" si="39"/>
        <v>4.4800000000000004</v>
      </c>
      <c r="F58" s="462" t="str">
        <f t="shared" si="0"/>
        <v>B</v>
      </c>
      <c r="G58" s="455">
        <f>'2017 Расклад'!P55</f>
        <v>3.7719999999999998</v>
      </c>
      <c r="H58" s="89">
        <f t="shared" si="29"/>
        <v>4.1100000000000003</v>
      </c>
      <c r="I58" s="90" t="str">
        <f t="shared" si="1"/>
        <v>C</v>
      </c>
      <c r="J58" s="86">
        <f>'2017 Расклад'!V55</f>
        <v>3.8</v>
      </c>
      <c r="K58" s="89">
        <f t="shared" si="30"/>
        <v>4.17</v>
      </c>
      <c r="L58" s="91" t="str">
        <f t="shared" si="2"/>
        <v>C</v>
      </c>
      <c r="M58" s="470">
        <f>'2017 Расклад'!AD55</f>
        <v>100</v>
      </c>
      <c r="N58" s="82">
        <f t="shared" si="31"/>
        <v>98.89</v>
      </c>
      <c r="O58" s="90" t="str">
        <f t="shared" si="3"/>
        <v>A</v>
      </c>
      <c r="P58" s="99">
        <f>'2017 Расклад'!AL55</f>
        <v>100</v>
      </c>
      <c r="Q58" s="392">
        <f t="shared" si="32"/>
        <v>96.86</v>
      </c>
      <c r="R58" s="91" t="str">
        <f t="shared" si="4"/>
        <v>A</v>
      </c>
      <c r="S58" s="116" t="str">
        <f t="shared" si="5"/>
        <v>B</v>
      </c>
      <c r="T58" s="101">
        <f t="shared" si="6"/>
        <v>2.5</v>
      </c>
      <c r="U58" s="101">
        <f t="shared" si="7"/>
        <v>2</v>
      </c>
      <c r="V58" s="101">
        <f t="shared" si="8"/>
        <v>2</v>
      </c>
      <c r="W58" s="101">
        <f t="shared" si="9"/>
        <v>4.2</v>
      </c>
      <c r="X58" s="101">
        <f t="shared" si="10"/>
        <v>4.2</v>
      </c>
      <c r="Y58" s="120">
        <f t="shared" si="11"/>
        <v>2.9799999999999995</v>
      </c>
      <c r="Z58" s="126">
        <f>'2017 Расклад'!AR55</f>
        <v>4.1282051282051286</v>
      </c>
      <c r="AA58" s="85">
        <f t="shared" si="34"/>
        <v>3.9</v>
      </c>
      <c r="AB58" s="91" t="str">
        <f t="shared" si="12"/>
        <v>C</v>
      </c>
      <c r="AC58" s="482">
        <f>'2017 Расклад'!AX55</f>
        <v>4.3157894736842106</v>
      </c>
      <c r="AD58" s="85">
        <f t="shared" si="35"/>
        <v>3.96</v>
      </c>
      <c r="AE58" s="90" t="str">
        <f t="shared" si="13"/>
        <v>C</v>
      </c>
      <c r="AF58" s="133">
        <f>'2017 Расклад'!BD55</f>
        <v>4.7727272727272725</v>
      </c>
      <c r="AG58" s="393">
        <f t="shared" si="36"/>
        <v>4.1500000000000004</v>
      </c>
      <c r="AH58" s="91" t="str">
        <f t="shared" si="14"/>
        <v>A</v>
      </c>
      <c r="AI58" s="150">
        <f>'2017 Расклад'!BL55</f>
        <v>58.388888888888886</v>
      </c>
      <c r="AJ58" s="394">
        <f t="shared" si="37"/>
        <v>46.59</v>
      </c>
      <c r="AK58" s="90" t="str">
        <f t="shared" si="15"/>
        <v>B</v>
      </c>
      <c r="AL58" s="152">
        <f>'2017 Расклад'!BT55</f>
        <v>79.409090909090907</v>
      </c>
      <c r="AM58" s="129">
        <f t="shared" si="38"/>
        <v>71.56</v>
      </c>
      <c r="AN58" s="91" t="str">
        <f t="shared" si="16"/>
        <v>A</v>
      </c>
      <c r="AO58" s="160" t="str">
        <f t="shared" si="17"/>
        <v>B</v>
      </c>
      <c r="AP58" s="145">
        <f t="shared" si="18"/>
        <v>2.5</v>
      </c>
      <c r="AQ58" s="145">
        <f t="shared" si="19"/>
        <v>2</v>
      </c>
      <c r="AR58" s="145">
        <f t="shared" si="20"/>
        <v>2</v>
      </c>
      <c r="AS58" s="145">
        <f t="shared" si="21"/>
        <v>4.2</v>
      </c>
      <c r="AT58" s="145">
        <f t="shared" si="22"/>
        <v>4.2</v>
      </c>
      <c r="AU58" s="145">
        <f t="shared" si="23"/>
        <v>2</v>
      </c>
      <c r="AV58" s="145">
        <f t="shared" si="24"/>
        <v>2</v>
      </c>
      <c r="AW58" s="145">
        <f t="shared" si="25"/>
        <v>4.2</v>
      </c>
      <c r="AX58" s="145">
        <f t="shared" si="26"/>
        <v>2.5</v>
      </c>
      <c r="AY58" s="145">
        <f t="shared" si="27"/>
        <v>4.2</v>
      </c>
      <c r="AZ58" s="156">
        <f t="shared" si="28"/>
        <v>2.9799999999999995</v>
      </c>
    </row>
    <row r="59" spans="1:52" x14ac:dyDescent="0.25">
      <c r="A59" s="52">
        <v>8</v>
      </c>
      <c r="B59" s="76">
        <v>40031</v>
      </c>
      <c r="C59" s="362" t="s">
        <v>61</v>
      </c>
      <c r="D59" s="86">
        <f>'2017 Расклад'!J56</f>
        <v>4</v>
      </c>
      <c r="E59" s="89">
        <f t="shared" si="39"/>
        <v>4.4800000000000004</v>
      </c>
      <c r="F59" s="462" t="str">
        <f t="shared" si="0"/>
        <v>C</v>
      </c>
      <c r="G59" s="455">
        <f>'2017 Расклад'!P56</f>
        <v>3.7530000000000001</v>
      </c>
      <c r="H59" s="89">
        <f t="shared" si="29"/>
        <v>4.1100000000000003</v>
      </c>
      <c r="I59" s="90" t="str">
        <f t="shared" si="1"/>
        <v>C</v>
      </c>
      <c r="J59" s="86">
        <f>'2017 Расклад'!V56</f>
        <v>3.7970000000000006</v>
      </c>
      <c r="K59" s="89">
        <f t="shared" si="30"/>
        <v>4.17</v>
      </c>
      <c r="L59" s="91" t="str">
        <f t="shared" si="2"/>
        <v>C</v>
      </c>
      <c r="M59" s="470">
        <f>'2017 Расклад'!AD56</f>
        <v>95.3125</v>
      </c>
      <c r="N59" s="82">
        <f t="shared" si="31"/>
        <v>98.89</v>
      </c>
      <c r="O59" s="90" t="str">
        <f t="shared" si="3"/>
        <v>A</v>
      </c>
      <c r="P59" s="99">
        <f>'2017 Расклад'!AL56</f>
        <v>85.9375</v>
      </c>
      <c r="Q59" s="392">
        <f t="shared" si="32"/>
        <v>96.86</v>
      </c>
      <c r="R59" s="91" t="str">
        <f t="shared" si="4"/>
        <v>B</v>
      </c>
      <c r="S59" s="116" t="str">
        <f t="shared" si="5"/>
        <v>B</v>
      </c>
      <c r="T59" s="101">
        <f t="shared" si="6"/>
        <v>2</v>
      </c>
      <c r="U59" s="101">
        <f t="shared" si="7"/>
        <v>2</v>
      </c>
      <c r="V59" s="101">
        <f t="shared" si="8"/>
        <v>2</v>
      </c>
      <c r="W59" s="101">
        <f t="shared" si="9"/>
        <v>4.2</v>
      </c>
      <c r="X59" s="101">
        <f t="shared" si="10"/>
        <v>2.5</v>
      </c>
      <c r="Y59" s="120">
        <f t="shared" si="11"/>
        <v>2.54</v>
      </c>
      <c r="Z59" s="126">
        <f>'2017 Расклад'!AR56</f>
        <v>3.9069767441860463</v>
      </c>
      <c r="AA59" s="85">
        <f t="shared" si="34"/>
        <v>3.9</v>
      </c>
      <c r="AB59" s="91" t="str">
        <f t="shared" si="12"/>
        <v>C</v>
      </c>
      <c r="AC59" s="482">
        <f>'2017 Расклад'!AX56</f>
        <v>3.8837209302325579</v>
      </c>
      <c r="AD59" s="85">
        <f t="shared" si="35"/>
        <v>3.96</v>
      </c>
      <c r="AE59" s="90" t="str">
        <f t="shared" si="13"/>
        <v>C</v>
      </c>
      <c r="AF59" s="133">
        <f>'2017 Расклад'!BD56</f>
        <v>4.0909090909090908</v>
      </c>
      <c r="AG59" s="393">
        <f t="shared" si="36"/>
        <v>4.1500000000000004</v>
      </c>
      <c r="AH59" s="91" t="str">
        <f t="shared" si="14"/>
        <v>C</v>
      </c>
      <c r="AI59" s="150">
        <f>'2017 Расклад'!BL56</f>
        <v>43.555555555555557</v>
      </c>
      <c r="AJ59" s="394">
        <f t="shared" si="37"/>
        <v>46.59</v>
      </c>
      <c r="AK59" s="90" t="str">
        <f t="shared" si="15"/>
        <v>C</v>
      </c>
      <c r="AL59" s="152">
        <f>'2017 Расклад'!BT56</f>
        <v>72.12</v>
      </c>
      <c r="AM59" s="129">
        <f t="shared" si="38"/>
        <v>71.56</v>
      </c>
      <c r="AN59" s="91" t="str">
        <f t="shared" si="16"/>
        <v>A</v>
      </c>
      <c r="AO59" s="160" t="str">
        <f t="shared" si="17"/>
        <v>C</v>
      </c>
      <c r="AP59" s="145">
        <f t="shared" si="18"/>
        <v>2</v>
      </c>
      <c r="AQ59" s="145">
        <f t="shared" si="19"/>
        <v>2</v>
      </c>
      <c r="AR59" s="145">
        <f t="shared" si="20"/>
        <v>2</v>
      </c>
      <c r="AS59" s="145">
        <f t="shared" si="21"/>
        <v>4.2</v>
      </c>
      <c r="AT59" s="145">
        <f t="shared" si="22"/>
        <v>2.5</v>
      </c>
      <c r="AU59" s="145">
        <f t="shared" si="23"/>
        <v>2</v>
      </c>
      <c r="AV59" s="145">
        <f t="shared" si="24"/>
        <v>2</v>
      </c>
      <c r="AW59" s="145">
        <f t="shared" si="25"/>
        <v>2</v>
      </c>
      <c r="AX59" s="145">
        <f t="shared" si="26"/>
        <v>2</v>
      </c>
      <c r="AY59" s="145">
        <f t="shared" si="27"/>
        <v>4.2</v>
      </c>
      <c r="AZ59" s="156">
        <f t="shared" si="28"/>
        <v>2.4899999999999998</v>
      </c>
    </row>
    <row r="60" spans="1:52" x14ac:dyDescent="0.25">
      <c r="A60" s="52">
        <v>9</v>
      </c>
      <c r="B60" s="76">
        <v>40210</v>
      </c>
      <c r="C60" s="362" t="s">
        <v>64</v>
      </c>
      <c r="D60" s="86">
        <f>'2017 Расклад'!J57</f>
        <v>3.5910000000000002</v>
      </c>
      <c r="E60" s="89">
        <f t="shared" si="39"/>
        <v>4.4800000000000004</v>
      </c>
      <c r="F60" s="462" t="str">
        <f t="shared" si="0"/>
        <v>C</v>
      </c>
      <c r="G60" s="455">
        <f>'2017 Расклад'!P57</f>
        <v>3.1910000000000003</v>
      </c>
      <c r="H60" s="89">
        <f t="shared" si="29"/>
        <v>4.1100000000000003</v>
      </c>
      <c r="I60" s="90" t="str">
        <f t="shared" si="1"/>
        <v>D</v>
      </c>
      <c r="J60" s="86">
        <f>'2017 Расклад'!V57</f>
        <v>0</v>
      </c>
      <c r="K60" s="89">
        <f t="shared" si="30"/>
        <v>4.17</v>
      </c>
      <c r="L60" s="91" t="str">
        <f t="shared" si="2"/>
        <v>D</v>
      </c>
      <c r="M60" s="470">
        <f>'2017 Расклад'!AD57</f>
        <v>100</v>
      </c>
      <c r="N60" s="82">
        <f t="shared" si="31"/>
        <v>98.89</v>
      </c>
      <c r="O60" s="90" t="str">
        <f t="shared" si="3"/>
        <v>A</v>
      </c>
      <c r="P60" s="99">
        <f>'2017 Расклад'!AL57</f>
        <v>86.666666666666671</v>
      </c>
      <c r="Q60" s="392">
        <f t="shared" si="32"/>
        <v>96.86</v>
      </c>
      <c r="R60" s="91" t="str">
        <f t="shared" si="4"/>
        <v>B</v>
      </c>
      <c r="S60" s="116" t="str">
        <f t="shared" si="5"/>
        <v>C</v>
      </c>
      <c r="T60" s="101">
        <f t="shared" si="6"/>
        <v>2</v>
      </c>
      <c r="U60" s="101">
        <f t="shared" si="7"/>
        <v>1</v>
      </c>
      <c r="V60" s="101">
        <f t="shared" si="8"/>
        <v>1</v>
      </c>
      <c r="W60" s="101">
        <f t="shared" si="9"/>
        <v>4.2</v>
      </c>
      <c r="X60" s="101">
        <f t="shared" si="10"/>
        <v>2.5</v>
      </c>
      <c r="Y60" s="120">
        <f t="shared" si="11"/>
        <v>2.1399999999999997</v>
      </c>
      <c r="Z60" s="126">
        <f>'2017 Расклад'!AR57</f>
        <v>3.7586206896551726</v>
      </c>
      <c r="AA60" s="85">
        <f t="shared" si="34"/>
        <v>3.9</v>
      </c>
      <c r="AB60" s="91" t="str">
        <f t="shared" si="12"/>
        <v>C</v>
      </c>
      <c r="AC60" s="482">
        <f>'2017 Расклад'!AX57</f>
        <v>4</v>
      </c>
      <c r="AD60" s="85">
        <f t="shared" si="35"/>
        <v>3.96</v>
      </c>
      <c r="AE60" s="90" t="str">
        <f t="shared" si="13"/>
        <v>C</v>
      </c>
      <c r="AF60" s="133">
        <f>'2017 Расклад'!BD57</f>
        <v>3.6842105263157894</v>
      </c>
      <c r="AG60" s="393">
        <f t="shared" si="36"/>
        <v>4.1500000000000004</v>
      </c>
      <c r="AH60" s="91" t="str">
        <f t="shared" si="14"/>
        <v>C</v>
      </c>
      <c r="AI60" s="150">
        <f>'2017 Расклад'!BL57</f>
        <v>38.200000000000003</v>
      </c>
      <c r="AJ60" s="394">
        <f t="shared" si="37"/>
        <v>46.59</v>
      </c>
      <c r="AK60" s="90" t="str">
        <f t="shared" si="15"/>
        <v>C</v>
      </c>
      <c r="AL60" s="152">
        <f>'2017 Расклад'!BT57</f>
        <v>61.4</v>
      </c>
      <c r="AM60" s="129">
        <f t="shared" si="38"/>
        <v>71.56</v>
      </c>
      <c r="AN60" s="91" t="str">
        <f t="shared" si="16"/>
        <v>B</v>
      </c>
      <c r="AO60" s="160" t="str">
        <f t="shared" si="17"/>
        <v>C</v>
      </c>
      <c r="AP60" s="145">
        <f t="shared" si="18"/>
        <v>2</v>
      </c>
      <c r="AQ60" s="145">
        <f t="shared" si="19"/>
        <v>1</v>
      </c>
      <c r="AR60" s="145">
        <f t="shared" si="20"/>
        <v>1</v>
      </c>
      <c r="AS60" s="145">
        <f t="shared" si="21"/>
        <v>4.2</v>
      </c>
      <c r="AT60" s="145">
        <f t="shared" si="22"/>
        <v>2.5</v>
      </c>
      <c r="AU60" s="145">
        <f t="shared" si="23"/>
        <v>2</v>
      </c>
      <c r="AV60" s="145">
        <f t="shared" si="24"/>
        <v>2</v>
      </c>
      <c r="AW60" s="145">
        <f t="shared" si="25"/>
        <v>2</v>
      </c>
      <c r="AX60" s="145">
        <f t="shared" si="26"/>
        <v>2</v>
      </c>
      <c r="AY60" s="145">
        <f t="shared" si="27"/>
        <v>2.5</v>
      </c>
      <c r="AZ60" s="156">
        <f t="shared" si="28"/>
        <v>2.12</v>
      </c>
    </row>
    <row r="61" spans="1:52" x14ac:dyDescent="0.25">
      <c r="A61" s="52">
        <v>10</v>
      </c>
      <c r="B61" s="75">
        <v>40300</v>
      </c>
      <c r="C61" s="363" t="s">
        <v>65</v>
      </c>
      <c r="D61" s="86">
        <f>'2017 Расклад'!J58</f>
        <v>4.4960000000000004</v>
      </c>
      <c r="E61" s="89">
        <f t="shared" si="39"/>
        <v>4.4800000000000004</v>
      </c>
      <c r="F61" s="462" t="str">
        <f t="shared" si="0"/>
        <v>B</v>
      </c>
      <c r="G61" s="455">
        <f>'2017 Расклад'!P58</f>
        <v>3.867</v>
      </c>
      <c r="H61" s="89">
        <f t="shared" si="29"/>
        <v>4.1100000000000003</v>
      </c>
      <c r="I61" s="90" t="str">
        <f t="shared" si="1"/>
        <v>C</v>
      </c>
      <c r="J61" s="86">
        <f>'2017 Расклад'!V58</f>
        <v>4</v>
      </c>
      <c r="K61" s="89">
        <f t="shared" si="30"/>
        <v>4.17</v>
      </c>
      <c r="L61" s="91" t="str">
        <f t="shared" si="2"/>
        <v>C</v>
      </c>
      <c r="M61" s="470">
        <f>'2017 Расклад'!AD58</f>
        <v>100</v>
      </c>
      <c r="N61" s="82">
        <f t="shared" si="31"/>
        <v>98.89</v>
      </c>
      <c r="O61" s="90" t="str">
        <f t="shared" si="3"/>
        <v>A</v>
      </c>
      <c r="P61" s="99">
        <f>'2017 Расклад'!AL58</f>
        <v>100</v>
      </c>
      <c r="Q61" s="392">
        <f t="shared" si="32"/>
        <v>96.86</v>
      </c>
      <c r="R61" s="91" t="str">
        <f t="shared" si="4"/>
        <v>A</v>
      </c>
      <c r="S61" s="116" t="str">
        <f t="shared" si="5"/>
        <v>B</v>
      </c>
      <c r="T61" s="101">
        <f t="shared" si="6"/>
        <v>2.5</v>
      </c>
      <c r="U61" s="101">
        <f t="shared" si="7"/>
        <v>2</v>
      </c>
      <c r="V61" s="101">
        <f t="shared" si="8"/>
        <v>2</v>
      </c>
      <c r="W61" s="101">
        <f t="shared" si="9"/>
        <v>4.2</v>
      </c>
      <c r="X61" s="101">
        <f t="shared" si="10"/>
        <v>4.2</v>
      </c>
      <c r="Y61" s="120">
        <f t="shared" si="11"/>
        <v>2.9799999999999995</v>
      </c>
      <c r="Z61" s="126">
        <f>'2017 Расклад'!AR58</f>
        <v>4</v>
      </c>
      <c r="AA61" s="85">
        <f t="shared" si="34"/>
        <v>3.9</v>
      </c>
      <c r="AB61" s="91" t="str">
        <f t="shared" si="12"/>
        <v>C</v>
      </c>
      <c r="AC61" s="482">
        <f>'2017 Расклад'!AX58</f>
        <v>4</v>
      </c>
      <c r="AD61" s="85">
        <f t="shared" si="35"/>
        <v>3.96</v>
      </c>
      <c r="AE61" s="90" t="str">
        <f t="shared" si="13"/>
        <v>C</v>
      </c>
      <c r="AF61" s="133">
        <f>'2017 Расклад'!BD58</f>
        <v>3.73</v>
      </c>
      <c r="AG61" s="393">
        <f t="shared" si="36"/>
        <v>4.1500000000000004</v>
      </c>
      <c r="AH61" s="91" t="str">
        <f t="shared" si="14"/>
        <v>C</v>
      </c>
      <c r="AI61" s="150">
        <f>'2017 Расклад'!BL58</f>
        <v>31.2</v>
      </c>
      <c r="AJ61" s="394">
        <f t="shared" si="37"/>
        <v>46.59</v>
      </c>
      <c r="AK61" s="90" t="str">
        <f t="shared" si="15"/>
        <v>C</v>
      </c>
      <c r="AL61" s="152">
        <f>'2017 Расклад'!BT58</f>
        <v>56</v>
      </c>
      <c r="AM61" s="129">
        <f t="shared" si="38"/>
        <v>71.56</v>
      </c>
      <c r="AN61" s="91" t="str">
        <f t="shared" si="16"/>
        <v>C</v>
      </c>
      <c r="AO61" s="160" t="str">
        <f t="shared" si="17"/>
        <v>C</v>
      </c>
      <c r="AP61" s="145">
        <f t="shared" si="18"/>
        <v>2.5</v>
      </c>
      <c r="AQ61" s="145">
        <f t="shared" si="19"/>
        <v>2</v>
      </c>
      <c r="AR61" s="145">
        <f t="shared" si="20"/>
        <v>2</v>
      </c>
      <c r="AS61" s="145">
        <f t="shared" si="21"/>
        <v>4.2</v>
      </c>
      <c r="AT61" s="145">
        <f t="shared" si="22"/>
        <v>4.2</v>
      </c>
      <c r="AU61" s="145">
        <f t="shared" si="23"/>
        <v>2</v>
      </c>
      <c r="AV61" s="145">
        <f t="shared" si="24"/>
        <v>2</v>
      </c>
      <c r="AW61" s="145">
        <f t="shared" si="25"/>
        <v>2</v>
      </c>
      <c r="AX61" s="145">
        <f t="shared" si="26"/>
        <v>2</v>
      </c>
      <c r="AY61" s="145">
        <f t="shared" si="27"/>
        <v>2</v>
      </c>
      <c r="AZ61" s="156">
        <f t="shared" si="28"/>
        <v>2.4899999999999998</v>
      </c>
    </row>
    <row r="62" spans="1:52" x14ac:dyDescent="0.25">
      <c r="A62" s="52">
        <v>11</v>
      </c>
      <c r="B62" s="76">
        <v>40360</v>
      </c>
      <c r="C62" s="48" t="s">
        <v>66</v>
      </c>
      <c r="D62" s="86">
        <f>'2017 Расклад'!J59</f>
        <v>4.5060000000000002</v>
      </c>
      <c r="E62" s="89">
        <f t="shared" si="39"/>
        <v>4.4800000000000004</v>
      </c>
      <c r="F62" s="462" t="str">
        <f t="shared" si="0"/>
        <v>A</v>
      </c>
      <c r="G62" s="455">
        <f>'2017 Расклад'!P59</f>
        <v>4.0650000000000004</v>
      </c>
      <c r="H62" s="89">
        <f t="shared" si="29"/>
        <v>4.1100000000000003</v>
      </c>
      <c r="I62" s="90" t="str">
        <f t="shared" si="1"/>
        <v>C</v>
      </c>
      <c r="J62" s="86">
        <f>'2017 Расклад'!V59</f>
        <v>4.0549999999999997</v>
      </c>
      <c r="K62" s="89">
        <f t="shared" si="30"/>
        <v>4.17</v>
      </c>
      <c r="L62" s="91" t="str">
        <f t="shared" si="2"/>
        <v>C</v>
      </c>
      <c r="M62" s="470">
        <f>'2017 Расклад'!AD59</f>
        <v>100</v>
      </c>
      <c r="N62" s="82">
        <f t="shared" si="31"/>
        <v>98.89</v>
      </c>
      <c r="O62" s="90" t="str">
        <f t="shared" si="3"/>
        <v>A</v>
      </c>
      <c r="P62" s="99">
        <f>'2017 Расклад'!AL59</f>
        <v>100</v>
      </c>
      <c r="Q62" s="392">
        <f t="shared" si="32"/>
        <v>96.86</v>
      </c>
      <c r="R62" s="91" t="str">
        <f t="shared" si="4"/>
        <v>A</v>
      </c>
      <c r="S62" s="116" t="str">
        <f t="shared" si="5"/>
        <v>B</v>
      </c>
      <c r="T62" s="101">
        <f t="shared" si="6"/>
        <v>4.2</v>
      </c>
      <c r="U62" s="101">
        <f t="shared" si="7"/>
        <v>2</v>
      </c>
      <c r="V62" s="101">
        <f t="shared" si="8"/>
        <v>2</v>
      </c>
      <c r="W62" s="101">
        <f t="shared" si="9"/>
        <v>4.2</v>
      </c>
      <c r="X62" s="101">
        <f t="shared" si="10"/>
        <v>4.2</v>
      </c>
      <c r="Y62" s="120">
        <f t="shared" si="11"/>
        <v>3.3199999999999994</v>
      </c>
      <c r="Z62" s="126">
        <f>'2017 Расклад'!AR59</f>
        <v>3.0833333333333335</v>
      </c>
      <c r="AA62" s="85">
        <f t="shared" si="34"/>
        <v>3.9</v>
      </c>
      <c r="AB62" s="91" t="str">
        <f t="shared" si="12"/>
        <v>D</v>
      </c>
      <c r="AC62" s="482">
        <f>'2017 Расклад'!AX59</f>
        <v>3.25</v>
      </c>
      <c r="AD62" s="85">
        <f t="shared" si="35"/>
        <v>3.96</v>
      </c>
      <c r="AE62" s="90" t="str">
        <f t="shared" si="13"/>
        <v>D</v>
      </c>
      <c r="AF62" s="133">
        <f>'2017 Расклад'!BD59</f>
        <v>3.7</v>
      </c>
      <c r="AG62" s="393">
        <f t="shared" si="36"/>
        <v>4.1500000000000004</v>
      </c>
      <c r="AH62" s="91" t="str">
        <f t="shared" si="14"/>
        <v>C</v>
      </c>
      <c r="AI62" s="150">
        <f>'2017 Расклад'!BL59</f>
        <v>26.333333333333332</v>
      </c>
      <c r="AJ62" s="394">
        <f t="shared" si="37"/>
        <v>46.59</v>
      </c>
      <c r="AK62" s="90" t="str">
        <f t="shared" si="15"/>
        <v>D</v>
      </c>
      <c r="AL62" s="152">
        <f>'2017 Расклад'!BT59</f>
        <v>65</v>
      </c>
      <c r="AM62" s="129">
        <f t="shared" si="38"/>
        <v>71.56</v>
      </c>
      <c r="AN62" s="91" t="str">
        <f t="shared" si="16"/>
        <v>B</v>
      </c>
      <c r="AO62" s="160" t="str">
        <f t="shared" si="17"/>
        <v>C</v>
      </c>
      <c r="AP62" s="145">
        <f t="shared" si="18"/>
        <v>4.2</v>
      </c>
      <c r="AQ62" s="145">
        <f t="shared" si="19"/>
        <v>2</v>
      </c>
      <c r="AR62" s="145">
        <f t="shared" si="20"/>
        <v>2</v>
      </c>
      <c r="AS62" s="145">
        <f t="shared" si="21"/>
        <v>4.2</v>
      </c>
      <c r="AT62" s="145">
        <f t="shared" si="22"/>
        <v>4.2</v>
      </c>
      <c r="AU62" s="145">
        <f t="shared" si="23"/>
        <v>1</v>
      </c>
      <c r="AV62" s="145">
        <f t="shared" si="24"/>
        <v>1</v>
      </c>
      <c r="AW62" s="145">
        <f t="shared" si="25"/>
        <v>2</v>
      </c>
      <c r="AX62" s="145">
        <f t="shared" si="26"/>
        <v>1</v>
      </c>
      <c r="AY62" s="145">
        <f t="shared" si="27"/>
        <v>2.5</v>
      </c>
      <c r="AZ62" s="156">
        <f t="shared" si="28"/>
        <v>2.4099999999999997</v>
      </c>
    </row>
    <row r="63" spans="1:52" x14ac:dyDescent="0.25">
      <c r="A63" s="52">
        <v>12</v>
      </c>
      <c r="B63" s="76">
        <v>40390</v>
      </c>
      <c r="C63" s="48" t="s">
        <v>67</v>
      </c>
      <c r="D63" s="86">
        <f>'2017 Расклад'!J60</f>
        <v>4.17</v>
      </c>
      <c r="E63" s="89">
        <f t="shared" si="39"/>
        <v>4.4800000000000004</v>
      </c>
      <c r="F63" s="462" t="str">
        <f t="shared" si="0"/>
        <v>C</v>
      </c>
      <c r="G63" s="455">
        <f>'2017 Расклад'!P60</f>
        <v>4.0529999999999999</v>
      </c>
      <c r="H63" s="89">
        <f t="shared" si="29"/>
        <v>4.1100000000000003</v>
      </c>
      <c r="I63" s="90" t="str">
        <f t="shared" si="1"/>
        <v>C</v>
      </c>
      <c r="J63" s="86">
        <f>'2017 Расклад'!V60</f>
        <v>3.6779999999999999</v>
      </c>
      <c r="K63" s="89">
        <f t="shared" si="30"/>
        <v>4.17</v>
      </c>
      <c r="L63" s="91" t="str">
        <f t="shared" si="2"/>
        <v>C</v>
      </c>
      <c r="M63" s="470">
        <f>'2017 Расклад'!AD60</f>
        <v>100</v>
      </c>
      <c r="N63" s="82">
        <f t="shared" si="31"/>
        <v>98.89</v>
      </c>
      <c r="O63" s="90" t="str">
        <f t="shared" si="3"/>
        <v>A</v>
      </c>
      <c r="P63" s="99">
        <f>'2017 Расклад'!AL60</f>
        <v>96.36363636363636</v>
      </c>
      <c r="Q63" s="392">
        <f t="shared" si="32"/>
        <v>96.86</v>
      </c>
      <c r="R63" s="91" t="str">
        <f t="shared" si="4"/>
        <v>A</v>
      </c>
      <c r="S63" s="116" t="str">
        <f t="shared" si="5"/>
        <v>B</v>
      </c>
      <c r="T63" s="101">
        <f t="shared" si="6"/>
        <v>2</v>
      </c>
      <c r="U63" s="101">
        <f t="shared" si="7"/>
        <v>2</v>
      </c>
      <c r="V63" s="101">
        <f t="shared" si="8"/>
        <v>2</v>
      </c>
      <c r="W63" s="101">
        <f t="shared" si="9"/>
        <v>4.2</v>
      </c>
      <c r="X63" s="101">
        <f t="shared" si="10"/>
        <v>4.2</v>
      </c>
      <c r="Y63" s="120">
        <f t="shared" si="11"/>
        <v>2.88</v>
      </c>
      <c r="Z63" s="126">
        <f>'2017 Расклад'!AR60</f>
        <v>3.1666666666666665</v>
      </c>
      <c r="AA63" s="85">
        <f t="shared" si="34"/>
        <v>3.9</v>
      </c>
      <c r="AB63" s="91" t="str">
        <f t="shared" si="12"/>
        <v>D</v>
      </c>
      <c r="AC63" s="482">
        <f>'2017 Расклад'!AX60</f>
        <v>3.6</v>
      </c>
      <c r="AD63" s="85">
        <f t="shared" si="35"/>
        <v>3.96</v>
      </c>
      <c r="AE63" s="90" t="str">
        <f t="shared" si="13"/>
        <v>C</v>
      </c>
      <c r="AF63" s="133"/>
      <c r="AG63" s="393">
        <f t="shared" si="36"/>
        <v>4.1500000000000004</v>
      </c>
      <c r="AH63" s="91" t="str">
        <f t="shared" si="14"/>
        <v>D</v>
      </c>
      <c r="AI63" s="150"/>
      <c r="AJ63" s="394">
        <f t="shared" si="37"/>
        <v>46.59</v>
      </c>
      <c r="AK63" s="90" t="str">
        <f t="shared" si="15"/>
        <v>D</v>
      </c>
      <c r="AL63" s="152"/>
      <c r="AM63" s="129">
        <f t="shared" si="38"/>
        <v>71.56</v>
      </c>
      <c r="AN63" s="91" t="str">
        <f t="shared" si="16"/>
        <v>D</v>
      </c>
      <c r="AO63" s="160" t="str">
        <f t="shared" si="17"/>
        <v>C</v>
      </c>
      <c r="AP63" s="145">
        <f t="shared" si="18"/>
        <v>2</v>
      </c>
      <c r="AQ63" s="145">
        <f t="shared" si="19"/>
        <v>2</v>
      </c>
      <c r="AR63" s="145">
        <f t="shared" si="20"/>
        <v>2</v>
      </c>
      <c r="AS63" s="145">
        <f t="shared" si="21"/>
        <v>4.2</v>
      </c>
      <c r="AT63" s="145">
        <f t="shared" si="22"/>
        <v>4.2</v>
      </c>
      <c r="AU63" s="145">
        <f t="shared" si="23"/>
        <v>1</v>
      </c>
      <c r="AV63" s="145">
        <f t="shared" si="24"/>
        <v>2</v>
      </c>
      <c r="AW63" s="145">
        <f t="shared" si="25"/>
        <v>1</v>
      </c>
      <c r="AX63" s="145">
        <f t="shared" si="26"/>
        <v>1</v>
      </c>
      <c r="AY63" s="145">
        <f t="shared" si="27"/>
        <v>1</v>
      </c>
      <c r="AZ63" s="156">
        <f t="shared" si="28"/>
        <v>2.04</v>
      </c>
    </row>
    <row r="64" spans="1:52" x14ac:dyDescent="0.25">
      <c r="A64" s="52">
        <v>13</v>
      </c>
      <c r="B64" s="76">
        <v>40720</v>
      </c>
      <c r="C64" s="48" t="s">
        <v>144</v>
      </c>
      <c r="D64" s="86">
        <f>'2017 Расклад'!J61</f>
        <v>4.5460000000000003</v>
      </c>
      <c r="E64" s="89">
        <f t="shared" si="39"/>
        <v>4.4800000000000004</v>
      </c>
      <c r="F64" s="462" t="str">
        <f t="shared" si="0"/>
        <v>A</v>
      </c>
      <c r="G64" s="455">
        <f>'2017 Расклад'!P61</f>
        <v>4.2670000000000003</v>
      </c>
      <c r="H64" s="89">
        <f t="shared" si="29"/>
        <v>4.1100000000000003</v>
      </c>
      <c r="I64" s="90" t="str">
        <f t="shared" si="1"/>
        <v>C</v>
      </c>
      <c r="J64" s="86">
        <f>'2017 Расклад'!V61</f>
        <v>4.5070000000000006</v>
      </c>
      <c r="K64" s="89">
        <f t="shared" si="30"/>
        <v>4.17</v>
      </c>
      <c r="L64" s="91" t="str">
        <f t="shared" si="2"/>
        <v>A</v>
      </c>
      <c r="M64" s="470">
        <f>'2017 Расклад'!AD61</f>
        <v>100</v>
      </c>
      <c r="N64" s="82">
        <f t="shared" si="31"/>
        <v>98.89</v>
      </c>
      <c r="O64" s="90" t="str">
        <f t="shared" si="3"/>
        <v>A</v>
      </c>
      <c r="P64" s="99">
        <f>'2017 Расклад'!AL61</f>
        <v>100</v>
      </c>
      <c r="Q64" s="392">
        <f t="shared" si="32"/>
        <v>96.86</v>
      </c>
      <c r="R64" s="91" t="str">
        <f t="shared" si="4"/>
        <v>A</v>
      </c>
      <c r="S64" s="116" t="str">
        <f t="shared" si="5"/>
        <v>A</v>
      </c>
      <c r="T64" s="101">
        <f t="shared" si="6"/>
        <v>4.2</v>
      </c>
      <c r="U64" s="101">
        <f t="shared" si="7"/>
        <v>2</v>
      </c>
      <c r="V64" s="101">
        <f t="shared" si="8"/>
        <v>4.2</v>
      </c>
      <c r="W64" s="101">
        <f t="shared" si="9"/>
        <v>4.2</v>
      </c>
      <c r="X64" s="101">
        <f t="shared" si="10"/>
        <v>4.2</v>
      </c>
      <c r="Y64" s="120">
        <f t="shared" si="11"/>
        <v>3.7600000000000002</v>
      </c>
      <c r="Z64" s="126">
        <f>'2017 Расклад'!AR61</f>
        <v>4.0675675675675675</v>
      </c>
      <c r="AA64" s="85">
        <f t="shared" si="34"/>
        <v>3.9</v>
      </c>
      <c r="AB64" s="91" t="str">
        <f t="shared" si="12"/>
        <v>C</v>
      </c>
      <c r="AC64" s="482">
        <f>'2017 Расклад'!AX61</f>
        <v>3.9729729729729728</v>
      </c>
      <c r="AD64" s="85">
        <f t="shared" si="35"/>
        <v>3.96</v>
      </c>
      <c r="AE64" s="90" t="str">
        <f t="shared" si="13"/>
        <v>C</v>
      </c>
      <c r="AF64" s="133">
        <f>'2017 Расклад'!BD61</f>
        <v>4.5</v>
      </c>
      <c r="AG64" s="393">
        <f t="shared" si="36"/>
        <v>4.1500000000000004</v>
      </c>
      <c r="AH64" s="91" t="str">
        <f t="shared" si="14"/>
        <v>A</v>
      </c>
      <c r="AI64" s="150">
        <f>'2017 Расклад'!BL61</f>
        <v>57.416666666666664</v>
      </c>
      <c r="AJ64" s="394">
        <f t="shared" si="37"/>
        <v>46.59</v>
      </c>
      <c r="AK64" s="90" t="str">
        <f t="shared" si="15"/>
        <v>B</v>
      </c>
      <c r="AL64" s="152">
        <f>'2017 Расклад'!BT61</f>
        <v>72.933333333333337</v>
      </c>
      <c r="AM64" s="129">
        <f t="shared" si="38"/>
        <v>71.56</v>
      </c>
      <c r="AN64" s="91" t="str">
        <f t="shared" si="16"/>
        <v>A</v>
      </c>
      <c r="AO64" s="160" t="str">
        <f t="shared" si="17"/>
        <v>B</v>
      </c>
      <c r="AP64" s="145">
        <f t="shared" si="18"/>
        <v>4.2</v>
      </c>
      <c r="AQ64" s="145">
        <f t="shared" si="19"/>
        <v>2</v>
      </c>
      <c r="AR64" s="145">
        <f t="shared" si="20"/>
        <v>4.2</v>
      </c>
      <c r="AS64" s="145">
        <f t="shared" si="21"/>
        <v>4.2</v>
      </c>
      <c r="AT64" s="145">
        <f t="shared" si="22"/>
        <v>4.2</v>
      </c>
      <c r="AU64" s="145">
        <f t="shared" si="23"/>
        <v>2</v>
      </c>
      <c r="AV64" s="145">
        <f t="shared" si="24"/>
        <v>2</v>
      </c>
      <c r="AW64" s="145">
        <f t="shared" si="25"/>
        <v>4.2</v>
      </c>
      <c r="AX64" s="145">
        <f t="shared" si="26"/>
        <v>2.5</v>
      </c>
      <c r="AY64" s="145">
        <f t="shared" si="27"/>
        <v>4.2</v>
      </c>
      <c r="AZ64" s="156">
        <f t="shared" si="28"/>
        <v>3.37</v>
      </c>
    </row>
    <row r="65" spans="1:52" x14ac:dyDescent="0.25">
      <c r="A65" s="52">
        <v>14</v>
      </c>
      <c r="B65" s="76">
        <v>40730</v>
      </c>
      <c r="C65" s="48" t="s">
        <v>70</v>
      </c>
      <c r="D65" s="86">
        <f>'2017 Расклад'!J62</f>
        <v>3.64</v>
      </c>
      <c r="E65" s="89">
        <f t="shared" si="39"/>
        <v>4.4800000000000004</v>
      </c>
      <c r="F65" s="462" t="str">
        <f t="shared" si="0"/>
        <v>C</v>
      </c>
      <c r="G65" s="455">
        <f>'2017 Расклад'!P62</f>
        <v>3.3339999999999996</v>
      </c>
      <c r="H65" s="89">
        <f t="shared" si="29"/>
        <v>4.1100000000000003</v>
      </c>
      <c r="I65" s="90" t="str">
        <f t="shared" si="1"/>
        <v>D</v>
      </c>
      <c r="J65" s="86">
        <f>'2017 Расклад'!V62</f>
        <v>3.6629999999999994</v>
      </c>
      <c r="K65" s="89">
        <f t="shared" si="30"/>
        <v>4.17</v>
      </c>
      <c r="L65" s="91" t="str">
        <f t="shared" si="2"/>
        <v>C</v>
      </c>
      <c r="M65" s="470">
        <f>'2017 Расклад'!AD62</f>
        <v>90.909090909090907</v>
      </c>
      <c r="N65" s="82">
        <f t="shared" si="31"/>
        <v>98.89</v>
      </c>
      <c r="O65" s="90" t="str">
        <f t="shared" si="3"/>
        <v>A</v>
      </c>
      <c r="P65" s="99">
        <f>'2017 Расклад'!AL62</f>
        <v>100</v>
      </c>
      <c r="Q65" s="392">
        <f t="shared" si="32"/>
        <v>96.86</v>
      </c>
      <c r="R65" s="91" t="str">
        <f t="shared" si="4"/>
        <v>A</v>
      </c>
      <c r="S65" s="116" t="str">
        <f t="shared" si="5"/>
        <v>B</v>
      </c>
      <c r="T65" s="101">
        <f t="shared" si="6"/>
        <v>2</v>
      </c>
      <c r="U65" s="101">
        <f t="shared" si="7"/>
        <v>1</v>
      </c>
      <c r="V65" s="101">
        <f t="shared" si="8"/>
        <v>2</v>
      </c>
      <c r="W65" s="101">
        <f t="shared" si="9"/>
        <v>4.2</v>
      </c>
      <c r="X65" s="101">
        <f t="shared" si="10"/>
        <v>4.2</v>
      </c>
      <c r="Y65" s="120">
        <f t="shared" si="11"/>
        <v>2.6799999999999997</v>
      </c>
      <c r="Z65" s="126">
        <f>'2017 Расклад'!AR62</f>
        <v>4.25</v>
      </c>
      <c r="AA65" s="85">
        <f t="shared" si="34"/>
        <v>3.9</v>
      </c>
      <c r="AB65" s="91" t="str">
        <f t="shared" si="12"/>
        <v>C</v>
      </c>
      <c r="AC65" s="482">
        <f>'2017 Расклад'!AX62</f>
        <v>4.125</v>
      </c>
      <c r="AD65" s="85">
        <f t="shared" si="35"/>
        <v>3.96</v>
      </c>
      <c r="AE65" s="90" t="str">
        <f t="shared" si="13"/>
        <v>C</v>
      </c>
      <c r="AF65" s="133">
        <f>'2017 Расклад'!BD62</f>
        <v>3.9</v>
      </c>
      <c r="AG65" s="393">
        <f t="shared" si="36"/>
        <v>4.1500000000000004</v>
      </c>
      <c r="AH65" s="91" t="str">
        <f t="shared" si="14"/>
        <v>C</v>
      </c>
      <c r="AI65" s="150">
        <f>'2017 Расклад'!BL62</f>
        <v>39.333333333333336</v>
      </c>
      <c r="AJ65" s="394">
        <f t="shared" si="37"/>
        <v>46.59</v>
      </c>
      <c r="AK65" s="90" t="str">
        <f t="shared" si="15"/>
        <v>C</v>
      </c>
      <c r="AL65" s="152">
        <f>'2017 Расклад'!BT62</f>
        <v>66.900000000000006</v>
      </c>
      <c r="AM65" s="129">
        <f t="shared" si="38"/>
        <v>71.56</v>
      </c>
      <c r="AN65" s="91" t="str">
        <f t="shared" si="16"/>
        <v>B</v>
      </c>
      <c r="AO65" s="160" t="str">
        <f t="shared" si="17"/>
        <v>C</v>
      </c>
      <c r="AP65" s="145">
        <f t="shared" si="18"/>
        <v>2</v>
      </c>
      <c r="AQ65" s="145">
        <f t="shared" si="19"/>
        <v>1</v>
      </c>
      <c r="AR65" s="145">
        <f t="shared" si="20"/>
        <v>2</v>
      </c>
      <c r="AS65" s="145">
        <f t="shared" si="21"/>
        <v>4.2</v>
      </c>
      <c r="AT65" s="145">
        <f t="shared" si="22"/>
        <v>4.2</v>
      </c>
      <c r="AU65" s="145">
        <f t="shared" si="23"/>
        <v>2</v>
      </c>
      <c r="AV65" s="145">
        <f t="shared" si="24"/>
        <v>2</v>
      </c>
      <c r="AW65" s="145">
        <f t="shared" si="25"/>
        <v>2</v>
      </c>
      <c r="AX65" s="145">
        <f t="shared" si="26"/>
        <v>2</v>
      </c>
      <c r="AY65" s="145">
        <f t="shared" si="27"/>
        <v>2.5</v>
      </c>
      <c r="AZ65" s="156">
        <f t="shared" si="28"/>
        <v>2.3899999999999997</v>
      </c>
    </row>
    <row r="66" spans="1:52" x14ac:dyDescent="0.25">
      <c r="A66" s="52">
        <v>15</v>
      </c>
      <c r="B66" s="76">
        <v>40820</v>
      </c>
      <c r="C66" s="48" t="s">
        <v>71</v>
      </c>
      <c r="D66" s="86">
        <f>'2017 Расклад'!J63</f>
        <v>4.4359999999999999</v>
      </c>
      <c r="E66" s="89">
        <f t="shared" si="39"/>
        <v>4.4800000000000004</v>
      </c>
      <c r="F66" s="462" t="str">
        <f t="shared" si="0"/>
        <v>B</v>
      </c>
      <c r="G66" s="455">
        <f>'2017 Расклад'!P63</f>
        <v>4.0529999999999999</v>
      </c>
      <c r="H66" s="89">
        <f t="shared" si="29"/>
        <v>4.1100000000000003</v>
      </c>
      <c r="I66" s="90" t="str">
        <f t="shared" si="1"/>
        <v>C</v>
      </c>
      <c r="J66" s="86">
        <f>'2017 Расклад'!V63</f>
        <v>4.0979999999999999</v>
      </c>
      <c r="K66" s="89">
        <f t="shared" si="30"/>
        <v>4.17</v>
      </c>
      <c r="L66" s="91" t="str">
        <f t="shared" si="2"/>
        <v>C</v>
      </c>
      <c r="M66" s="470">
        <f>'2017 Расклад'!AD63</f>
        <v>92.537313432835816</v>
      </c>
      <c r="N66" s="82">
        <f t="shared" si="31"/>
        <v>98.89</v>
      </c>
      <c r="O66" s="90" t="str">
        <f t="shared" si="3"/>
        <v>A</v>
      </c>
      <c r="P66" s="99">
        <f>'2017 Расклад'!AL63</f>
        <v>90.140845070422529</v>
      </c>
      <c r="Q66" s="392">
        <f t="shared" si="32"/>
        <v>96.86</v>
      </c>
      <c r="R66" s="91" t="str">
        <f t="shared" si="4"/>
        <v>A</v>
      </c>
      <c r="S66" s="116" t="str">
        <f t="shared" si="5"/>
        <v>B</v>
      </c>
      <c r="T66" s="101">
        <f t="shared" si="6"/>
        <v>2.5</v>
      </c>
      <c r="U66" s="101">
        <f t="shared" si="7"/>
        <v>2</v>
      </c>
      <c r="V66" s="101">
        <f t="shared" si="8"/>
        <v>2</v>
      </c>
      <c r="W66" s="101">
        <f t="shared" si="9"/>
        <v>4.2</v>
      </c>
      <c r="X66" s="101">
        <f t="shared" si="10"/>
        <v>4.2</v>
      </c>
      <c r="Y66" s="120">
        <f t="shared" si="11"/>
        <v>2.9799999999999995</v>
      </c>
      <c r="Z66" s="126">
        <f>'2017 Расклад'!AR63</f>
        <v>3.9318181818181817</v>
      </c>
      <c r="AA66" s="85">
        <f t="shared" si="34"/>
        <v>3.9</v>
      </c>
      <c r="AB66" s="91" t="str">
        <f t="shared" si="12"/>
        <v>C</v>
      </c>
      <c r="AC66" s="482">
        <f>'2017 Расклад'!AX63</f>
        <v>4.3409090909090908</v>
      </c>
      <c r="AD66" s="85">
        <f t="shared" si="35"/>
        <v>3.96</v>
      </c>
      <c r="AE66" s="90" t="str">
        <f t="shared" si="13"/>
        <v>C</v>
      </c>
      <c r="AF66" s="133">
        <f>'2017 Расклад'!BD63</f>
        <v>4.1538461538461542</v>
      </c>
      <c r="AG66" s="393">
        <f t="shared" si="36"/>
        <v>4.1500000000000004</v>
      </c>
      <c r="AH66" s="91" t="str">
        <f t="shared" si="14"/>
        <v>C</v>
      </c>
      <c r="AI66" s="150">
        <f>'2017 Расклад'!BL63</f>
        <v>54.5</v>
      </c>
      <c r="AJ66" s="394">
        <f t="shared" si="37"/>
        <v>46.59</v>
      </c>
      <c r="AK66" s="90" t="str">
        <f t="shared" si="15"/>
        <v>B</v>
      </c>
      <c r="AL66" s="152">
        <f>'2017 Расклад'!BT63</f>
        <v>74.857142857142861</v>
      </c>
      <c r="AM66" s="129">
        <f t="shared" si="38"/>
        <v>71.56</v>
      </c>
      <c r="AN66" s="91" t="str">
        <f t="shared" si="16"/>
        <v>A</v>
      </c>
      <c r="AO66" s="160" t="str">
        <f t="shared" si="17"/>
        <v>B</v>
      </c>
      <c r="AP66" s="145">
        <f t="shared" si="18"/>
        <v>2.5</v>
      </c>
      <c r="AQ66" s="145">
        <f t="shared" si="19"/>
        <v>2</v>
      </c>
      <c r="AR66" s="145">
        <f t="shared" si="20"/>
        <v>2</v>
      </c>
      <c r="AS66" s="145">
        <f t="shared" si="21"/>
        <v>4.2</v>
      </c>
      <c r="AT66" s="145">
        <f t="shared" si="22"/>
        <v>4.2</v>
      </c>
      <c r="AU66" s="145">
        <f t="shared" si="23"/>
        <v>2</v>
      </c>
      <c r="AV66" s="145">
        <f t="shared" si="24"/>
        <v>2</v>
      </c>
      <c r="AW66" s="145">
        <f t="shared" si="25"/>
        <v>2</v>
      </c>
      <c r="AX66" s="145">
        <f t="shared" si="26"/>
        <v>2.5</v>
      </c>
      <c r="AY66" s="145">
        <f t="shared" si="27"/>
        <v>4.2</v>
      </c>
      <c r="AZ66" s="156">
        <f t="shared" si="28"/>
        <v>2.76</v>
      </c>
    </row>
    <row r="67" spans="1:52" x14ac:dyDescent="0.25">
      <c r="A67" s="52">
        <v>16</v>
      </c>
      <c r="B67" s="76">
        <v>40840</v>
      </c>
      <c r="C67" s="48" t="s">
        <v>72</v>
      </c>
      <c r="D67" s="86">
        <f>'2017 Расклад'!J64</f>
        <v>4.4279999999999999</v>
      </c>
      <c r="E67" s="89">
        <f t="shared" si="39"/>
        <v>4.4800000000000004</v>
      </c>
      <c r="F67" s="462" t="str">
        <f t="shared" si="0"/>
        <v>B</v>
      </c>
      <c r="G67" s="455">
        <f>'2017 Расклад'!P64</f>
        <v>3.8160000000000003</v>
      </c>
      <c r="H67" s="89">
        <f t="shared" si="29"/>
        <v>4.1100000000000003</v>
      </c>
      <c r="I67" s="90" t="str">
        <f t="shared" si="1"/>
        <v>C</v>
      </c>
      <c r="J67" s="86">
        <f>'2017 Расклад'!V64</f>
        <v>3.944</v>
      </c>
      <c r="K67" s="89">
        <f t="shared" si="30"/>
        <v>4.17</v>
      </c>
      <c r="L67" s="91" t="str">
        <f t="shared" si="2"/>
        <v>C</v>
      </c>
      <c r="M67" s="470">
        <f>'2017 Расклад'!AD64</f>
        <v>100</v>
      </c>
      <c r="N67" s="82">
        <f t="shared" si="31"/>
        <v>98.89</v>
      </c>
      <c r="O67" s="90" t="str">
        <f t="shared" si="3"/>
        <v>A</v>
      </c>
      <c r="P67" s="99">
        <f>'2017 Расклад'!AL64</f>
        <v>94.827586206896555</v>
      </c>
      <c r="Q67" s="392">
        <f t="shared" si="32"/>
        <v>96.86</v>
      </c>
      <c r="R67" s="91" t="str">
        <f t="shared" si="4"/>
        <v>A</v>
      </c>
      <c r="S67" s="116" t="str">
        <f t="shared" si="5"/>
        <v>B</v>
      </c>
      <c r="T67" s="101">
        <f t="shared" si="6"/>
        <v>2.5</v>
      </c>
      <c r="U67" s="101">
        <f t="shared" si="7"/>
        <v>2</v>
      </c>
      <c r="V67" s="101">
        <f t="shared" si="8"/>
        <v>2</v>
      </c>
      <c r="W67" s="101">
        <f t="shared" si="9"/>
        <v>4.2</v>
      </c>
      <c r="X67" s="101">
        <f t="shared" si="10"/>
        <v>4.2</v>
      </c>
      <c r="Y67" s="120">
        <f t="shared" si="11"/>
        <v>2.9799999999999995</v>
      </c>
      <c r="Z67" s="126">
        <f>'2017 Расклад'!AR64</f>
        <v>3.5185185185185186</v>
      </c>
      <c r="AA67" s="85">
        <f t="shared" si="34"/>
        <v>3.9</v>
      </c>
      <c r="AB67" s="91" t="str">
        <f t="shared" si="12"/>
        <v>C</v>
      </c>
      <c r="AC67" s="482">
        <f>'2017 Расклад'!AX64</f>
        <v>3.6851851851851851</v>
      </c>
      <c r="AD67" s="85">
        <f t="shared" si="35"/>
        <v>3.96</v>
      </c>
      <c r="AE67" s="90" t="str">
        <f t="shared" si="13"/>
        <v>C</v>
      </c>
      <c r="AF67" s="133">
        <f>'2017 Расклад'!BD64</f>
        <v>4.0599999999999996</v>
      </c>
      <c r="AG67" s="393">
        <f t="shared" si="36"/>
        <v>4.1500000000000004</v>
      </c>
      <c r="AH67" s="91" t="str">
        <f t="shared" si="14"/>
        <v>C</v>
      </c>
      <c r="AI67" s="150">
        <f>'2017 Расклад'!BL64</f>
        <v>37</v>
      </c>
      <c r="AJ67" s="394">
        <f t="shared" si="37"/>
        <v>46.59</v>
      </c>
      <c r="AK67" s="90" t="str">
        <f t="shared" si="15"/>
        <v>C</v>
      </c>
      <c r="AL67" s="152">
        <f>'2017 Расклад'!BT64</f>
        <v>65.1875</v>
      </c>
      <c r="AM67" s="129">
        <f t="shared" si="38"/>
        <v>71.56</v>
      </c>
      <c r="AN67" s="91" t="str">
        <f t="shared" si="16"/>
        <v>B</v>
      </c>
      <c r="AO67" s="160" t="str">
        <f t="shared" si="17"/>
        <v>B</v>
      </c>
      <c r="AP67" s="145">
        <f t="shared" si="18"/>
        <v>2.5</v>
      </c>
      <c r="AQ67" s="145">
        <f t="shared" si="19"/>
        <v>2</v>
      </c>
      <c r="AR67" s="145">
        <f t="shared" si="20"/>
        <v>2</v>
      </c>
      <c r="AS67" s="145">
        <f t="shared" si="21"/>
        <v>4.2</v>
      </c>
      <c r="AT67" s="145">
        <f t="shared" si="22"/>
        <v>4.2</v>
      </c>
      <c r="AU67" s="145">
        <f t="shared" si="23"/>
        <v>2</v>
      </c>
      <c r="AV67" s="145">
        <f t="shared" si="24"/>
        <v>2</v>
      </c>
      <c r="AW67" s="145">
        <f t="shared" si="25"/>
        <v>2</v>
      </c>
      <c r="AX67" s="145">
        <f t="shared" si="26"/>
        <v>2</v>
      </c>
      <c r="AY67" s="145">
        <f t="shared" si="27"/>
        <v>2.5</v>
      </c>
      <c r="AZ67" s="156">
        <f t="shared" si="28"/>
        <v>2.54</v>
      </c>
    </row>
    <row r="68" spans="1:52" x14ac:dyDescent="0.25">
      <c r="A68" s="52">
        <v>17</v>
      </c>
      <c r="B68" s="76">
        <v>40950</v>
      </c>
      <c r="C68" s="48" t="s">
        <v>73</v>
      </c>
      <c r="D68" s="86">
        <f>'2017 Расклад'!J65</f>
        <v>4.1720000000000006</v>
      </c>
      <c r="E68" s="89">
        <f t="shared" si="39"/>
        <v>4.4800000000000004</v>
      </c>
      <c r="F68" s="462" t="str">
        <f t="shared" si="0"/>
        <v>C</v>
      </c>
      <c r="G68" s="455">
        <f>'2017 Расклад'!P65</f>
        <v>3.8729999999999993</v>
      </c>
      <c r="H68" s="89">
        <f t="shared" si="29"/>
        <v>4.1100000000000003</v>
      </c>
      <c r="I68" s="90" t="str">
        <f t="shared" si="1"/>
        <v>C</v>
      </c>
      <c r="J68" s="86">
        <f>'2017 Расклад'!V65</f>
        <v>3.89</v>
      </c>
      <c r="K68" s="89">
        <f t="shared" si="30"/>
        <v>4.17</v>
      </c>
      <c r="L68" s="91" t="str">
        <f t="shared" si="2"/>
        <v>C</v>
      </c>
      <c r="M68" s="470">
        <f>'2017 Расклад'!AD65</f>
        <v>100</v>
      </c>
      <c r="N68" s="82">
        <f t="shared" si="31"/>
        <v>98.89</v>
      </c>
      <c r="O68" s="90" t="str">
        <f t="shared" si="3"/>
        <v>A</v>
      </c>
      <c r="P68" s="99">
        <f>'2017 Расклад'!AL65</f>
        <v>100</v>
      </c>
      <c r="Q68" s="392">
        <f t="shared" si="32"/>
        <v>96.86</v>
      </c>
      <c r="R68" s="91" t="str">
        <f t="shared" si="4"/>
        <v>A</v>
      </c>
      <c r="S68" s="116" t="str">
        <f t="shared" si="5"/>
        <v>B</v>
      </c>
      <c r="T68" s="101">
        <f t="shared" si="6"/>
        <v>2</v>
      </c>
      <c r="U68" s="101">
        <f t="shared" si="7"/>
        <v>2</v>
      </c>
      <c r="V68" s="101">
        <f t="shared" si="8"/>
        <v>2</v>
      </c>
      <c r="W68" s="101">
        <f t="shared" si="9"/>
        <v>4.2</v>
      </c>
      <c r="X68" s="101">
        <f t="shared" si="10"/>
        <v>4.2</v>
      </c>
      <c r="Y68" s="120">
        <f t="shared" si="11"/>
        <v>2.88</v>
      </c>
      <c r="Z68" s="126">
        <f>'2017 Расклад'!AR65</f>
        <v>3.5245901639344264</v>
      </c>
      <c r="AA68" s="85">
        <f t="shared" si="34"/>
        <v>3.9</v>
      </c>
      <c r="AB68" s="91" t="str">
        <f t="shared" si="12"/>
        <v>C</v>
      </c>
      <c r="AC68" s="482">
        <f>'2017 Расклад'!AX65</f>
        <v>3.6721311475409837</v>
      </c>
      <c r="AD68" s="85">
        <f t="shared" si="35"/>
        <v>3.96</v>
      </c>
      <c r="AE68" s="90" t="str">
        <f t="shared" si="13"/>
        <v>C</v>
      </c>
      <c r="AF68" s="133">
        <f>'2017 Расклад'!BD65</f>
        <v>3.9166666666666665</v>
      </c>
      <c r="AG68" s="393">
        <f t="shared" si="36"/>
        <v>4.1500000000000004</v>
      </c>
      <c r="AH68" s="91" t="str">
        <f t="shared" si="14"/>
        <v>C</v>
      </c>
      <c r="AI68" s="150">
        <f>'2017 Расклад'!BL65</f>
        <v>31.7</v>
      </c>
      <c r="AJ68" s="394">
        <f t="shared" si="37"/>
        <v>46.59</v>
      </c>
      <c r="AK68" s="90" t="str">
        <f t="shared" si="15"/>
        <v>C</v>
      </c>
      <c r="AL68" s="152">
        <f>'2017 Расклад'!BT65</f>
        <v>61.692307692307693</v>
      </c>
      <c r="AM68" s="129">
        <f t="shared" si="38"/>
        <v>71.56</v>
      </c>
      <c r="AN68" s="91" t="str">
        <f t="shared" si="16"/>
        <v>B</v>
      </c>
      <c r="AO68" s="160" t="str">
        <f t="shared" si="17"/>
        <v>C</v>
      </c>
      <c r="AP68" s="145">
        <f t="shared" si="18"/>
        <v>2</v>
      </c>
      <c r="AQ68" s="145">
        <f t="shared" si="19"/>
        <v>2</v>
      </c>
      <c r="AR68" s="145">
        <f t="shared" si="20"/>
        <v>2</v>
      </c>
      <c r="AS68" s="145">
        <f t="shared" si="21"/>
        <v>4.2</v>
      </c>
      <c r="AT68" s="145">
        <f t="shared" si="22"/>
        <v>4.2</v>
      </c>
      <c r="AU68" s="145">
        <f t="shared" si="23"/>
        <v>2</v>
      </c>
      <c r="AV68" s="145">
        <f t="shared" si="24"/>
        <v>2</v>
      </c>
      <c r="AW68" s="145">
        <f t="shared" si="25"/>
        <v>2</v>
      </c>
      <c r="AX68" s="145">
        <f t="shared" si="26"/>
        <v>2</v>
      </c>
      <c r="AY68" s="145">
        <f t="shared" si="27"/>
        <v>2.5</v>
      </c>
      <c r="AZ68" s="156">
        <f t="shared" si="28"/>
        <v>2.4899999999999998</v>
      </c>
    </row>
    <row r="69" spans="1:52" x14ac:dyDescent="0.25">
      <c r="A69" s="52">
        <v>18</v>
      </c>
      <c r="B69" s="76">
        <v>40990</v>
      </c>
      <c r="C69" s="48" t="s">
        <v>74</v>
      </c>
      <c r="D69" s="86">
        <f>'2017 Расклад'!J66</f>
        <v>4.62</v>
      </c>
      <c r="E69" s="89">
        <f t="shared" si="39"/>
        <v>4.4800000000000004</v>
      </c>
      <c r="F69" s="462" t="str">
        <f t="shared" si="0"/>
        <v>A</v>
      </c>
      <c r="G69" s="455">
        <f>'2017 Расклад'!P66</f>
        <v>4.0880000000000001</v>
      </c>
      <c r="H69" s="89">
        <f t="shared" si="29"/>
        <v>4.1100000000000003</v>
      </c>
      <c r="I69" s="90" t="str">
        <f t="shared" si="1"/>
        <v>C</v>
      </c>
      <c r="J69" s="86">
        <f>'2017 Расклад'!V66</f>
        <v>3.9179999999999997</v>
      </c>
      <c r="K69" s="89">
        <f t="shared" si="30"/>
        <v>4.17</v>
      </c>
      <c r="L69" s="91" t="str">
        <f t="shared" si="2"/>
        <v>C</v>
      </c>
      <c r="M69" s="470">
        <f>'2017 Расклад'!AD66</f>
        <v>98.888888888888886</v>
      </c>
      <c r="N69" s="82">
        <f t="shared" si="31"/>
        <v>98.89</v>
      </c>
      <c r="O69" s="90" t="str">
        <f t="shared" si="3"/>
        <v>A</v>
      </c>
      <c r="P69" s="99">
        <f>'2017 Расклад'!AL66</f>
        <v>98.80952380952381</v>
      </c>
      <c r="Q69" s="392">
        <f t="shared" si="32"/>
        <v>96.86</v>
      </c>
      <c r="R69" s="91" t="str">
        <f t="shared" si="4"/>
        <v>A</v>
      </c>
      <c r="S69" s="116" t="str">
        <f t="shared" si="5"/>
        <v>B</v>
      </c>
      <c r="T69" s="101">
        <f t="shared" si="6"/>
        <v>4.2</v>
      </c>
      <c r="U69" s="101">
        <f t="shared" si="7"/>
        <v>2</v>
      </c>
      <c r="V69" s="101">
        <f t="shared" si="8"/>
        <v>2</v>
      </c>
      <c r="W69" s="101">
        <f t="shared" si="9"/>
        <v>4.2</v>
      </c>
      <c r="X69" s="101">
        <f t="shared" si="10"/>
        <v>4.2</v>
      </c>
      <c r="Y69" s="120">
        <f t="shared" si="11"/>
        <v>3.3199999999999994</v>
      </c>
      <c r="Z69" s="126">
        <f>'2017 Расклад'!AR66</f>
        <v>3.8</v>
      </c>
      <c r="AA69" s="85">
        <f t="shared" si="34"/>
        <v>3.9</v>
      </c>
      <c r="AB69" s="91" t="str">
        <f t="shared" si="12"/>
        <v>C</v>
      </c>
      <c r="AC69" s="482">
        <f>'2017 Расклад'!AX66</f>
        <v>4.17</v>
      </c>
      <c r="AD69" s="85">
        <f t="shared" si="35"/>
        <v>3.96</v>
      </c>
      <c r="AE69" s="90" t="str">
        <f t="shared" si="13"/>
        <v>C</v>
      </c>
      <c r="AF69" s="133">
        <f>'2017 Расклад'!BD66</f>
        <v>4.0769230769230766</v>
      </c>
      <c r="AG69" s="393">
        <f t="shared" si="36"/>
        <v>4.1500000000000004</v>
      </c>
      <c r="AH69" s="91" t="str">
        <f t="shared" si="14"/>
        <v>C</v>
      </c>
      <c r="AI69" s="150">
        <f>'2017 Расклад'!BL66</f>
        <v>42.951219512195124</v>
      </c>
      <c r="AJ69" s="394">
        <f t="shared" si="37"/>
        <v>46.59</v>
      </c>
      <c r="AK69" s="90" t="str">
        <f t="shared" si="15"/>
        <v>C</v>
      </c>
      <c r="AL69" s="152">
        <f>'2017 Расклад'!BT66</f>
        <v>69.75</v>
      </c>
      <c r="AM69" s="129">
        <f t="shared" si="38"/>
        <v>71.56</v>
      </c>
      <c r="AN69" s="91" t="str">
        <f t="shared" si="16"/>
        <v>B</v>
      </c>
      <c r="AO69" s="160" t="str">
        <f t="shared" si="17"/>
        <v>B</v>
      </c>
      <c r="AP69" s="145">
        <f t="shared" si="18"/>
        <v>4.2</v>
      </c>
      <c r="AQ69" s="145">
        <f t="shared" si="19"/>
        <v>2</v>
      </c>
      <c r="AR69" s="145">
        <f t="shared" si="20"/>
        <v>2</v>
      </c>
      <c r="AS69" s="145">
        <f t="shared" si="21"/>
        <v>4.2</v>
      </c>
      <c r="AT69" s="145">
        <f t="shared" si="22"/>
        <v>4.2</v>
      </c>
      <c r="AU69" s="145">
        <f t="shared" si="23"/>
        <v>2</v>
      </c>
      <c r="AV69" s="145">
        <f t="shared" si="24"/>
        <v>2</v>
      </c>
      <c r="AW69" s="145">
        <f t="shared" si="25"/>
        <v>2</v>
      </c>
      <c r="AX69" s="145">
        <f t="shared" si="26"/>
        <v>2</v>
      </c>
      <c r="AY69" s="145">
        <f t="shared" si="27"/>
        <v>2.5</v>
      </c>
      <c r="AZ69" s="156">
        <f t="shared" si="28"/>
        <v>2.71</v>
      </c>
    </row>
    <row r="70" spans="1:52" ht="15.75" thickBot="1" x14ac:dyDescent="0.3">
      <c r="A70" s="55">
        <v>19</v>
      </c>
      <c r="B70" s="79">
        <v>40133</v>
      </c>
      <c r="C70" s="49" t="s">
        <v>63</v>
      </c>
      <c r="D70" s="119">
        <f>'2017 Расклад'!J67</f>
        <v>4.2889999999999997</v>
      </c>
      <c r="E70" s="409">
        <f t="shared" si="39"/>
        <v>4.4800000000000004</v>
      </c>
      <c r="F70" s="463" t="str">
        <f t="shared" si="0"/>
        <v>C</v>
      </c>
      <c r="G70" s="456">
        <f>'2017 Расклад'!P67</f>
        <v>3.718</v>
      </c>
      <c r="H70" s="409">
        <f t="shared" si="29"/>
        <v>4.1100000000000003</v>
      </c>
      <c r="I70" s="92" t="str">
        <f t="shared" si="1"/>
        <v>C</v>
      </c>
      <c r="J70" s="119">
        <f>'2017 Расклад'!V67</f>
        <v>3.7069999999999999</v>
      </c>
      <c r="K70" s="409">
        <f t="shared" si="30"/>
        <v>4.17</v>
      </c>
      <c r="L70" s="93" t="str">
        <f t="shared" si="2"/>
        <v>C</v>
      </c>
      <c r="M70" s="471">
        <f>'2017 Расклад'!AD67</f>
        <v>100</v>
      </c>
      <c r="N70" s="410">
        <f t="shared" si="31"/>
        <v>98.89</v>
      </c>
      <c r="O70" s="92" t="str">
        <f t="shared" si="3"/>
        <v>A</v>
      </c>
      <c r="P70" s="421">
        <f>'2017 Расклад'!AL67</f>
        <v>100</v>
      </c>
      <c r="Q70" s="412">
        <f t="shared" si="32"/>
        <v>96.86</v>
      </c>
      <c r="R70" s="93" t="str">
        <f t="shared" si="4"/>
        <v>A</v>
      </c>
      <c r="S70" s="114" t="str">
        <f t="shared" si="5"/>
        <v>B</v>
      </c>
      <c r="T70" s="145">
        <f t="shared" si="6"/>
        <v>2</v>
      </c>
      <c r="U70" s="145">
        <f t="shared" si="7"/>
        <v>2</v>
      </c>
      <c r="V70" s="145">
        <f t="shared" si="8"/>
        <v>2</v>
      </c>
      <c r="W70" s="145">
        <f t="shared" si="9"/>
        <v>4.2</v>
      </c>
      <c r="X70" s="145">
        <f t="shared" si="10"/>
        <v>4.2</v>
      </c>
      <c r="Y70" s="146">
        <f t="shared" si="11"/>
        <v>2.88</v>
      </c>
      <c r="Z70" s="425">
        <f>'2017 Расклад'!AR67</f>
        <v>4</v>
      </c>
      <c r="AA70" s="413">
        <f t="shared" si="34"/>
        <v>3.9</v>
      </c>
      <c r="AB70" s="93" t="str">
        <f t="shared" si="12"/>
        <v>C</v>
      </c>
      <c r="AC70" s="483">
        <f>'2017 Расклад'!AX67</f>
        <v>4</v>
      </c>
      <c r="AD70" s="413">
        <f t="shared" si="35"/>
        <v>3.96</v>
      </c>
      <c r="AE70" s="92" t="str">
        <f t="shared" si="13"/>
        <v>C</v>
      </c>
      <c r="AF70" s="418">
        <f>'2017 Расклад'!BD67</f>
        <v>3.84</v>
      </c>
      <c r="AG70" s="414">
        <f t="shared" si="36"/>
        <v>4.1500000000000004</v>
      </c>
      <c r="AH70" s="93" t="str">
        <f t="shared" si="14"/>
        <v>C</v>
      </c>
      <c r="AI70" s="419">
        <f>'2017 Расклад'!BL67</f>
        <v>46.823529411764703</v>
      </c>
      <c r="AJ70" s="415">
        <f t="shared" si="37"/>
        <v>46.59</v>
      </c>
      <c r="AK70" s="92" t="str">
        <f t="shared" si="15"/>
        <v>C</v>
      </c>
      <c r="AL70" s="420">
        <f>'2017 Расклад'!BT67</f>
        <v>69.1875</v>
      </c>
      <c r="AM70" s="416">
        <f t="shared" si="38"/>
        <v>71.56</v>
      </c>
      <c r="AN70" s="93" t="str">
        <f t="shared" si="16"/>
        <v>B</v>
      </c>
      <c r="AO70" s="424" t="str">
        <f t="shared" si="17"/>
        <v>C</v>
      </c>
      <c r="AP70" s="145">
        <f t="shared" si="18"/>
        <v>2</v>
      </c>
      <c r="AQ70" s="145">
        <f t="shared" si="19"/>
        <v>2</v>
      </c>
      <c r="AR70" s="145">
        <f t="shared" si="20"/>
        <v>2</v>
      </c>
      <c r="AS70" s="145">
        <f t="shared" si="21"/>
        <v>4.2</v>
      </c>
      <c r="AT70" s="145">
        <f t="shared" si="22"/>
        <v>4.2</v>
      </c>
      <c r="AU70" s="145">
        <f t="shared" si="23"/>
        <v>2</v>
      </c>
      <c r="AV70" s="145">
        <f t="shared" si="24"/>
        <v>2</v>
      </c>
      <c r="AW70" s="145">
        <f t="shared" si="25"/>
        <v>2</v>
      </c>
      <c r="AX70" s="145">
        <f t="shared" si="26"/>
        <v>2</v>
      </c>
      <c r="AY70" s="145">
        <f t="shared" si="27"/>
        <v>2.5</v>
      </c>
      <c r="AZ70" s="156">
        <f t="shared" si="28"/>
        <v>2.4899999999999998</v>
      </c>
    </row>
    <row r="71" spans="1:52" ht="15.75" thickBot="1" x14ac:dyDescent="0.3">
      <c r="A71" s="65"/>
      <c r="B71" s="74"/>
      <c r="C71" s="63" t="s">
        <v>159</v>
      </c>
      <c r="D71" s="106">
        <f>AVERAGE(D72:D86)</f>
        <v>4.5200666666666667</v>
      </c>
      <c r="E71" s="402"/>
      <c r="F71" s="459" t="str">
        <f t="shared" ref="F71:F127" si="40">IF(D71&gt;=$D$130,"A",IF(D71&gt;=$D$131,"B",IF(D71&gt;=$D$132,"C","D")))</f>
        <v>A</v>
      </c>
      <c r="G71" s="454">
        <f>AVERAGE(G72:G86)</f>
        <v>4.2021066666666673</v>
      </c>
      <c r="H71" s="402"/>
      <c r="I71" s="102" t="str">
        <f t="shared" ref="I71:I127" si="41">IF(G71&gt;=$D$130,"A",IF(G71&gt;=$D$131,"B",IF(G71&gt;=$D$132,"C","D")))</f>
        <v>C</v>
      </c>
      <c r="J71" s="106">
        <f>AVERAGE(J72:J86)</f>
        <v>4.1932</v>
      </c>
      <c r="K71" s="402"/>
      <c r="L71" s="103" t="str">
        <f t="shared" ref="L71:L127" si="42">IF(J71&gt;=$D$130,"A",IF(J71&gt;=$D$131,"B",IF(J71&gt;=$D$132,"C","D")))</f>
        <v>C</v>
      </c>
      <c r="M71" s="454">
        <f>AVERAGE(M72:M86)</f>
        <v>99.493535383946352</v>
      </c>
      <c r="N71" s="403"/>
      <c r="O71" s="102" t="str">
        <f t="shared" ref="O71:O127" si="43">IF(M71&gt;=$M$130,"A",IF(M71&gt;=$M$131,"B",IF(M71&gt;=$M$132,"C","D")))</f>
        <v>A</v>
      </c>
      <c r="P71" s="105">
        <f>AVERAGE(P72:P86)</f>
        <v>97.110074681025708</v>
      </c>
      <c r="Q71" s="404"/>
      <c r="R71" s="103" t="str">
        <f t="shared" ref="R71:R127" si="44">IF(P71&gt;=$M$130,"A",IF(P71&gt;=$M$131,"B",IF(P71&gt;=$M$132,"C","D")))</f>
        <v>A</v>
      </c>
      <c r="S71" s="115" t="str">
        <f t="shared" ref="S71:S127" si="45">IF(Y71&gt;=3.5,"A",IF(Y71&gt;=2.5,"B",IF(Y71&gt;=1.5,"C","D")))</f>
        <v>B</v>
      </c>
      <c r="T71" s="147">
        <f t="shared" ref="T71:T127" si="46">IF(F71="A",4.2,IF(F71="B",2.5,IF(F71="C",2,1)))</f>
        <v>4.2</v>
      </c>
      <c r="U71" s="148">
        <f t="shared" ref="U71:U127" si="47">IF(I71="A",4.2,IF(I71="B",2.5,IF(I71="C",2,1)))</f>
        <v>2</v>
      </c>
      <c r="V71" s="148">
        <f t="shared" ref="V71:V127" si="48">IF(L71="A",4.2,IF(L71="B",2.5,IF(L71="C",2,1)))</f>
        <v>2</v>
      </c>
      <c r="W71" s="148">
        <f t="shared" ref="W71:W127" si="49">IF(O71="A",4.2,IF(O71="B",2.5,IF(O71="C",2,1)))</f>
        <v>4.2</v>
      </c>
      <c r="X71" s="148">
        <f t="shared" ref="X71:X127" si="50">IF(R71="A",4.2,IF(R71="B",2.5,IF(R71="C",2,1)))</f>
        <v>4.2</v>
      </c>
      <c r="Y71" s="476">
        <f t="shared" ref="Y71:Y127" si="51">AVERAGE(T71:X71)</f>
        <v>3.3199999999999994</v>
      </c>
      <c r="Z71" s="105">
        <f>AVERAGE(Z72:Z86)</f>
        <v>3.7717735155214878</v>
      </c>
      <c r="AA71" s="405"/>
      <c r="AB71" s="103" t="str">
        <f t="shared" ref="AB71:AB127" si="52">IF(Z71&gt;=$D$130,"A",IF(Z71&gt;=$D$131,"B",IF(Z71&gt;=$D$132,"C","D")))</f>
        <v>C</v>
      </c>
      <c r="AC71" s="454">
        <f>AVERAGE(AC72:AC86)</f>
        <v>3.835732881335876</v>
      </c>
      <c r="AD71" s="405"/>
      <c r="AE71" s="102" t="str">
        <f t="shared" ref="AE71:AE127" si="53">IF(AC71&gt;=$D$130,"A",IF(AC71&gt;=$D$131,"B",IF(AC71&gt;=$D$132,"C","D")))</f>
        <v>C</v>
      </c>
      <c r="AF71" s="139">
        <f>AVERAGE(AF72:AF86)</f>
        <v>4.0803395592601266</v>
      </c>
      <c r="AG71" s="406"/>
      <c r="AH71" s="103" t="str">
        <f t="shared" ref="AH71:AH127" si="54">IF(AF71&gt;=$D$130,"A",IF(AF71&gt;=$D$131,"B",IF(AF71&gt;=$D$132,"C","D")))</f>
        <v>C</v>
      </c>
      <c r="AI71" s="140">
        <f>AVERAGE(AI72:AI86)</f>
        <v>42.891955459610863</v>
      </c>
      <c r="AJ71" s="407"/>
      <c r="AK71" s="102" t="str">
        <f t="shared" ref="AK71:AK127" si="55">IF(AI71&gt;=$AI$130,"A",IF(AI71&gt;=$AI$131,"B",IF(AI71&gt;=$AI$132,"C","D")))</f>
        <v>C</v>
      </c>
      <c r="AL71" s="139">
        <f>AVERAGE(AL72:AL86)</f>
        <v>69.729532225509089</v>
      </c>
      <c r="AM71" s="408"/>
      <c r="AN71" s="103" t="str">
        <f t="shared" ref="AN71:AN127" si="56">IF(AL71&gt;=$AL$130,"A",IF(AL71&gt;=$AL$131,"B",IF(AL71&gt;=$AL$132,"C","D")))</f>
        <v>B</v>
      </c>
      <c r="AO71" s="159" t="str">
        <f t="shared" ref="AO71:AO127" si="57">IF(AZ71&gt;=3.5,"A",IF(AZ71&gt;=2.5,"B",IF(AZ71&gt;=1.5,"C","D")))</f>
        <v>B</v>
      </c>
      <c r="AP71" s="148">
        <f t="shared" ref="AP71:AP127" si="58">IF(F71="A",4.2,IF(F71="B",2.5,IF(F71="C",2,1)))</f>
        <v>4.2</v>
      </c>
      <c r="AQ71" s="148">
        <f t="shared" ref="AQ71:AQ127" si="59">IF(I71="A",4.2,IF(I71="B",2.5,IF(I71="C",2,1)))</f>
        <v>2</v>
      </c>
      <c r="AR71" s="148">
        <f t="shared" ref="AR71:AR127" si="60">IF(L71="A",4.2,IF(L71="B",2.5,IF(L71="C",2,1)))</f>
        <v>2</v>
      </c>
      <c r="AS71" s="148">
        <f t="shared" ref="AS71:AS127" si="61">IF(O71="A",4.2,IF(O71="B",2.5,IF(O71="C",2,1)))</f>
        <v>4.2</v>
      </c>
      <c r="AT71" s="148">
        <f t="shared" ref="AT71:AT127" si="62">IF(R71="A",4.2,IF(R71="B",2.5,IF(R71="C",2,1)))</f>
        <v>4.2</v>
      </c>
      <c r="AU71" s="148">
        <f t="shared" ref="AU71:AU127" si="63">IF(AB71="A",4.2,IF(AB71="B",2.5,IF(AB71="C",2,1)))</f>
        <v>2</v>
      </c>
      <c r="AV71" s="148">
        <f t="shared" ref="AV71:AV127" si="64">IF(AE71="A",4.2,IF(AE71="B",2.5,IF(AE71="C",2,1)))</f>
        <v>2</v>
      </c>
      <c r="AW71" s="148">
        <f t="shared" ref="AW71:AW127" si="65">IF(AH71="A",4.2,IF(AH71="B",2.5,IF(AH71="C",2,1)))</f>
        <v>2</v>
      </c>
      <c r="AX71" s="148">
        <f t="shared" ref="AX71:AX127" si="66">IF(AK71="A",4.2,IF(AK71="B",2.5,IF(AK71="C",2,1)))</f>
        <v>2</v>
      </c>
      <c r="AY71" s="148">
        <f t="shared" ref="AY71:AY127" si="67">IF(AN71="A",4.2,IF(AN71="B",2.5,IF(AN71="C",2,1)))</f>
        <v>2.5</v>
      </c>
      <c r="AZ71" s="149">
        <f t="shared" ref="AZ71:AZ127" si="68">AVERAGE(AP71:AY71)</f>
        <v>2.71</v>
      </c>
    </row>
    <row r="72" spans="1:52" x14ac:dyDescent="0.25">
      <c r="A72" s="54">
        <v>1</v>
      </c>
      <c r="B72" s="75">
        <v>50040</v>
      </c>
      <c r="C72" s="28" t="s">
        <v>76</v>
      </c>
      <c r="D72" s="86">
        <f>'2017 Расклад'!J68</f>
        <v>4.91</v>
      </c>
      <c r="E72" s="395">
        <f t="shared" si="39"/>
        <v>4.4800000000000004</v>
      </c>
      <c r="F72" s="464" t="str">
        <f t="shared" si="40"/>
        <v>A</v>
      </c>
      <c r="G72" s="455">
        <f>'2017 Расклад'!P68</f>
        <v>4.7210000000000001</v>
      </c>
      <c r="H72" s="395">
        <f t="shared" ref="H72:H127" si="69">$G$129</f>
        <v>4.1100000000000003</v>
      </c>
      <c r="I72" s="108" t="str">
        <f t="shared" si="41"/>
        <v>A</v>
      </c>
      <c r="J72" s="86">
        <f>'2017 Расклад'!V68</f>
        <v>4.6580000000000004</v>
      </c>
      <c r="K72" s="395">
        <f t="shared" ref="K72:K127" si="70">$J$129</f>
        <v>4.17</v>
      </c>
      <c r="L72" s="474" t="str">
        <f t="shared" si="42"/>
        <v>A</v>
      </c>
      <c r="M72" s="470">
        <f>'2017 Расклад'!AD68</f>
        <v>100</v>
      </c>
      <c r="N72" s="396">
        <f t="shared" ref="N72:N127" si="71">$M$129</f>
        <v>98.89</v>
      </c>
      <c r="O72" s="87" t="str">
        <f t="shared" si="43"/>
        <v>A</v>
      </c>
      <c r="P72" s="100">
        <f>'2017 Расклад'!AL68</f>
        <v>100</v>
      </c>
      <c r="Q72" s="397">
        <f t="shared" ref="Q72:Q127" si="72">$P$129</f>
        <v>96.86</v>
      </c>
      <c r="R72" s="88" t="str">
        <f t="shared" si="44"/>
        <v>A</v>
      </c>
      <c r="S72" s="117" t="str">
        <f t="shared" si="45"/>
        <v>A</v>
      </c>
      <c r="T72" s="101">
        <f t="shared" si="46"/>
        <v>4.2</v>
      </c>
      <c r="U72" s="101">
        <f t="shared" si="47"/>
        <v>4.2</v>
      </c>
      <c r="V72" s="101">
        <f t="shared" si="48"/>
        <v>4.2</v>
      </c>
      <c r="W72" s="101">
        <f t="shared" si="49"/>
        <v>4.2</v>
      </c>
      <c r="X72" s="101">
        <f t="shared" si="50"/>
        <v>4.2</v>
      </c>
      <c r="Y72" s="120">
        <f t="shared" si="51"/>
        <v>4.2</v>
      </c>
      <c r="Z72" s="125">
        <f>'2017 Расклад'!AR68</f>
        <v>4.0235294117647058</v>
      </c>
      <c r="AA72" s="398">
        <f t="shared" ref="AA72:AA127" si="73">$Z$129</f>
        <v>3.9</v>
      </c>
      <c r="AB72" s="88" t="str">
        <f t="shared" si="52"/>
        <v>C</v>
      </c>
      <c r="AC72" s="480">
        <f>'2017 Расклад'!AX68</f>
        <v>4.1411764705882357</v>
      </c>
      <c r="AD72" s="398">
        <f t="shared" ref="AD72:AD127" si="74">$AC$129</f>
        <v>3.96</v>
      </c>
      <c r="AE72" s="87" t="str">
        <f t="shared" si="53"/>
        <v>C</v>
      </c>
      <c r="AF72" s="133">
        <f>'2017 Расклад'!BD68</f>
        <v>4.2857142857142856</v>
      </c>
      <c r="AG72" s="399">
        <f t="shared" ref="AG72:AG127" si="75">$AF$129</f>
        <v>4.1500000000000004</v>
      </c>
      <c r="AH72" s="88" t="str">
        <f t="shared" si="54"/>
        <v>C</v>
      </c>
      <c r="AI72" s="150">
        <f>'2017 Расклад'!BL68</f>
        <v>46.5</v>
      </c>
      <c r="AJ72" s="400">
        <f t="shared" ref="AJ72:AJ127" si="76">$AI$129</f>
        <v>46.59</v>
      </c>
      <c r="AK72" s="87" t="str">
        <f t="shared" si="55"/>
        <v>C</v>
      </c>
      <c r="AL72" s="143">
        <f>'2017 Расклад'!BT68</f>
        <v>72.81481481481481</v>
      </c>
      <c r="AM72" s="401">
        <f t="shared" ref="AM72:AM127" si="77">$AL$129</f>
        <v>71.56</v>
      </c>
      <c r="AN72" s="88" t="str">
        <f t="shared" si="56"/>
        <v>A</v>
      </c>
      <c r="AO72" s="426" t="str">
        <f t="shared" si="57"/>
        <v>B</v>
      </c>
      <c r="AP72" s="145">
        <f t="shared" si="58"/>
        <v>4.2</v>
      </c>
      <c r="AQ72" s="145">
        <f t="shared" si="59"/>
        <v>4.2</v>
      </c>
      <c r="AR72" s="145">
        <f t="shared" si="60"/>
        <v>4.2</v>
      </c>
      <c r="AS72" s="145">
        <f t="shared" si="61"/>
        <v>4.2</v>
      </c>
      <c r="AT72" s="145">
        <f t="shared" si="62"/>
        <v>4.2</v>
      </c>
      <c r="AU72" s="145">
        <f t="shared" si="63"/>
        <v>2</v>
      </c>
      <c r="AV72" s="145">
        <f t="shared" si="64"/>
        <v>2</v>
      </c>
      <c r="AW72" s="145">
        <f t="shared" si="65"/>
        <v>2</v>
      </c>
      <c r="AX72" s="145">
        <f t="shared" si="66"/>
        <v>2</v>
      </c>
      <c r="AY72" s="145">
        <f t="shared" si="67"/>
        <v>4.2</v>
      </c>
      <c r="AZ72" s="156">
        <f t="shared" si="68"/>
        <v>3.3200000000000003</v>
      </c>
    </row>
    <row r="73" spans="1:52" x14ac:dyDescent="0.25">
      <c r="A73" s="52">
        <v>2</v>
      </c>
      <c r="B73" s="76">
        <v>50003</v>
      </c>
      <c r="C73" s="48" t="s">
        <v>131</v>
      </c>
      <c r="D73" s="86">
        <f>'2017 Расклад'!J69</f>
        <v>4.6669999999999998</v>
      </c>
      <c r="E73" s="89">
        <f t="shared" si="39"/>
        <v>4.4800000000000004</v>
      </c>
      <c r="F73" s="462" t="str">
        <f t="shared" si="40"/>
        <v>A</v>
      </c>
      <c r="G73" s="455">
        <f>'2017 Расклад'!P69</f>
        <v>4.3289999999999997</v>
      </c>
      <c r="H73" s="89">
        <f t="shared" si="69"/>
        <v>4.1100000000000003</v>
      </c>
      <c r="I73" s="90" t="str">
        <f t="shared" si="41"/>
        <v>C</v>
      </c>
      <c r="J73" s="86">
        <f>'2017 Расклад'!V69</f>
        <v>4.2729999999999997</v>
      </c>
      <c r="K73" s="89">
        <f t="shared" si="70"/>
        <v>4.17</v>
      </c>
      <c r="L73" s="91" t="str">
        <f t="shared" si="42"/>
        <v>C</v>
      </c>
      <c r="M73" s="470">
        <f>'2017 Расклад'!AD69</f>
        <v>100</v>
      </c>
      <c r="N73" s="82">
        <f t="shared" si="71"/>
        <v>98.89</v>
      </c>
      <c r="O73" s="90" t="str">
        <f t="shared" si="43"/>
        <v>A</v>
      </c>
      <c r="P73" s="100">
        <f>'2017 Расклад'!AL69</f>
        <v>98.82352941176471</v>
      </c>
      <c r="Q73" s="392">
        <f t="shared" si="72"/>
        <v>96.86</v>
      </c>
      <c r="R73" s="91" t="str">
        <f t="shared" si="44"/>
        <v>A</v>
      </c>
      <c r="S73" s="116" t="str">
        <f t="shared" si="45"/>
        <v>B</v>
      </c>
      <c r="T73" s="101">
        <f t="shared" si="46"/>
        <v>4.2</v>
      </c>
      <c r="U73" s="101">
        <f t="shared" si="47"/>
        <v>2</v>
      </c>
      <c r="V73" s="101">
        <f t="shared" si="48"/>
        <v>2</v>
      </c>
      <c r="W73" s="101">
        <f t="shared" si="49"/>
        <v>4.2</v>
      </c>
      <c r="X73" s="101">
        <f t="shared" si="50"/>
        <v>4.2</v>
      </c>
      <c r="Y73" s="120">
        <f t="shared" si="51"/>
        <v>3.3199999999999994</v>
      </c>
      <c r="Z73" s="125">
        <f>'2017 Расклад'!AR69</f>
        <v>3.8958333333333335</v>
      </c>
      <c r="AA73" s="85">
        <f t="shared" si="73"/>
        <v>3.9</v>
      </c>
      <c r="AB73" s="91" t="str">
        <f t="shared" si="52"/>
        <v>C</v>
      </c>
      <c r="AC73" s="480">
        <f>'2017 Расклад'!AX69</f>
        <v>3.875</v>
      </c>
      <c r="AD73" s="85">
        <f t="shared" si="74"/>
        <v>3.96</v>
      </c>
      <c r="AE73" s="90" t="str">
        <f t="shared" si="53"/>
        <v>C</v>
      </c>
      <c r="AF73" s="133">
        <f>'2017 Расклад'!BD69</f>
        <v>4.1500000000000004</v>
      </c>
      <c r="AG73" s="393">
        <f t="shared" si="75"/>
        <v>4.1500000000000004</v>
      </c>
      <c r="AH73" s="91" t="str">
        <f t="shared" si="54"/>
        <v>C</v>
      </c>
      <c r="AI73" s="150">
        <f>'2017 Расклад'!BL69</f>
        <v>53.216216216216218</v>
      </c>
      <c r="AJ73" s="394">
        <f t="shared" si="76"/>
        <v>46.59</v>
      </c>
      <c r="AK73" s="90" t="str">
        <f t="shared" si="55"/>
        <v>B</v>
      </c>
      <c r="AL73" s="143">
        <f>'2017 Расклад'!BT69</f>
        <v>71.066666666666663</v>
      </c>
      <c r="AM73" s="129">
        <f t="shared" si="77"/>
        <v>71.56</v>
      </c>
      <c r="AN73" s="91" t="str">
        <f t="shared" si="56"/>
        <v>B</v>
      </c>
      <c r="AO73" s="160" t="str">
        <f t="shared" si="57"/>
        <v>B</v>
      </c>
      <c r="AP73" s="145">
        <f t="shared" si="58"/>
        <v>4.2</v>
      </c>
      <c r="AQ73" s="145">
        <f t="shared" si="59"/>
        <v>2</v>
      </c>
      <c r="AR73" s="145">
        <f t="shared" si="60"/>
        <v>2</v>
      </c>
      <c r="AS73" s="145">
        <f t="shared" si="61"/>
        <v>4.2</v>
      </c>
      <c r="AT73" s="145">
        <f t="shared" si="62"/>
        <v>4.2</v>
      </c>
      <c r="AU73" s="145">
        <f t="shared" si="63"/>
        <v>2</v>
      </c>
      <c r="AV73" s="145">
        <f t="shared" si="64"/>
        <v>2</v>
      </c>
      <c r="AW73" s="145">
        <f t="shared" si="65"/>
        <v>2</v>
      </c>
      <c r="AX73" s="145">
        <f t="shared" si="66"/>
        <v>2.5</v>
      </c>
      <c r="AY73" s="145">
        <f t="shared" si="67"/>
        <v>2.5</v>
      </c>
      <c r="AZ73" s="156">
        <f t="shared" si="68"/>
        <v>2.76</v>
      </c>
    </row>
    <row r="74" spans="1:52" x14ac:dyDescent="0.25">
      <c r="A74" s="52">
        <v>3</v>
      </c>
      <c r="B74" s="76">
        <v>50060</v>
      </c>
      <c r="C74" s="48" t="s">
        <v>78</v>
      </c>
      <c r="D74" s="86">
        <f>'2017 Расклад'!J70</f>
        <v>4.7300000000000004</v>
      </c>
      <c r="E74" s="89">
        <f t="shared" si="39"/>
        <v>4.4800000000000004</v>
      </c>
      <c r="F74" s="462" t="str">
        <f t="shared" si="40"/>
        <v>A</v>
      </c>
      <c r="G74" s="455">
        <f>'2017 Расклад'!P70</f>
        <v>4.3239999999999998</v>
      </c>
      <c r="H74" s="89">
        <f t="shared" si="69"/>
        <v>4.1100000000000003</v>
      </c>
      <c r="I74" s="90" t="str">
        <f t="shared" si="41"/>
        <v>C</v>
      </c>
      <c r="J74" s="86">
        <f>'2017 Расклад'!V70</f>
        <v>4.6479999999999997</v>
      </c>
      <c r="K74" s="89">
        <f t="shared" si="70"/>
        <v>4.17</v>
      </c>
      <c r="L74" s="91" t="str">
        <f t="shared" si="42"/>
        <v>A</v>
      </c>
      <c r="M74" s="470">
        <f>'2017 Расклад'!AD70</f>
        <v>100</v>
      </c>
      <c r="N74" s="82">
        <f t="shared" si="71"/>
        <v>98.89</v>
      </c>
      <c r="O74" s="90" t="str">
        <f t="shared" si="43"/>
        <v>A</v>
      </c>
      <c r="P74" s="100">
        <f>'2017 Расклад'!AL70</f>
        <v>95.774647887323937</v>
      </c>
      <c r="Q74" s="392">
        <f t="shared" si="72"/>
        <v>96.86</v>
      </c>
      <c r="R74" s="91" t="str">
        <f t="shared" si="44"/>
        <v>A</v>
      </c>
      <c r="S74" s="116" t="str">
        <f t="shared" si="45"/>
        <v>A</v>
      </c>
      <c r="T74" s="101">
        <f t="shared" si="46"/>
        <v>4.2</v>
      </c>
      <c r="U74" s="101">
        <f t="shared" si="47"/>
        <v>2</v>
      </c>
      <c r="V74" s="101">
        <f t="shared" si="48"/>
        <v>4.2</v>
      </c>
      <c r="W74" s="101">
        <f t="shared" si="49"/>
        <v>4.2</v>
      </c>
      <c r="X74" s="101">
        <f t="shared" si="50"/>
        <v>4.2</v>
      </c>
      <c r="Y74" s="120">
        <f t="shared" si="51"/>
        <v>3.7600000000000002</v>
      </c>
      <c r="Z74" s="125">
        <f>'2017 Расклад'!AR70</f>
        <v>4</v>
      </c>
      <c r="AA74" s="85">
        <f t="shared" si="73"/>
        <v>3.9</v>
      </c>
      <c r="AB74" s="91" t="str">
        <f t="shared" si="52"/>
        <v>C</v>
      </c>
      <c r="AC74" s="480">
        <f>'2017 Расклад'!AX70</f>
        <v>4.2244897959183669</v>
      </c>
      <c r="AD74" s="85">
        <f t="shared" si="74"/>
        <v>3.96</v>
      </c>
      <c r="AE74" s="90" t="str">
        <f t="shared" si="53"/>
        <v>C</v>
      </c>
      <c r="AF74" s="133">
        <f>'2017 Расклад'!BD70</f>
        <v>4.1052631578947372</v>
      </c>
      <c r="AG74" s="393">
        <f t="shared" si="75"/>
        <v>4.1500000000000004</v>
      </c>
      <c r="AH74" s="91" t="str">
        <f t="shared" si="54"/>
        <v>C</v>
      </c>
      <c r="AI74" s="150">
        <f>'2017 Расклад'!BL70</f>
        <v>54.625</v>
      </c>
      <c r="AJ74" s="394">
        <f t="shared" si="76"/>
        <v>46.59</v>
      </c>
      <c r="AK74" s="90" t="str">
        <f t="shared" si="55"/>
        <v>B</v>
      </c>
      <c r="AL74" s="143">
        <f>'2017 Расклад'!BT70</f>
        <v>72.708333333333329</v>
      </c>
      <c r="AM74" s="129">
        <f t="shared" si="77"/>
        <v>71.56</v>
      </c>
      <c r="AN74" s="91" t="str">
        <f t="shared" si="56"/>
        <v>A</v>
      </c>
      <c r="AO74" s="160" t="str">
        <f t="shared" si="57"/>
        <v>B</v>
      </c>
      <c r="AP74" s="145">
        <f t="shared" si="58"/>
        <v>4.2</v>
      </c>
      <c r="AQ74" s="145">
        <f t="shared" si="59"/>
        <v>2</v>
      </c>
      <c r="AR74" s="145">
        <f t="shared" si="60"/>
        <v>4.2</v>
      </c>
      <c r="AS74" s="145">
        <f t="shared" si="61"/>
        <v>4.2</v>
      </c>
      <c r="AT74" s="145">
        <f t="shared" si="62"/>
        <v>4.2</v>
      </c>
      <c r="AU74" s="145">
        <f t="shared" si="63"/>
        <v>2</v>
      </c>
      <c r="AV74" s="145">
        <f t="shared" si="64"/>
        <v>2</v>
      </c>
      <c r="AW74" s="145">
        <f t="shared" si="65"/>
        <v>2</v>
      </c>
      <c r="AX74" s="145">
        <f t="shared" si="66"/>
        <v>2.5</v>
      </c>
      <c r="AY74" s="145">
        <f t="shared" si="67"/>
        <v>4.2</v>
      </c>
      <c r="AZ74" s="156">
        <f t="shared" si="68"/>
        <v>3.15</v>
      </c>
    </row>
    <row r="75" spans="1:52" x14ac:dyDescent="0.25">
      <c r="A75" s="52">
        <v>4</v>
      </c>
      <c r="B75" s="76">
        <v>50170</v>
      </c>
      <c r="C75" s="48" t="s">
        <v>79</v>
      </c>
      <c r="D75" s="86">
        <f>'2017 Расклад'!J71</f>
        <v>4.3579999999999997</v>
      </c>
      <c r="E75" s="89">
        <f t="shared" si="39"/>
        <v>4.4800000000000004</v>
      </c>
      <c r="F75" s="462" t="str">
        <f t="shared" si="40"/>
        <v>C</v>
      </c>
      <c r="G75" s="455">
        <f>'2017 Расклад'!P71</f>
        <v>4.0939999999999994</v>
      </c>
      <c r="H75" s="89">
        <f t="shared" si="69"/>
        <v>4.1100000000000003</v>
      </c>
      <c r="I75" s="90" t="str">
        <f t="shared" si="41"/>
        <v>C</v>
      </c>
      <c r="J75" s="86">
        <f>'2017 Расклад'!V71</f>
        <v>3.9130000000000003</v>
      </c>
      <c r="K75" s="89">
        <f t="shared" si="70"/>
        <v>4.17</v>
      </c>
      <c r="L75" s="91" t="str">
        <f t="shared" si="42"/>
        <v>C</v>
      </c>
      <c r="M75" s="470">
        <f>'2017 Расклад'!AD71</f>
        <v>96.15384615384616</v>
      </c>
      <c r="N75" s="82">
        <f t="shared" si="71"/>
        <v>98.89</v>
      </c>
      <c r="O75" s="90" t="str">
        <f t="shared" si="43"/>
        <v>A</v>
      </c>
      <c r="P75" s="100">
        <f>'2017 Расклад'!AL71</f>
        <v>85.714285714285708</v>
      </c>
      <c r="Q75" s="392">
        <f t="shared" si="72"/>
        <v>96.86</v>
      </c>
      <c r="R75" s="91" t="str">
        <f t="shared" si="44"/>
        <v>B</v>
      </c>
      <c r="S75" s="116" t="str">
        <f t="shared" si="45"/>
        <v>B</v>
      </c>
      <c r="T75" s="101">
        <f t="shared" si="46"/>
        <v>2</v>
      </c>
      <c r="U75" s="101">
        <f t="shared" si="47"/>
        <v>2</v>
      </c>
      <c r="V75" s="101">
        <f t="shared" si="48"/>
        <v>2</v>
      </c>
      <c r="W75" s="101">
        <f t="shared" si="49"/>
        <v>4.2</v>
      </c>
      <c r="X75" s="101">
        <f t="shared" si="50"/>
        <v>2.5</v>
      </c>
      <c r="Y75" s="120">
        <f t="shared" si="51"/>
        <v>2.54</v>
      </c>
      <c r="Z75" s="125">
        <f>'2017 Расклад'!AR71</f>
        <v>3.5319148936170213</v>
      </c>
      <c r="AA75" s="85">
        <f t="shared" si="73"/>
        <v>3.9</v>
      </c>
      <c r="AB75" s="91" t="str">
        <f t="shared" si="52"/>
        <v>C</v>
      </c>
      <c r="AC75" s="480">
        <f>'2017 Расклад'!AX71</f>
        <v>4.2197802197802199</v>
      </c>
      <c r="AD75" s="85">
        <f t="shared" si="74"/>
        <v>3.96</v>
      </c>
      <c r="AE75" s="90" t="str">
        <f t="shared" si="53"/>
        <v>C</v>
      </c>
      <c r="AF75" s="133">
        <f>'2017 Расклад'!BD71</f>
        <v>4.1071428571428568</v>
      </c>
      <c r="AG75" s="393">
        <f t="shared" si="75"/>
        <v>4.1500000000000004</v>
      </c>
      <c r="AH75" s="91" t="str">
        <f t="shared" si="54"/>
        <v>C</v>
      </c>
      <c r="AI75" s="150">
        <f>'2017 Расклад'!BL71</f>
        <v>37.75</v>
      </c>
      <c r="AJ75" s="394">
        <f t="shared" si="76"/>
        <v>46.59</v>
      </c>
      <c r="AK75" s="90" t="str">
        <f t="shared" si="55"/>
        <v>C</v>
      </c>
      <c r="AL75" s="143">
        <f>'2017 Расклад'!BT71</f>
        <v>76.178571428571431</v>
      </c>
      <c r="AM75" s="129">
        <f t="shared" si="77"/>
        <v>71.56</v>
      </c>
      <c r="AN75" s="91" t="str">
        <f t="shared" si="56"/>
        <v>A</v>
      </c>
      <c r="AO75" s="160" t="str">
        <f t="shared" si="57"/>
        <v>C</v>
      </c>
      <c r="AP75" s="145">
        <f t="shared" si="58"/>
        <v>2</v>
      </c>
      <c r="AQ75" s="145">
        <f t="shared" si="59"/>
        <v>2</v>
      </c>
      <c r="AR75" s="145">
        <f t="shared" si="60"/>
        <v>2</v>
      </c>
      <c r="AS75" s="145">
        <f t="shared" si="61"/>
        <v>4.2</v>
      </c>
      <c r="AT75" s="145">
        <f t="shared" si="62"/>
        <v>2.5</v>
      </c>
      <c r="AU75" s="145">
        <f t="shared" si="63"/>
        <v>2</v>
      </c>
      <c r="AV75" s="145">
        <f t="shared" si="64"/>
        <v>2</v>
      </c>
      <c r="AW75" s="145">
        <f t="shared" si="65"/>
        <v>2</v>
      </c>
      <c r="AX75" s="145">
        <f t="shared" si="66"/>
        <v>2</v>
      </c>
      <c r="AY75" s="145">
        <f t="shared" si="67"/>
        <v>4.2</v>
      </c>
      <c r="AZ75" s="156">
        <f t="shared" si="68"/>
        <v>2.4899999999999998</v>
      </c>
    </row>
    <row r="76" spans="1:52" x14ac:dyDescent="0.25">
      <c r="A76" s="52">
        <v>5</v>
      </c>
      <c r="B76" s="76">
        <v>50230</v>
      </c>
      <c r="C76" s="48" t="s">
        <v>80</v>
      </c>
      <c r="D76" s="86">
        <f>'2017 Расклад'!J72</f>
        <v>4.6479999999999997</v>
      </c>
      <c r="E76" s="89">
        <f t="shared" si="39"/>
        <v>4.4800000000000004</v>
      </c>
      <c r="F76" s="462" t="str">
        <f t="shared" si="40"/>
        <v>A</v>
      </c>
      <c r="G76" s="455">
        <f>'2017 Расклад'!P72</f>
        <v>4.2169999999999996</v>
      </c>
      <c r="H76" s="89">
        <f t="shared" si="69"/>
        <v>4.1100000000000003</v>
      </c>
      <c r="I76" s="90" t="str">
        <f t="shared" si="41"/>
        <v>C</v>
      </c>
      <c r="J76" s="86">
        <f>'2017 Расклад'!V72</f>
        <v>4.056</v>
      </c>
      <c r="K76" s="89">
        <f t="shared" si="70"/>
        <v>4.17</v>
      </c>
      <c r="L76" s="91" t="str">
        <f t="shared" si="42"/>
        <v>C</v>
      </c>
      <c r="M76" s="470">
        <f>'2017 Расклад'!AD72</f>
        <v>100</v>
      </c>
      <c r="N76" s="82">
        <f t="shared" si="71"/>
        <v>98.89</v>
      </c>
      <c r="O76" s="90" t="str">
        <f t="shared" si="43"/>
        <v>A</v>
      </c>
      <c r="P76" s="100">
        <f>'2017 Расклад'!AL72</f>
        <v>100</v>
      </c>
      <c r="Q76" s="392">
        <f t="shared" si="72"/>
        <v>96.86</v>
      </c>
      <c r="R76" s="91" t="str">
        <f t="shared" si="44"/>
        <v>A</v>
      </c>
      <c r="S76" s="116" t="str">
        <f t="shared" si="45"/>
        <v>B</v>
      </c>
      <c r="T76" s="101">
        <f t="shared" si="46"/>
        <v>4.2</v>
      </c>
      <c r="U76" s="101">
        <f t="shared" si="47"/>
        <v>2</v>
      </c>
      <c r="V76" s="101">
        <f t="shared" si="48"/>
        <v>2</v>
      </c>
      <c r="W76" s="101">
        <f t="shared" si="49"/>
        <v>4.2</v>
      </c>
      <c r="X76" s="101">
        <f t="shared" si="50"/>
        <v>4.2</v>
      </c>
      <c r="Y76" s="120">
        <f t="shared" si="51"/>
        <v>3.3199999999999994</v>
      </c>
      <c r="Z76" s="125">
        <f>'2017 Расклад'!AR72</f>
        <v>3.901098901098901</v>
      </c>
      <c r="AA76" s="85">
        <f t="shared" si="73"/>
        <v>3.9</v>
      </c>
      <c r="AB76" s="91" t="str">
        <f t="shared" si="52"/>
        <v>C</v>
      </c>
      <c r="AC76" s="480">
        <f>'2017 Расклад'!AX72</f>
        <v>3.3571428571428572</v>
      </c>
      <c r="AD76" s="85">
        <f t="shared" si="74"/>
        <v>3.96</v>
      </c>
      <c r="AE76" s="90" t="str">
        <f t="shared" si="53"/>
        <v>D</v>
      </c>
      <c r="AF76" s="133">
        <f>'2017 Расклад'!BD72</f>
        <v>4.0357142857142856</v>
      </c>
      <c r="AG76" s="393">
        <f t="shared" si="75"/>
        <v>4.1500000000000004</v>
      </c>
      <c r="AH76" s="91" t="str">
        <f t="shared" si="54"/>
        <v>C</v>
      </c>
      <c r="AI76" s="150">
        <f>'2017 Расклад'!BL72</f>
        <v>37.46875</v>
      </c>
      <c r="AJ76" s="394">
        <f t="shared" si="76"/>
        <v>46.59</v>
      </c>
      <c r="AK76" s="90" t="str">
        <f t="shared" si="55"/>
        <v>C</v>
      </c>
      <c r="AL76" s="143">
        <f>'2017 Расклад'!BT72</f>
        <v>72.55</v>
      </c>
      <c r="AM76" s="129">
        <f t="shared" si="77"/>
        <v>71.56</v>
      </c>
      <c r="AN76" s="91" t="str">
        <f t="shared" si="56"/>
        <v>A</v>
      </c>
      <c r="AO76" s="160" t="str">
        <f t="shared" si="57"/>
        <v>B</v>
      </c>
      <c r="AP76" s="145">
        <f t="shared" si="58"/>
        <v>4.2</v>
      </c>
      <c r="AQ76" s="145">
        <f t="shared" si="59"/>
        <v>2</v>
      </c>
      <c r="AR76" s="145">
        <f t="shared" si="60"/>
        <v>2</v>
      </c>
      <c r="AS76" s="145">
        <f t="shared" si="61"/>
        <v>4.2</v>
      </c>
      <c r="AT76" s="145">
        <f t="shared" si="62"/>
        <v>4.2</v>
      </c>
      <c r="AU76" s="145">
        <f t="shared" si="63"/>
        <v>2</v>
      </c>
      <c r="AV76" s="145">
        <f t="shared" si="64"/>
        <v>1</v>
      </c>
      <c r="AW76" s="145">
        <f t="shared" si="65"/>
        <v>2</v>
      </c>
      <c r="AX76" s="145">
        <f t="shared" si="66"/>
        <v>2</v>
      </c>
      <c r="AY76" s="145">
        <f t="shared" si="67"/>
        <v>4.2</v>
      </c>
      <c r="AZ76" s="156">
        <f t="shared" si="68"/>
        <v>2.78</v>
      </c>
    </row>
    <row r="77" spans="1:52" x14ac:dyDescent="0.25">
      <c r="A77" s="52">
        <v>6</v>
      </c>
      <c r="B77" s="76">
        <v>50340</v>
      </c>
      <c r="C77" s="48" t="s">
        <v>81</v>
      </c>
      <c r="D77" s="86">
        <f>'2017 Расклад'!J73</f>
        <v>4.5079999999999991</v>
      </c>
      <c r="E77" s="89">
        <f t="shared" si="39"/>
        <v>4.4800000000000004</v>
      </c>
      <c r="F77" s="462" t="str">
        <f t="shared" si="40"/>
        <v>A</v>
      </c>
      <c r="G77" s="455">
        <f>'2017 Расклад'!P73</f>
        <v>4.351</v>
      </c>
      <c r="H77" s="89">
        <f t="shared" si="69"/>
        <v>4.1100000000000003</v>
      </c>
      <c r="I77" s="90" t="str">
        <f t="shared" si="41"/>
        <v>C</v>
      </c>
      <c r="J77" s="86">
        <f>'2017 Расклад'!V73</f>
        <v>4.1500000000000004</v>
      </c>
      <c r="K77" s="89">
        <f t="shared" si="70"/>
        <v>4.17</v>
      </c>
      <c r="L77" s="91" t="str">
        <f t="shared" si="42"/>
        <v>C</v>
      </c>
      <c r="M77" s="470">
        <f>'2017 Расклад'!AD73</f>
        <v>98.63013698630138</v>
      </c>
      <c r="N77" s="82">
        <f t="shared" si="71"/>
        <v>98.89</v>
      </c>
      <c r="O77" s="90" t="str">
        <f t="shared" si="43"/>
        <v>A</v>
      </c>
      <c r="P77" s="100">
        <f>'2017 Расклад'!AL73</f>
        <v>92.753623188405797</v>
      </c>
      <c r="Q77" s="392">
        <f t="shared" si="72"/>
        <v>96.86</v>
      </c>
      <c r="R77" s="91" t="str">
        <f t="shared" si="44"/>
        <v>A</v>
      </c>
      <c r="S77" s="116" t="str">
        <f t="shared" si="45"/>
        <v>B</v>
      </c>
      <c r="T77" s="101">
        <f t="shared" si="46"/>
        <v>4.2</v>
      </c>
      <c r="U77" s="101">
        <f t="shared" si="47"/>
        <v>2</v>
      </c>
      <c r="V77" s="101">
        <f t="shared" si="48"/>
        <v>2</v>
      </c>
      <c r="W77" s="101">
        <f t="shared" si="49"/>
        <v>4.2</v>
      </c>
      <c r="X77" s="101">
        <f t="shared" si="50"/>
        <v>4.2</v>
      </c>
      <c r="Y77" s="120">
        <f t="shared" si="51"/>
        <v>3.3199999999999994</v>
      </c>
      <c r="Z77" s="125">
        <f>'2017 Расклад'!AR73</f>
        <v>3.5303030303030303</v>
      </c>
      <c r="AA77" s="85">
        <f t="shared" si="73"/>
        <v>3.9</v>
      </c>
      <c r="AB77" s="91" t="str">
        <f t="shared" si="52"/>
        <v>C</v>
      </c>
      <c r="AC77" s="480">
        <f>'2017 Расклад'!AX73</f>
        <v>3.6326530612244898</v>
      </c>
      <c r="AD77" s="85">
        <f t="shared" si="74"/>
        <v>3.96</v>
      </c>
      <c r="AE77" s="90" t="str">
        <f t="shared" si="53"/>
        <v>C</v>
      </c>
      <c r="AF77" s="133">
        <f>'2017 Расклад'!BD73</f>
        <v>3.6363636363636362</v>
      </c>
      <c r="AG77" s="393">
        <f t="shared" si="75"/>
        <v>4.1500000000000004</v>
      </c>
      <c r="AH77" s="91" t="str">
        <f t="shared" si="54"/>
        <v>C</v>
      </c>
      <c r="AI77" s="150">
        <f>'2017 Расклад'!BL73</f>
        <v>24.363636363636363</v>
      </c>
      <c r="AJ77" s="394">
        <f t="shared" si="76"/>
        <v>46.59</v>
      </c>
      <c r="AK77" s="90" t="str">
        <f t="shared" si="55"/>
        <v>D</v>
      </c>
      <c r="AL77" s="143">
        <f>'2017 Расклад'!BT73</f>
        <v>62.304347826086953</v>
      </c>
      <c r="AM77" s="129">
        <f t="shared" si="77"/>
        <v>71.56</v>
      </c>
      <c r="AN77" s="91" t="str">
        <f t="shared" si="56"/>
        <v>B</v>
      </c>
      <c r="AO77" s="160" t="str">
        <f t="shared" si="57"/>
        <v>B</v>
      </c>
      <c r="AP77" s="145">
        <f t="shared" si="58"/>
        <v>4.2</v>
      </c>
      <c r="AQ77" s="145">
        <f t="shared" si="59"/>
        <v>2</v>
      </c>
      <c r="AR77" s="145">
        <f t="shared" si="60"/>
        <v>2</v>
      </c>
      <c r="AS77" s="145">
        <f t="shared" si="61"/>
        <v>4.2</v>
      </c>
      <c r="AT77" s="145">
        <f t="shared" si="62"/>
        <v>4.2</v>
      </c>
      <c r="AU77" s="145">
        <f t="shared" si="63"/>
        <v>2</v>
      </c>
      <c r="AV77" s="145">
        <f t="shared" si="64"/>
        <v>2</v>
      </c>
      <c r="AW77" s="145">
        <f t="shared" si="65"/>
        <v>2</v>
      </c>
      <c r="AX77" s="145">
        <f t="shared" si="66"/>
        <v>1</v>
      </c>
      <c r="AY77" s="145">
        <f t="shared" si="67"/>
        <v>2.5</v>
      </c>
      <c r="AZ77" s="156">
        <f t="shared" si="68"/>
        <v>2.61</v>
      </c>
    </row>
    <row r="78" spans="1:52" x14ac:dyDescent="0.25">
      <c r="A78" s="52">
        <v>7</v>
      </c>
      <c r="B78" s="76">
        <v>50420</v>
      </c>
      <c r="C78" s="48" t="s">
        <v>82</v>
      </c>
      <c r="D78" s="86">
        <f>'2017 Расклад'!J74</f>
        <v>4.0149999999999997</v>
      </c>
      <c r="E78" s="89">
        <f t="shared" si="39"/>
        <v>4.4800000000000004</v>
      </c>
      <c r="F78" s="462" t="str">
        <f t="shared" si="40"/>
        <v>C</v>
      </c>
      <c r="G78" s="455">
        <f>'2017 Расклад'!P74</f>
        <v>3.8239999999999998</v>
      </c>
      <c r="H78" s="89">
        <f t="shared" si="69"/>
        <v>4.1100000000000003</v>
      </c>
      <c r="I78" s="90" t="str">
        <f t="shared" si="41"/>
        <v>C</v>
      </c>
      <c r="J78" s="86">
        <f>'2017 Расклад'!V74</f>
        <v>3.7880000000000003</v>
      </c>
      <c r="K78" s="89">
        <f t="shared" si="70"/>
        <v>4.17</v>
      </c>
      <c r="L78" s="91" t="str">
        <f t="shared" si="42"/>
        <v>C</v>
      </c>
      <c r="M78" s="470">
        <f>'2017 Расклад'!AD74</f>
        <v>100</v>
      </c>
      <c r="N78" s="82">
        <f t="shared" si="71"/>
        <v>98.89</v>
      </c>
      <c r="O78" s="90" t="str">
        <f t="shared" si="43"/>
        <v>A</v>
      </c>
      <c r="P78" s="100">
        <f>'2017 Расклад'!AL74</f>
        <v>100</v>
      </c>
      <c r="Q78" s="392">
        <f t="shared" si="72"/>
        <v>96.86</v>
      </c>
      <c r="R78" s="91" t="str">
        <f t="shared" si="44"/>
        <v>A</v>
      </c>
      <c r="S78" s="116" t="str">
        <f t="shared" si="45"/>
        <v>B</v>
      </c>
      <c r="T78" s="101">
        <f t="shared" si="46"/>
        <v>2</v>
      </c>
      <c r="U78" s="101">
        <f t="shared" si="47"/>
        <v>2</v>
      </c>
      <c r="V78" s="101">
        <f t="shared" si="48"/>
        <v>2</v>
      </c>
      <c r="W78" s="101">
        <f t="shared" si="49"/>
        <v>4.2</v>
      </c>
      <c r="X78" s="101">
        <f t="shared" si="50"/>
        <v>4.2</v>
      </c>
      <c r="Y78" s="120">
        <f t="shared" si="51"/>
        <v>2.88</v>
      </c>
      <c r="Z78" s="125">
        <f>'2017 Расклад'!AR74</f>
        <v>3.6734693877551021</v>
      </c>
      <c r="AA78" s="85">
        <f t="shared" si="73"/>
        <v>3.9</v>
      </c>
      <c r="AB78" s="91" t="str">
        <f t="shared" si="52"/>
        <v>C</v>
      </c>
      <c r="AC78" s="480">
        <f>'2017 Расклад'!AX74</f>
        <v>3.6708860759493671</v>
      </c>
      <c r="AD78" s="85">
        <f t="shared" si="74"/>
        <v>3.96</v>
      </c>
      <c r="AE78" s="90" t="str">
        <f t="shared" si="53"/>
        <v>C</v>
      </c>
      <c r="AF78" s="133">
        <f>'2017 Расклад'!BD74</f>
        <v>4.1785714285714288</v>
      </c>
      <c r="AG78" s="393">
        <f t="shared" si="75"/>
        <v>4.1500000000000004</v>
      </c>
      <c r="AH78" s="91" t="str">
        <f t="shared" si="54"/>
        <v>C</v>
      </c>
      <c r="AI78" s="150">
        <f>'2017 Расклад'!BL74</f>
        <v>46.5</v>
      </c>
      <c r="AJ78" s="394">
        <f t="shared" si="76"/>
        <v>46.59</v>
      </c>
      <c r="AK78" s="90" t="str">
        <f t="shared" si="55"/>
        <v>C</v>
      </c>
      <c r="AL78" s="143">
        <f>'2017 Расклад'!BT74</f>
        <v>75.75</v>
      </c>
      <c r="AM78" s="129">
        <f t="shared" si="77"/>
        <v>71.56</v>
      </c>
      <c r="AN78" s="91" t="str">
        <f t="shared" si="56"/>
        <v>A</v>
      </c>
      <c r="AO78" s="160" t="str">
        <f t="shared" si="57"/>
        <v>B</v>
      </c>
      <c r="AP78" s="145">
        <f t="shared" si="58"/>
        <v>2</v>
      </c>
      <c r="AQ78" s="145">
        <f t="shared" si="59"/>
        <v>2</v>
      </c>
      <c r="AR78" s="145">
        <f t="shared" si="60"/>
        <v>2</v>
      </c>
      <c r="AS78" s="145">
        <f t="shared" si="61"/>
        <v>4.2</v>
      </c>
      <c r="AT78" s="145">
        <f t="shared" si="62"/>
        <v>4.2</v>
      </c>
      <c r="AU78" s="145">
        <f t="shared" si="63"/>
        <v>2</v>
      </c>
      <c r="AV78" s="145">
        <f t="shared" si="64"/>
        <v>2</v>
      </c>
      <c r="AW78" s="145">
        <f t="shared" si="65"/>
        <v>2</v>
      </c>
      <c r="AX78" s="145">
        <f t="shared" si="66"/>
        <v>2</v>
      </c>
      <c r="AY78" s="145">
        <f t="shared" si="67"/>
        <v>4.2</v>
      </c>
      <c r="AZ78" s="156">
        <f t="shared" si="68"/>
        <v>2.6599999999999997</v>
      </c>
    </row>
    <row r="79" spans="1:52" x14ac:dyDescent="0.25">
      <c r="A79" s="52">
        <v>8</v>
      </c>
      <c r="B79" s="75">
        <v>50450</v>
      </c>
      <c r="C79" s="28" t="s">
        <v>83</v>
      </c>
      <c r="D79" s="86">
        <f>'2017 Расклад'!J75</f>
        <v>4.6909999999999998</v>
      </c>
      <c r="E79" s="89">
        <f t="shared" si="39"/>
        <v>4.4800000000000004</v>
      </c>
      <c r="F79" s="462" t="str">
        <f t="shared" si="40"/>
        <v>A</v>
      </c>
      <c r="G79" s="455">
        <f>'2017 Расклад'!P75</f>
        <v>4.3959999999999999</v>
      </c>
      <c r="H79" s="89">
        <f t="shared" si="69"/>
        <v>4.1100000000000003</v>
      </c>
      <c r="I79" s="90" t="str">
        <f t="shared" si="41"/>
        <v>C</v>
      </c>
      <c r="J79" s="86">
        <f>'2017 Расклад'!V75</f>
        <v>3.9479999999999995</v>
      </c>
      <c r="K79" s="89">
        <f t="shared" si="70"/>
        <v>4.17</v>
      </c>
      <c r="L79" s="91" t="str">
        <f t="shared" si="42"/>
        <v>C</v>
      </c>
      <c r="M79" s="470">
        <f>'2017 Расклад'!AD75</f>
        <v>100</v>
      </c>
      <c r="N79" s="82">
        <f t="shared" si="71"/>
        <v>98.89</v>
      </c>
      <c r="O79" s="90" t="str">
        <f t="shared" si="43"/>
        <v>A</v>
      </c>
      <c r="P79" s="100">
        <f>'2017 Расклад'!AL75</f>
        <v>100</v>
      </c>
      <c r="Q79" s="392">
        <f t="shared" si="72"/>
        <v>96.86</v>
      </c>
      <c r="R79" s="91" t="str">
        <f t="shared" si="44"/>
        <v>A</v>
      </c>
      <c r="S79" s="116" t="str">
        <f t="shared" si="45"/>
        <v>B</v>
      </c>
      <c r="T79" s="101">
        <f t="shared" si="46"/>
        <v>4.2</v>
      </c>
      <c r="U79" s="101">
        <f t="shared" si="47"/>
        <v>2</v>
      </c>
      <c r="V79" s="101">
        <f t="shared" si="48"/>
        <v>2</v>
      </c>
      <c r="W79" s="101">
        <f t="shared" si="49"/>
        <v>4.2</v>
      </c>
      <c r="X79" s="101">
        <f t="shared" si="50"/>
        <v>4.2</v>
      </c>
      <c r="Y79" s="120">
        <f t="shared" si="51"/>
        <v>3.3199999999999994</v>
      </c>
      <c r="Z79" s="125">
        <f>'2017 Расклад'!AR75</f>
        <v>3.5443037974683542</v>
      </c>
      <c r="AA79" s="85">
        <f t="shared" si="73"/>
        <v>3.9</v>
      </c>
      <c r="AB79" s="91" t="str">
        <f t="shared" si="52"/>
        <v>C</v>
      </c>
      <c r="AC79" s="480">
        <f>'2017 Расклад'!AX75</f>
        <v>3.5660377358490565</v>
      </c>
      <c r="AD79" s="85">
        <f t="shared" si="74"/>
        <v>3.96</v>
      </c>
      <c r="AE79" s="90" t="str">
        <f t="shared" si="53"/>
        <v>C</v>
      </c>
      <c r="AF79" s="133">
        <f>'2017 Расклад'!BD75</f>
        <v>3.76</v>
      </c>
      <c r="AG79" s="393">
        <f t="shared" si="75"/>
        <v>4.1500000000000004</v>
      </c>
      <c r="AH79" s="91" t="str">
        <f t="shared" si="54"/>
        <v>C</v>
      </c>
      <c r="AI79" s="150">
        <f>'2017 Расклад'!BL75</f>
        <v>34.05263157894737</v>
      </c>
      <c r="AJ79" s="394">
        <f t="shared" si="76"/>
        <v>46.59</v>
      </c>
      <c r="AK79" s="90" t="str">
        <f t="shared" si="55"/>
        <v>C</v>
      </c>
      <c r="AL79" s="143">
        <f>'2017 Расклад'!BT75</f>
        <v>59.733333333333334</v>
      </c>
      <c r="AM79" s="129">
        <f t="shared" si="77"/>
        <v>71.56</v>
      </c>
      <c r="AN79" s="91" t="str">
        <f t="shared" si="56"/>
        <v>B</v>
      </c>
      <c r="AO79" s="160" t="str">
        <f t="shared" si="57"/>
        <v>B</v>
      </c>
      <c r="AP79" s="145">
        <f t="shared" si="58"/>
        <v>4.2</v>
      </c>
      <c r="AQ79" s="145">
        <f t="shared" si="59"/>
        <v>2</v>
      </c>
      <c r="AR79" s="145">
        <f t="shared" si="60"/>
        <v>2</v>
      </c>
      <c r="AS79" s="145">
        <f t="shared" si="61"/>
        <v>4.2</v>
      </c>
      <c r="AT79" s="145">
        <f t="shared" si="62"/>
        <v>4.2</v>
      </c>
      <c r="AU79" s="145">
        <f t="shared" si="63"/>
        <v>2</v>
      </c>
      <c r="AV79" s="145">
        <f t="shared" si="64"/>
        <v>2</v>
      </c>
      <c r="AW79" s="145">
        <f t="shared" si="65"/>
        <v>2</v>
      </c>
      <c r="AX79" s="145">
        <f t="shared" si="66"/>
        <v>2</v>
      </c>
      <c r="AY79" s="145">
        <f t="shared" si="67"/>
        <v>2.5</v>
      </c>
      <c r="AZ79" s="156">
        <f t="shared" si="68"/>
        <v>2.71</v>
      </c>
    </row>
    <row r="80" spans="1:52" x14ac:dyDescent="0.25">
      <c r="A80" s="52">
        <v>9</v>
      </c>
      <c r="B80" s="76">
        <v>50620</v>
      </c>
      <c r="C80" s="48" t="s">
        <v>84</v>
      </c>
      <c r="D80" s="86">
        <f>'2017 Расклад'!J76</f>
        <v>4.1369999999999996</v>
      </c>
      <c r="E80" s="89">
        <f t="shared" si="39"/>
        <v>4.4800000000000004</v>
      </c>
      <c r="F80" s="462" t="str">
        <f t="shared" si="40"/>
        <v>C</v>
      </c>
      <c r="G80" s="455">
        <f>'2017 Расклад'!P76</f>
        <v>3.9649999999999999</v>
      </c>
      <c r="H80" s="89">
        <f t="shared" si="69"/>
        <v>4.1100000000000003</v>
      </c>
      <c r="I80" s="90" t="str">
        <f t="shared" si="41"/>
        <v>C</v>
      </c>
      <c r="J80" s="86">
        <f>'2017 Расклад'!V76</f>
        <v>3.823</v>
      </c>
      <c r="K80" s="89">
        <f t="shared" si="70"/>
        <v>4.17</v>
      </c>
      <c r="L80" s="91" t="str">
        <f t="shared" si="42"/>
        <v>C</v>
      </c>
      <c r="M80" s="470">
        <f>'2017 Расклад'!AD76</f>
        <v>100</v>
      </c>
      <c r="N80" s="82">
        <f t="shared" si="71"/>
        <v>98.89</v>
      </c>
      <c r="O80" s="90" t="str">
        <f t="shared" si="43"/>
        <v>A</v>
      </c>
      <c r="P80" s="100">
        <f>'2017 Расклад'!AL76</f>
        <v>95.91836734693878</v>
      </c>
      <c r="Q80" s="392">
        <f t="shared" si="72"/>
        <v>96.86</v>
      </c>
      <c r="R80" s="91" t="str">
        <f t="shared" si="44"/>
        <v>A</v>
      </c>
      <c r="S80" s="116" t="str">
        <f t="shared" si="45"/>
        <v>B</v>
      </c>
      <c r="T80" s="101">
        <f t="shared" si="46"/>
        <v>2</v>
      </c>
      <c r="U80" s="101">
        <f t="shared" si="47"/>
        <v>2</v>
      </c>
      <c r="V80" s="101">
        <f t="shared" si="48"/>
        <v>2</v>
      </c>
      <c r="W80" s="101">
        <f t="shared" si="49"/>
        <v>4.2</v>
      </c>
      <c r="X80" s="101">
        <f t="shared" si="50"/>
        <v>4.2</v>
      </c>
      <c r="Y80" s="120">
        <f t="shared" si="51"/>
        <v>2.88</v>
      </c>
      <c r="Z80" s="125">
        <f>'2017 Расклад'!AR76</f>
        <v>3.4905660377358489</v>
      </c>
      <c r="AA80" s="85">
        <f t="shared" si="73"/>
        <v>3.9</v>
      </c>
      <c r="AB80" s="91" t="str">
        <f t="shared" si="52"/>
        <v>D</v>
      </c>
      <c r="AC80" s="480">
        <f>'2017 Расклад'!AX76</f>
        <v>4.2249999999999996</v>
      </c>
      <c r="AD80" s="85">
        <f t="shared" si="74"/>
        <v>3.96</v>
      </c>
      <c r="AE80" s="90" t="str">
        <f t="shared" si="53"/>
        <v>C</v>
      </c>
      <c r="AF80" s="133">
        <f>'2017 Расклад'!BD76</f>
        <v>3.8</v>
      </c>
      <c r="AG80" s="393">
        <f t="shared" si="75"/>
        <v>4.1500000000000004</v>
      </c>
      <c r="AH80" s="91" t="str">
        <f t="shared" si="54"/>
        <v>C</v>
      </c>
      <c r="AI80" s="150">
        <f>'2017 Расклад'!BL76</f>
        <v>37.333333333333336</v>
      </c>
      <c r="AJ80" s="394">
        <f t="shared" si="76"/>
        <v>46.59</v>
      </c>
      <c r="AK80" s="90" t="str">
        <f t="shared" si="55"/>
        <v>C</v>
      </c>
      <c r="AL80" s="143">
        <f>'2017 Расклад'!BT76</f>
        <v>61.529411764705884</v>
      </c>
      <c r="AM80" s="129">
        <f t="shared" si="77"/>
        <v>71.56</v>
      </c>
      <c r="AN80" s="91" t="str">
        <f t="shared" si="56"/>
        <v>B</v>
      </c>
      <c r="AO80" s="160" t="str">
        <f t="shared" si="57"/>
        <v>C</v>
      </c>
      <c r="AP80" s="145">
        <f t="shared" si="58"/>
        <v>2</v>
      </c>
      <c r="AQ80" s="145">
        <f t="shared" si="59"/>
        <v>2</v>
      </c>
      <c r="AR80" s="145">
        <f t="shared" si="60"/>
        <v>2</v>
      </c>
      <c r="AS80" s="145">
        <f t="shared" si="61"/>
        <v>4.2</v>
      </c>
      <c r="AT80" s="145">
        <f t="shared" si="62"/>
        <v>4.2</v>
      </c>
      <c r="AU80" s="145">
        <f t="shared" si="63"/>
        <v>1</v>
      </c>
      <c r="AV80" s="145">
        <f t="shared" si="64"/>
        <v>2</v>
      </c>
      <c r="AW80" s="145">
        <f t="shared" si="65"/>
        <v>2</v>
      </c>
      <c r="AX80" s="145">
        <f t="shared" si="66"/>
        <v>2</v>
      </c>
      <c r="AY80" s="145">
        <f t="shared" si="67"/>
        <v>2.5</v>
      </c>
      <c r="AZ80" s="156">
        <f t="shared" si="68"/>
        <v>2.3899999999999997</v>
      </c>
    </row>
    <row r="81" spans="1:52" x14ac:dyDescent="0.25">
      <c r="A81" s="52">
        <v>10</v>
      </c>
      <c r="B81" s="76">
        <v>50760</v>
      </c>
      <c r="C81" s="48" t="s">
        <v>85</v>
      </c>
      <c r="D81" s="86">
        <f>'2017 Расклад'!J77</f>
        <v>4.6890000000000001</v>
      </c>
      <c r="E81" s="89">
        <f t="shared" si="39"/>
        <v>4.4800000000000004</v>
      </c>
      <c r="F81" s="462" t="str">
        <f t="shared" si="40"/>
        <v>A</v>
      </c>
      <c r="G81" s="455">
        <f>'2017 Расклад'!P77</f>
        <v>4.0960000000000001</v>
      </c>
      <c r="H81" s="89">
        <f t="shared" si="69"/>
        <v>4.1100000000000003</v>
      </c>
      <c r="I81" s="90" t="str">
        <f t="shared" si="41"/>
        <v>C</v>
      </c>
      <c r="J81" s="86">
        <f>'2017 Расклад'!V77</f>
        <v>4.1070000000000002</v>
      </c>
      <c r="K81" s="89">
        <f t="shared" si="70"/>
        <v>4.17</v>
      </c>
      <c r="L81" s="91" t="str">
        <f t="shared" si="42"/>
        <v>C</v>
      </c>
      <c r="M81" s="470">
        <f>'2017 Расклад'!AD77</f>
        <v>100</v>
      </c>
      <c r="N81" s="82">
        <f t="shared" si="71"/>
        <v>98.89</v>
      </c>
      <c r="O81" s="90" t="str">
        <f t="shared" si="43"/>
        <v>A</v>
      </c>
      <c r="P81" s="100">
        <f>'2017 Расклад'!AL77</f>
        <v>100</v>
      </c>
      <c r="Q81" s="392">
        <f t="shared" si="72"/>
        <v>96.86</v>
      </c>
      <c r="R81" s="91" t="str">
        <f t="shared" si="44"/>
        <v>A</v>
      </c>
      <c r="S81" s="116" t="str">
        <f t="shared" si="45"/>
        <v>B</v>
      </c>
      <c r="T81" s="101">
        <f t="shared" si="46"/>
        <v>4.2</v>
      </c>
      <c r="U81" s="101">
        <f t="shared" si="47"/>
        <v>2</v>
      </c>
      <c r="V81" s="101">
        <f t="shared" si="48"/>
        <v>2</v>
      </c>
      <c r="W81" s="101">
        <f t="shared" si="49"/>
        <v>4.2</v>
      </c>
      <c r="X81" s="101">
        <f t="shared" si="50"/>
        <v>4.2</v>
      </c>
      <c r="Y81" s="120">
        <f t="shared" si="51"/>
        <v>3.3199999999999994</v>
      </c>
      <c r="Z81" s="125">
        <f>'2017 Расклад'!AR77</f>
        <v>3.7875000000000001</v>
      </c>
      <c r="AA81" s="85">
        <f t="shared" si="73"/>
        <v>3.9</v>
      </c>
      <c r="AB81" s="91" t="str">
        <f t="shared" si="52"/>
        <v>C</v>
      </c>
      <c r="AC81" s="480">
        <f>'2017 Расклад'!AX77</f>
        <v>3.7608695652173911</v>
      </c>
      <c r="AD81" s="85">
        <f t="shared" si="74"/>
        <v>3.96</v>
      </c>
      <c r="AE81" s="90" t="str">
        <f t="shared" si="53"/>
        <v>C</v>
      </c>
      <c r="AF81" s="133">
        <f>'2017 Расклад'!BD77</f>
        <v>4.1025641025641022</v>
      </c>
      <c r="AG81" s="393">
        <f t="shared" si="75"/>
        <v>4.1500000000000004</v>
      </c>
      <c r="AH81" s="91" t="str">
        <f t="shared" si="54"/>
        <v>C</v>
      </c>
      <c r="AI81" s="150">
        <f>'2017 Расклад'!BL77</f>
        <v>42.2</v>
      </c>
      <c r="AJ81" s="394">
        <f t="shared" si="76"/>
        <v>46.59</v>
      </c>
      <c r="AK81" s="90" t="str">
        <f t="shared" si="55"/>
        <v>C</v>
      </c>
      <c r="AL81" s="143">
        <f>'2017 Расклад'!BT77</f>
        <v>72.609756097560975</v>
      </c>
      <c r="AM81" s="129">
        <f t="shared" si="77"/>
        <v>71.56</v>
      </c>
      <c r="AN81" s="91" t="str">
        <f t="shared" si="56"/>
        <v>A</v>
      </c>
      <c r="AO81" s="160" t="str">
        <f t="shared" si="57"/>
        <v>B</v>
      </c>
      <c r="AP81" s="145">
        <f t="shared" si="58"/>
        <v>4.2</v>
      </c>
      <c r="AQ81" s="145">
        <f t="shared" si="59"/>
        <v>2</v>
      </c>
      <c r="AR81" s="145">
        <f t="shared" si="60"/>
        <v>2</v>
      </c>
      <c r="AS81" s="145">
        <f t="shared" si="61"/>
        <v>4.2</v>
      </c>
      <c r="AT81" s="145">
        <f t="shared" si="62"/>
        <v>4.2</v>
      </c>
      <c r="AU81" s="145">
        <f t="shared" si="63"/>
        <v>2</v>
      </c>
      <c r="AV81" s="145">
        <f t="shared" si="64"/>
        <v>2</v>
      </c>
      <c r="AW81" s="145">
        <f t="shared" si="65"/>
        <v>2</v>
      </c>
      <c r="AX81" s="145">
        <f t="shared" si="66"/>
        <v>2</v>
      </c>
      <c r="AY81" s="145">
        <f t="shared" si="67"/>
        <v>4.2</v>
      </c>
      <c r="AZ81" s="156">
        <f t="shared" si="68"/>
        <v>2.88</v>
      </c>
    </row>
    <row r="82" spans="1:52" x14ac:dyDescent="0.25">
      <c r="A82" s="52">
        <v>11</v>
      </c>
      <c r="B82" s="76">
        <v>50780</v>
      </c>
      <c r="C82" s="48" t="s">
        <v>86</v>
      </c>
      <c r="D82" s="86">
        <f>'2017 Расклад'!J78</f>
        <v>4.3580000000000005</v>
      </c>
      <c r="E82" s="89">
        <f t="shared" si="39"/>
        <v>4.4800000000000004</v>
      </c>
      <c r="F82" s="462" t="str">
        <f t="shared" si="40"/>
        <v>C</v>
      </c>
      <c r="G82" s="455">
        <f>'2017 Расклад'!P78</f>
        <v>4.202</v>
      </c>
      <c r="H82" s="89">
        <f t="shared" si="69"/>
        <v>4.1100000000000003</v>
      </c>
      <c r="I82" s="90" t="str">
        <f t="shared" si="41"/>
        <v>C</v>
      </c>
      <c r="J82" s="86">
        <f>'2017 Расклад'!V78</f>
        <v>3.9750000000000001</v>
      </c>
      <c r="K82" s="89">
        <f t="shared" si="70"/>
        <v>4.17</v>
      </c>
      <c r="L82" s="91" t="str">
        <f t="shared" si="42"/>
        <v>C</v>
      </c>
      <c r="M82" s="470">
        <f>'2017 Расклад'!AD78</f>
        <v>97.61904761904762</v>
      </c>
      <c r="N82" s="82">
        <f t="shared" si="71"/>
        <v>98.89</v>
      </c>
      <c r="O82" s="90" t="str">
        <f t="shared" si="43"/>
        <v>A</v>
      </c>
      <c r="P82" s="100">
        <f>'2017 Расклад'!AL78</f>
        <v>91.666666666666671</v>
      </c>
      <c r="Q82" s="392">
        <f t="shared" si="72"/>
        <v>96.86</v>
      </c>
      <c r="R82" s="91" t="str">
        <f t="shared" si="44"/>
        <v>A</v>
      </c>
      <c r="S82" s="116" t="str">
        <f t="shared" si="45"/>
        <v>B</v>
      </c>
      <c r="T82" s="101">
        <f t="shared" si="46"/>
        <v>2</v>
      </c>
      <c r="U82" s="101">
        <f t="shared" si="47"/>
        <v>2</v>
      </c>
      <c r="V82" s="101">
        <f t="shared" si="48"/>
        <v>2</v>
      </c>
      <c r="W82" s="101">
        <f t="shared" si="49"/>
        <v>4.2</v>
      </c>
      <c r="X82" s="101">
        <f t="shared" si="50"/>
        <v>4.2</v>
      </c>
      <c r="Y82" s="120">
        <f t="shared" si="51"/>
        <v>2.88</v>
      </c>
      <c r="Z82" s="125">
        <f>'2017 Расклад'!AR78</f>
        <v>3.847826086956522</v>
      </c>
      <c r="AA82" s="85">
        <f t="shared" si="73"/>
        <v>3.9</v>
      </c>
      <c r="AB82" s="91" t="str">
        <f t="shared" si="52"/>
        <v>C</v>
      </c>
      <c r="AC82" s="480">
        <f>'2017 Расклад'!AX78</f>
        <v>3.6296296296296298</v>
      </c>
      <c r="AD82" s="85">
        <f t="shared" si="74"/>
        <v>3.96</v>
      </c>
      <c r="AE82" s="90" t="str">
        <f t="shared" si="53"/>
        <v>C</v>
      </c>
      <c r="AF82" s="133"/>
      <c r="AG82" s="393">
        <f t="shared" si="75"/>
        <v>4.1500000000000004</v>
      </c>
      <c r="AH82" s="91" t="str">
        <f t="shared" si="54"/>
        <v>D</v>
      </c>
      <c r="AI82" s="150"/>
      <c r="AJ82" s="394">
        <f t="shared" si="76"/>
        <v>46.59</v>
      </c>
      <c r="AK82" s="90" t="str">
        <f t="shared" si="55"/>
        <v>D</v>
      </c>
      <c r="AL82" s="143"/>
      <c r="AM82" s="129">
        <f t="shared" si="77"/>
        <v>71.56</v>
      </c>
      <c r="AN82" s="91" t="str">
        <f t="shared" si="56"/>
        <v>D</v>
      </c>
      <c r="AO82" s="160" t="str">
        <f t="shared" si="57"/>
        <v>C</v>
      </c>
      <c r="AP82" s="145">
        <f t="shared" si="58"/>
        <v>2</v>
      </c>
      <c r="AQ82" s="145">
        <f t="shared" si="59"/>
        <v>2</v>
      </c>
      <c r="AR82" s="145">
        <f t="shared" si="60"/>
        <v>2</v>
      </c>
      <c r="AS82" s="145">
        <f t="shared" si="61"/>
        <v>4.2</v>
      </c>
      <c r="AT82" s="145">
        <f t="shared" si="62"/>
        <v>4.2</v>
      </c>
      <c r="AU82" s="145">
        <f t="shared" si="63"/>
        <v>2</v>
      </c>
      <c r="AV82" s="145">
        <f t="shared" si="64"/>
        <v>2</v>
      </c>
      <c r="AW82" s="145">
        <f t="shared" si="65"/>
        <v>1</v>
      </c>
      <c r="AX82" s="145">
        <f t="shared" si="66"/>
        <v>1</v>
      </c>
      <c r="AY82" s="145">
        <f t="shared" si="67"/>
        <v>1</v>
      </c>
      <c r="AZ82" s="156">
        <f t="shared" si="68"/>
        <v>2.1399999999999997</v>
      </c>
    </row>
    <row r="83" spans="1:52" x14ac:dyDescent="0.25">
      <c r="A83" s="52">
        <v>12</v>
      </c>
      <c r="B83" s="76">
        <v>50001</v>
      </c>
      <c r="C83" s="48" t="s">
        <v>75</v>
      </c>
      <c r="D83" s="86">
        <f>'2017 Расклад'!J79</f>
        <v>4.2210000000000001</v>
      </c>
      <c r="E83" s="89">
        <f t="shared" ref="E83:E127" si="78">$D$129</f>
        <v>4.4800000000000004</v>
      </c>
      <c r="F83" s="462" t="str">
        <f t="shared" si="40"/>
        <v>C</v>
      </c>
      <c r="G83" s="455">
        <f>'2017 Расклад'!P79</f>
        <v>3.8330000000000002</v>
      </c>
      <c r="H83" s="89">
        <f t="shared" si="69"/>
        <v>4.1100000000000003</v>
      </c>
      <c r="I83" s="90" t="str">
        <f t="shared" si="41"/>
        <v>C</v>
      </c>
      <c r="J83" s="86">
        <f>'2017 Расклад'!V79</f>
        <v>4.55</v>
      </c>
      <c r="K83" s="89">
        <f t="shared" si="70"/>
        <v>4.17</v>
      </c>
      <c r="L83" s="91" t="str">
        <f t="shared" si="42"/>
        <v>A</v>
      </c>
      <c r="M83" s="470">
        <f>'2017 Расклад'!AD79</f>
        <v>100</v>
      </c>
      <c r="N83" s="82">
        <f t="shared" si="71"/>
        <v>98.89</v>
      </c>
      <c r="O83" s="90" t="str">
        <f t="shared" si="43"/>
        <v>A</v>
      </c>
      <c r="P83" s="100">
        <f>'2017 Расклад'!AL79</f>
        <v>100</v>
      </c>
      <c r="Q83" s="392">
        <f t="shared" si="72"/>
        <v>96.86</v>
      </c>
      <c r="R83" s="91" t="str">
        <f t="shared" si="44"/>
        <v>A</v>
      </c>
      <c r="S83" s="116" t="str">
        <f t="shared" si="45"/>
        <v>B</v>
      </c>
      <c r="T83" s="101">
        <f t="shared" si="46"/>
        <v>2</v>
      </c>
      <c r="U83" s="101">
        <f t="shared" si="47"/>
        <v>2</v>
      </c>
      <c r="V83" s="101">
        <f t="shared" si="48"/>
        <v>4.2</v>
      </c>
      <c r="W83" s="101">
        <f t="shared" si="49"/>
        <v>4.2</v>
      </c>
      <c r="X83" s="101">
        <f t="shared" si="50"/>
        <v>4.2</v>
      </c>
      <c r="Y83" s="120">
        <f t="shared" si="51"/>
        <v>3.3199999999999994</v>
      </c>
      <c r="Z83" s="125">
        <f>'2017 Расклад'!AR79</f>
        <v>3.8</v>
      </c>
      <c r="AA83" s="85">
        <f t="shared" si="73"/>
        <v>3.9</v>
      </c>
      <c r="AB83" s="91" t="str">
        <f t="shared" si="52"/>
        <v>C</v>
      </c>
      <c r="AC83" s="480">
        <f>'2017 Расклад'!AX79</f>
        <v>4.0641025641025639</v>
      </c>
      <c r="AD83" s="85">
        <f t="shared" si="74"/>
        <v>3.96</v>
      </c>
      <c r="AE83" s="90" t="str">
        <f t="shared" si="53"/>
        <v>C</v>
      </c>
      <c r="AF83" s="133">
        <f>'2017 Расклад'!BD79</f>
        <v>4.3043478260869561</v>
      </c>
      <c r="AG83" s="393">
        <f t="shared" si="75"/>
        <v>4.1500000000000004</v>
      </c>
      <c r="AH83" s="91" t="str">
        <f t="shared" si="54"/>
        <v>C</v>
      </c>
      <c r="AI83" s="150">
        <f>'2017 Расклад'!BL79</f>
        <v>45.454545454545453</v>
      </c>
      <c r="AJ83" s="394">
        <f t="shared" si="76"/>
        <v>46.59</v>
      </c>
      <c r="AK83" s="90" t="str">
        <f t="shared" si="55"/>
        <v>C</v>
      </c>
      <c r="AL83" s="143">
        <f>'2017 Расклад'!BT79</f>
        <v>76.347826086956516</v>
      </c>
      <c r="AM83" s="129">
        <f t="shared" si="77"/>
        <v>71.56</v>
      </c>
      <c r="AN83" s="91" t="str">
        <f t="shared" si="56"/>
        <v>A</v>
      </c>
      <c r="AO83" s="160" t="str">
        <f t="shared" si="57"/>
        <v>B</v>
      </c>
      <c r="AP83" s="145">
        <f t="shared" si="58"/>
        <v>2</v>
      </c>
      <c r="AQ83" s="145">
        <f t="shared" si="59"/>
        <v>2</v>
      </c>
      <c r="AR83" s="145">
        <f t="shared" si="60"/>
        <v>4.2</v>
      </c>
      <c r="AS83" s="145">
        <f t="shared" si="61"/>
        <v>4.2</v>
      </c>
      <c r="AT83" s="145">
        <f t="shared" si="62"/>
        <v>4.2</v>
      </c>
      <c r="AU83" s="145">
        <f t="shared" si="63"/>
        <v>2</v>
      </c>
      <c r="AV83" s="145">
        <f t="shared" si="64"/>
        <v>2</v>
      </c>
      <c r="AW83" s="145">
        <f t="shared" si="65"/>
        <v>2</v>
      </c>
      <c r="AX83" s="145">
        <f t="shared" si="66"/>
        <v>2</v>
      </c>
      <c r="AY83" s="145">
        <f t="shared" si="67"/>
        <v>4.2</v>
      </c>
      <c r="AZ83" s="156">
        <f t="shared" si="68"/>
        <v>2.88</v>
      </c>
    </row>
    <row r="84" spans="1:52" x14ac:dyDescent="0.25">
      <c r="A84" s="52">
        <v>13</v>
      </c>
      <c r="B84" s="76">
        <v>50930</v>
      </c>
      <c r="C84" s="48" t="s">
        <v>87</v>
      </c>
      <c r="D84" s="86">
        <f>'2017 Расклад'!J80</f>
        <v>4.8719999999999999</v>
      </c>
      <c r="E84" s="89">
        <f t="shared" si="78"/>
        <v>4.4800000000000004</v>
      </c>
      <c r="F84" s="462" t="str">
        <f t="shared" si="40"/>
        <v>A</v>
      </c>
      <c r="G84" s="455">
        <f>'2017 Расклад'!P80</f>
        <v>4.4379999999999997</v>
      </c>
      <c r="H84" s="89">
        <f t="shared" si="69"/>
        <v>4.1100000000000003</v>
      </c>
      <c r="I84" s="90" t="str">
        <f t="shared" si="41"/>
        <v>B</v>
      </c>
      <c r="J84" s="86">
        <f>'2017 Расклад'!V80</f>
        <v>4.4379999999999997</v>
      </c>
      <c r="K84" s="89">
        <f t="shared" si="70"/>
        <v>4.17</v>
      </c>
      <c r="L84" s="91" t="str">
        <f t="shared" si="42"/>
        <v>B</v>
      </c>
      <c r="M84" s="470">
        <f>'2017 Расклад'!AD80</f>
        <v>100</v>
      </c>
      <c r="N84" s="82">
        <f t="shared" si="71"/>
        <v>98.89</v>
      </c>
      <c r="O84" s="90" t="str">
        <f t="shared" si="43"/>
        <v>A</v>
      </c>
      <c r="P84" s="100">
        <f>'2017 Расклад'!AL80</f>
        <v>100</v>
      </c>
      <c r="Q84" s="392">
        <f t="shared" si="72"/>
        <v>96.86</v>
      </c>
      <c r="R84" s="91" t="str">
        <f t="shared" si="44"/>
        <v>A</v>
      </c>
      <c r="S84" s="116" t="str">
        <f t="shared" si="45"/>
        <v>A</v>
      </c>
      <c r="T84" s="101">
        <f t="shared" si="46"/>
        <v>4.2</v>
      </c>
      <c r="U84" s="101">
        <f t="shared" si="47"/>
        <v>2.5</v>
      </c>
      <c r="V84" s="101">
        <f t="shared" si="48"/>
        <v>2.5</v>
      </c>
      <c r="W84" s="101">
        <f t="shared" si="49"/>
        <v>4.2</v>
      </c>
      <c r="X84" s="101">
        <f t="shared" si="50"/>
        <v>4.2</v>
      </c>
      <c r="Y84" s="120">
        <f t="shared" si="51"/>
        <v>3.5199999999999996</v>
      </c>
      <c r="Z84" s="125">
        <f>'2017 Расклад'!AR80</f>
        <v>3.8148148148148149</v>
      </c>
      <c r="AA84" s="85">
        <f t="shared" si="73"/>
        <v>3.9</v>
      </c>
      <c r="AB84" s="91" t="str">
        <f t="shared" si="52"/>
        <v>C</v>
      </c>
      <c r="AC84" s="480">
        <f>'2017 Расклад'!AX80</f>
        <v>3.6666666666666665</v>
      </c>
      <c r="AD84" s="85">
        <f t="shared" si="74"/>
        <v>3.96</v>
      </c>
      <c r="AE84" s="90" t="str">
        <f t="shared" si="53"/>
        <v>C</v>
      </c>
      <c r="AF84" s="133">
        <f>'2017 Расклад'!BD80</f>
        <v>4.3793103448275863</v>
      </c>
      <c r="AG84" s="393">
        <f t="shared" si="75"/>
        <v>4.1500000000000004</v>
      </c>
      <c r="AH84" s="91" t="str">
        <f t="shared" si="54"/>
        <v>C</v>
      </c>
      <c r="AI84" s="150">
        <f>'2017 Расклад'!BL80</f>
        <v>49.89473684210526</v>
      </c>
      <c r="AJ84" s="394">
        <f t="shared" si="76"/>
        <v>46.59</v>
      </c>
      <c r="AK84" s="90" t="str">
        <f t="shared" si="55"/>
        <v>C</v>
      </c>
      <c r="AL84" s="143">
        <f>'2017 Расклад'!BT80</f>
        <v>66.65517241379311</v>
      </c>
      <c r="AM84" s="129">
        <f t="shared" si="77"/>
        <v>71.56</v>
      </c>
      <c r="AN84" s="91" t="str">
        <f t="shared" si="56"/>
        <v>B</v>
      </c>
      <c r="AO84" s="160" t="str">
        <f t="shared" si="57"/>
        <v>B</v>
      </c>
      <c r="AP84" s="145">
        <f t="shared" si="58"/>
        <v>4.2</v>
      </c>
      <c r="AQ84" s="145">
        <f t="shared" si="59"/>
        <v>2.5</v>
      </c>
      <c r="AR84" s="145">
        <f t="shared" si="60"/>
        <v>2.5</v>
      </c>
      <c r="AS84" s="145">
        <f t="shared" si="61"/>
        <v>4.2</v>
      </c>
      <c r="AT84" s="145">
        <f t="shared" si="62"/>
        <v>4.2</v>
      </c>
      <c r="AU84" s="145">
        <f t="shared" si="63"/>
        <v>2</v>
      </c>
      <c r="AV84" s="145">
        <f t="shared" si="64"/>
        <v>2</v>
      </c>
      <c r="AW84" s="145">
        <f t="shared" si="65"/>
        <v>2</v>
      </c>
      <c r="AX84" s="145">
        <f t="shared" si="66"/>
        <v>2</v>
      </c>
      <c r="AY84" s="145">
        <f t="shared" si="67"/>
        <v>2.5</v>
      </c>
      <c r="AZ84" s="156">
        <f t="shared" si="68"/>
        <v>2.8099999999999996</v>
      </c>
    </row>
    <row r="85" spans="1:52" x14ac:dyDescent="0.25">
      <c r="A85" s="52">
        <v>14</v>
      </c>
      <c r="B85" s="76">
        <v>50970</v>
      </c>
      <c r="C85" s="48" t="s">
        <v>88</v>
      </c>
      <c r="D85" s="86">
        <f>'2017 Расклад'!J81</f>
        <v>4.383</v>
      </c>
      <c r="E85" s="89">
        <f t="shared" si="78"/>
        <v>4.4800000000000004</v>
      </c>
      <c r="F85" s="462" t="str">
        <f t="shared" si="40"/>
        <v>C</v>
      </c>
      <c r="G85" s="455">
        <f>'2017 Расклад'!P81</f>
        <v>4.17</v>
      </c>
      <c r="H85" s="89">
        <f t="shared" si="69"/>
        <v>4.1100000000000003</v>
      </c>
      <c r="I85" s="90" t="str">
        <f t="shared" si="41"/>
        <v>C</v>
      </c>
      <c r="J85" s="86">
        <f>'2017 Расклад'!V81</f>
        <v>4.3170000000000002</v>
      </c>
      <c r="K85" s="89">
        <f t="shared" si="70"/>
        <v>4.17</v>
      </c>
      <c r="L85" s="91" t="str">
        <f t="shared" si="42"/>
        <v>C</v>
      </c>
      <c r="M85" s="470">
        <f>'2017 Расклад'!AD81</f>
        <v>100</v>
      </c>
      <c r="N85" s="82">
        <f t="shared" si="71"/>
        <v>98.89</v>
      </c>
      <c r="O85" s="90" t="str">
        <f t="shared" si="43"/>
        <v>A</v>
      </c>
      <c r="P85" s="100">
        <f>'2017 Расклад'!AL81</f>
        <v>100</v>
      </c>
      <c r="Q85" s="392">
        <f t="shared" si="72"/>
        <v>96.86</v>
      </c>
      <c r="R85" s="91" t="str">
        <f t="shared" si="44"/>
        <v>A</v>
      </c>
      <c r="S85" s="116" t="str">
        <f t="shared" si="45"/>
        <v>B</v>
      </c>
      <c r="T85" s="101">
        <f t="shared" si="46"/>
        <v>2</v>
      </c>
      <c r="U85" s="101">
        <f t="shared" si="47"/>
        <v>2</v>
      </c>
      <c r="V85" s="101">
        <f t="shared" si="48"/>
        <v>2</v>
      </c>
      <c r="W85" s="101">
        <f t="shared" si="49"/>
        <v>4.2</v>
      </c>
      <c r="X85" s="101">
        <f t="shared" si="50"/>
        <v>4.2</v>
      </c>
      <c r="Y85" s="120">
        <f t="shared" si="51"/>
        <v>2.88</v>
      </c>
      <c r="Z85" s="125">
        <f>'2017 Расклад'!AR81</f>
        <v>3.9</v>
      </c>
      <c r="AA85" s="85">
        <f t="shared" si="73"/>
        <v>3.9</v>
      </c>
      <c r="AB85" s="91" t="str">
        <f t="shared" si="52"/>
        <v>C</v>
      </c>
      <c r="AC85" s="480">
        <f>'2017 Расклад'!AX81</f>
        <v>3.9493670886075951</v>
      </c>
      <c r="AD85" s="85">
        <f t="shared" si="74"/>
        <v>3.96</v>
      </c>
      <c r="AE85" s="90" t="str">
        <f t="shared" si="53"/>
        <v>C</v>
      </c>
      <c r="AF85" s="133">
        <f>'2017 Расклад'!BD81</f>
        <v>3.7083333333333335</v>
      </c>
      <c r="AG85" s="393">
        <f t="shared" si="75"/>
        <v>4.1500000000000004</v>
      </c>
      <c r="AH85" s="91" t="str">
        <f t="shared" si="54"/>
        <v>C</v>
      </c>
      <c r="AI85" s="150">
        <f>'2017 Расклад'!BL81</f>
        <v>46.310344827586206</v>
      </c>
      <c r="AJ85" s="394">
        <f t="shared" si="76"/>
        <v>46.59</v>
      </c>
      <c r="AK85" s="90" t="str">
        <f t="shared" si="55"/>
        <v>C</v>
      </c>
      <c r="AL85" s="143">
        <f>'2017 Расклад'!BT81</f>
        <v>64.065217391304344</v>
      </c>
      <c r="AM85" s="129">
        <f t="shared" si="77"/>
        <v>71.56</v>
      </c>
      <c r="AN85" s="91" t="str">
        <f t="shared" si="56"/>
        <v>B</v>
      </c>
      <c r="AO85" s="160" t="str">
        <f t="shared" si="57"/>
        <v>C</v>
      </c>
      <c r="AP85" s="145">
        <f t="shared" si="58"/>
        <v>2</v>
      </c>
      <c r="AQ85" s="145">
        <f t="shared" si="59"/>
        <v>2</v>
      </c>
      <c r="AR85" s="145">
        <f t="shared" si="60"/>
        <v>2</v>
      </c>
      <c r="AS85" s="145">
        <f t="shared" si="61"/>
        <v>4.2</v>
      </c>
      <c r="AT85" s="145">
        <f t="shared" si="62"/>
        <v>4.2</v>
      </c>
      <c r="AU85" s="145">
        <f t="shared" si="63"/>
        <v>2</v>
      </c>
      <c r="AV85" s="145">
        <f t="shared" si="64"/>
        <v>2</v>
      </c>
      <c r="AW85" s="145">
        <f t="shared" si="65"/>
        <v>2</v>
      </c>
      <c r="AX85" s="145">
        <f t="shared" si="66"/>
        <v>2</v>
      </c>
      <c r="AY85" s="145">
        <f t="shared" si="67"/>
        <v>2.5</v>
      </c>
      <c r="AZ85" s="156">
        <f t="shared" si="68"/>
        <v>2.4899999999999998</v>
      </c>
    </row>
    <row r="86" spans="1:52" ht="15.75" thickBot="1" x14ac:dyDescent="0.3">
      <c r="A86" s="55">
        <v>15</v>
      </c>
      <c r="B86" s="79">
        <v>51370</v>
      </c>
      <c r="C86" s="49" t="s">
        <v>89</v>
      </c>
      <c r="D86" s="119">
        <f>'2017 Расклад'!J82</f>
        <v>4.6139999999999999</v>
      </c>
      <c r="E86" s="409">
        <f t="shared" si="78"/>
        <v>4.4800000000000004</v>
      </c>
      <c r="F86" s="463" t="str">
        <f t="shared" si="40"/>
        <v>A</v>
      </c>
      <c r="G86" s="456">
        <f>'2017 Расклад'!P82</f>
        <v>4.0716000000000001</v>
      </c>
      <c r="H86" s="409">
        <f t="shared" si="69"/>
        <v>4.1100000000000003</v>
      </c>
      <c r="I86" s="92" t="str">
        <f t="shared" si="41"/>
        <v>C</v>
      </c>
      <c r="J86" s="119">
        <f>'2017 Расклад'!V82</f>
        <v>4.2539999999999996</v>
      </c>
      <c r="K86" s="409">
        <f t="shared" si="70"/>
        <v>4.17</v>
      </c>
      <c r="L86" s="93" t="str">
        <f t="shared" si="42"/>
        <v>C</v>
      </c>
      <c r="M86" s="471">
        <f>'2017 Расклад'!AD82</f>
        <v>100</v>
      </c>
      <c r="N86" s="410">
        <f t="shared" si="71"/>
        <v>98.89</v>
      </c>
      <c r="O86" s="92" t="str">
        <f t="shared" si="43"/>
        <v>A</v>
      </c>
      <c r="P86" s="427">
        <f>'2017 Расклад'!AL82</f>
        <v>96</v>
      </c>
      <c r="Q86" s="412">
        <f t="shared" si="72"/>
        <v>96.86</v>
      </c>
      <c r="R86" s="93" t="str">
        <f t="shared" si="44"/>
        <v>A</v>
      </c>
      <c r="S86" s="114" t="str">
        <f t="shared" si="45"/>
        <v>B</v>
      </c>
      <c r="T86" s="145">
        <f t="shared" si="46"/>
        <v>4.2</v>
      </c>
      <c r="U86" s="145">
        <f t="shared" si="47"/>
        <v>2</v>
      </c>
      <c r="V86" s="145">
        <f t="shared" si="48"/>
        <v>2</v>
      </c>
      <c r="W86" s="145">
        <f t="shared" si="49"/>
        <v>4.2</v>
      </c>
      <c r="X86" s="145">
        <f t="shared" si="50"/>
        <v>4.2</v>
      </c>
      <c r="Y86" s="146">
        <f t="shared" si="51"/>
        <v>3.3199999999999994</v>
      </c>
      <c r="Z86" s="417">
        <f>'2017 Расклад'!AR82</f>
        <v>3.8354430379746836</v>
      </c>
      <c r="AA86" s="413">
        <f t="shared" si="73"/>
        <v>3.9</v>
      </c>
      <c r="AB86" s="93" t="str">
        <f t="shared" si="52"/>
        <v>C</v>
      </c>
      <c r="AC86" s="481">
        <f>'2017 Расклад'!AX82</f>
        <v>3.5531914893617023</v>
      </c>
      <c r="AD86" s="413">
        <f t="shared" si="74"/>
        <v>3.96</v>
      </c>
      <c r="AE86" s="92" t="str">
        <f t="shared" si="53"/>
        <v>C</v>
      </c>
      <c r="AF86" s="418">
        <f>'2017 Расклад'!BD82</f>
        <v>4.5714285714285712</v>
      </c>
      <c r="AG86" s="414">
        <f t="shared" si="75"/>
        <v>4.1500000000000004</v>
      </c>
      <c r="AH86" s="93" t="str">
        <f t="shared" si="54"/>
        <v>A</v>
      </c>
      <c r="AI86" s="419">
        <f>'2017 Расклад'!BL82</f>
        <v>44.81818181818182</v>
      </c>
      <c r="AJ86" s="415">
        <f t="shared" si="76"/>
        <v>46.59</v>
      </c>
      <c r="AK86" s="92" t="str">
        <f t="shared" si="55"/>
        <v>C</v>
      </c>
      <c r="AL86" s="423">
        <f>'2017 Расклад'!BT82</f>
        <v>71.900000000000006</v>
      </c>
      <c r="AM86" s="416">
        <f t="shared" si="77"/>
        <v>71.56</v>
      </c>
      <c r="AN86" s="93" t="str">
        <f t="shared" si="56"/>
        <v>B</v>
      </c>
      <c r="AO86" s="424" t="str">
        <f t="shared" si="57"/>
        <v>B</v>
      </c>
      <c r="AP86" s="145">
        <f t="shared" si="58"/>
        <v>4.2</v>
      </c>
      <c r="AQ86" s="145">
        <f t="shared" si="59"/>
        <v>2</v>
      </c>
      <c r="AR86" s="145">
        <f t="shared" si="60"/>
        <v>2</v>
      </c>
      <c r="AS86" s="145">
        <f t="shared" si="61"/>
        <v>4.2</v>
      </c>
      <c r="AT86" s="145">
        <f t="shared" si="62"/>
        <v>4.2</v>
      </c>
      <c r="AU86" s="145">
        <f t="shared" si="63"/>
        <v>2</v>
      </c>
      <c r="AV86" s="145">
        <f t="shared" si="64"/>
        <v>2</v>
      </c>
      <c r="AW86" s="145">
        <f t="shared" si="65"/>
        <v>4.2</v>
      </c>
      <c r="AX86" s="145">
        <f t="shared" si="66"/>
        <v>2</v>
      </c>
      <c r="AY86" s="145">
        <f t="shared" si="67"/>
        <v>2.5</v>
      </c>
      <c r="AZ86" s="156">
        <f t="shared" si="68"/>
        <v>2.9299999999999997</v>
      </c>
    </row>
    <row r="87" spans="1:52" ht="15.75" thickBot="1" x14ac:dyDescent="0.3">
      <c r="A87" s="65"/>
      <c r="B87" s="74"/>
      <c r="C87" s="66" t="s">
        <v>160</v>
      </c>
      <c r="D87" s="106">
        <f>AVERAGE(D88:D116)</f>
        <v>4.4187310344827591</v>
      </c>
      <c r="E87" s="402"/>
      <c r="F87" s="459" t="str">
        <f t="shared" si="40"/>
        <v>B</v>
      </c>
      <c r="G87" s="454">
        <f>AVERAGE(G88:G116)</f>
        <v>4.0491103448275858</v>
      </c>
      <c r="H87" s="402"/>
      <c r="I87" s="102" t="str">
        <f t="shared" si="41"/>
        <v>C</v>
      </c>
      <c r="J87" s="106">
        <f>AVERAGE(J88:J116)</f>
        <v>4.1349034482758622</v>
      </c>
      <c r="K87" s="402"/>
      <c r="L87" s="103" t="str">
        <f t="shared" si="42"/>
        <v>C</v>
      </c>
      <c r="M87" s="454">
        <f>AVERAGE(M88:M116)</f>
        <v>98.091661554480751</v>
      </c>
      <c r="N87" s="403"/>
      <c r="O87" s="102" t="str">
        <f t="shared" si="43"/>
        <v>A</v>
      </c>
      <c r="P87" s="105">
        <f>AVERAGE(P88:P116)</f>
        <v>96.183498439090215</v>
      </c>
      <c r="Q87" s="404"/>
      <c r="R87" s="103" t="str">
        <f t="shared" si="44"/>
        <v>A</v>
      </c>
      <c r="S87" s="115" t="str">
        <f t="shared" si="45"/>
        <v>B</v>
      </c>
      <c r="T87" s="147">
        <f t="shared" si="46"/>
        <v>2.5</v>
      </c>
      <c r="U87" s="148">
        <f t="shared" si="47"/>
        <v>2</v>
      </c>
      <c r="V87" s="148">
        <f t="shared" si="48"/>
        <v>2</v>
      </c>
      <c r="W87" s="148">
        <f t="shared" si="49"/>
        <v>4.2</v>
      </c>
      <c r="X87" s="148">
        <f t="shared" si="50"/>
        <v>4.2</v>
      </c>
      <c r="Y87" s="476">
        <f t="shared" si="51"/>
        <v>2.9799999999999995</v>
      </c>
      <c r="Z87" s="105">
        <f>AVERAGE(Z88:Z116)</f>
        <v>3.7643935372278223</v>
      </c>
      <c r="AA87" s="405"/>
      <c r="AB87" s="103" t="str">
        <f t="shared" si="52"/>
        <v>C</v>
      </c>
      <c r="AC87" s="454">
        <f>AVERAGE(AC88:AC116)</f>
        <v>3.8680082651978109</v>
      </c>
      <c r="AD87" s="405"/>
      <c r="AE87" s="102" t="str">
        <f t="shared" si="53"/>
        <v>C</v>
      </c>
      <c r="AF87" s="139">
        <f>AVERAGE(AF88:AF116)</f>
        <v>4.0357754725557804</v>
      </c>
      <c r="AG87" s="406"/>
      <c r="AH87" s="103" t="str">
        <f t="shared" si="54"/>
        <v>C</v>
      </c>
      <c r="AI87" s="140">
        <f>AVERAGE(AI88:AI116)</f>
        <v>43.328363740733387</v>
      </c>
      <c r="AJ87" s="407"/>
      <c r="AK87" s="102" t="str">
        <f t="shared" si="55"/>
        <v>C</v>
      </c>
      <c r="AL87" s="139">
        <f>AVERAGE(AL88:AL116)</f>
        <v>70.255257495669767</v>
      </c>
      <c r="AM87" s="408"/>
      <c r="AN87" s="103" t="str">
        <f t="shared" si="56"/>
        <v>B</v>
      </c>
      <c r="AO87" s="159" t="str">
        <f t="shared" si="57"/>
        <v>B</v>
      </c>
      <c r="AP87" s="148">
        <f t="shared" si="58"/>
        <v>2.5</v>
      </c>
      <c r="AQ87" s="148">
        <f t="shared" si="59"/>
        <v>2</v>
      </c>
      <c r="AR87" s="148">
        <f t="shared" si="60"/>
        <v>2</v>
      </c>
      <c r="AS87" s="148">
        <f t="shared" si="61"/>
        <v>4.2</v>
      </c>
      <c r="AT87" s="148">
        <f t="shared" si="62"/>
        <v>4.2</v>
      </c>
      <c r="AU87" s="148">
        <f t="shared" si="63"/>
        <v>2</v>
      </c>
      <c r="AV87" s="148">
        <f t="shared" si="64"/>
        <v>2</v>
      </c>
      <c r="AW87" s="148">
        <f t="shared" si="65"/>
        <v>2</v>
      </c>
      <c r="AX87" s="148">
        <f t="shared" si="66"/>
        <v>2</v>
      </c>
      <c r="AY87" s="148">
        <f t="shared" si="67"/>
        <v>2.5</v>
      </c>
      <c r="AZ87" s="149">
        <f t="shared" si="68"/>
        <v>2.54</v>
      </c>
    </row>
    <row r="88" spans="1:52" x14ac:dyDescent="0.25">
      <c r="A88" s="54">
        <v>1</v>
      </c>
      <c r="B88" s="75">
        <v>60010</v>
      </c>
      <c r="C88" s="28" t="s">
        <v>91</v>
      </c>
      <c r="D88" s="86">
        <f>'2017 Расклад'!J83</f>
        <v>4.5419999999999998</v>
      </c>
      <c r="E88" s="395">
        <f t="shared" si="78"/>
        <v>4.4800000000000004</v>
      </c>
      <c r="F88" s="461" t="str">
        <f t="shared" si="40"/>
        <v>A</v>
      </c>
      <c r="G88" s="455">
        <f>'2017 Расклад'!P83</f>
        <v>4.282</v>
      </c>
      <c r="H88" s="395">
        <f t="shared" si="69"/>
        <v>4.1100000000000003</v>
      </c>
      <c r="I88" s="87" t="str">
        <f t="shared" si="41"/>
        <v>C</v>
      </c>
      <c r="J88" s="86">
        <f>'2017 Расклад'!V83</f>
        <v>4.3150000000000004</v>
      </c>
      <c r="K88" s="395">
        <f t="shared" si="70"/>
        <v>4.17</v>
      </c>
      <c r="L88" s="88" t="str">
        <f t="shared" si="42"/>
        <v>C</v>
      </c>
      <c r="M88" s="470">
        <f>'2017 Расклад'!AD83</f>
        <v>100</v>
      </c>
      <c r="N88" s="396">
        <f t="shared" si="71"/>
        <v>98.89</v>
      </c>
      <c r="O88" s="87" t="str">
        <f t="shared" si="43"/>
        <v>A</v>
      </c>
      <c r="P88" s="99">
        <f>'2017 Расклад'!AL83</f>
        <v>98.611111111111114</v>
      </c>
      <c r="Q88" s="397">
        <f t="shared" si="72"/>
        <v>96.86</v>
      </c>
      <c r="R88" s="88" t="str">
        <f t="shared" si="44"/>
        <v>A</v>
      </c>
      <c r="S88" s="116" t="str">
        <f t="shared" si="45"/>
        <v>B</v>
      </c>
      <c r="T88" s="101">
        <f t="shared" si="46"/>
        <v>4.2</v>
      </c>
      <c r="U88" s="101">
        <f t="shared" si="47"/>
        <v>2</v>
      </c>
      <c r="V88" s="101">
        <f t="shared" si="48"/>
        <v>2</v>
      </c>
      <c r="W88" s="101">
        <f t="shared" si="49"/>
        <v>4.2</v>
      </c>
      <c r="X88" s="101">
        <f t="shared" si="50"/>
        <v>4.2</v>
      </c>
      <c r="Y88" s="120">
        <f t="shared" si="51"/>
        <v>3.3199999999999994</v>
      </c>
      <c r="Z88" s="125">
        <f>'2017 Расклад'!AR83</f>
        <v>3.8148148148148149</v>
      </c>
      <c r="AA88" s="398">
        <f t="shared" si="73"/>
        <v>3.9</v>
      </c>
      <c r="AB88" s="88" t="str">
        <f t="shared" si="52"/>
        <v>C</v>
      </c>
      <c r="AC88" s="480">
        <f>'2017 Расклад'!AX83</f>
        <v>3.8024691358024691</v>
      </c>
      <c r="AD88" s="398">
        <f t="shared" si="74"/>
        <v>3.96</v>
      </c>
      <c r="AE88" s="87" t="str">
        <f t="shared" si="53"/>
        <v>C</v>
      </c>
      <c r="AF88" s="133">
        <f>'2017 Расклад'!BD83</f>
        <v>3.8536585365853657</v>
      </c>
      <c r="AG88" s="399">
        <f t="shared" si="75"/>
        <v>4.1500000000000004</v>
      </c>
      <c r="AH88" s="88" t="str">
        <f t="shared" si="54"/>
        <v>C</v>
      </c>
      <c r="AI88" s="150">
        <f>'2017 Расклад'!BL83</f>
        <v>43.594594594594597</v>
      </c>
      <c r="AJ88" s="400">
        <f t="shared" si="76"/>
        <v>46.59</v>
      </c>
      <c r="AK88" s="87" t="str">
        <f t="shared" si="55"/>
        <v>C</v>
      </c>
      <c r="AL88" s="151">
        <f>'2017 Расклад'!BT83</f>
        <v>68.654545454545456</v>
      </c>
      <c r="AM88" s="401">
        <f t="shared" si="77"/>
        <v>71.56</v>
      </c>
      <c r="AN88" s="88" t="str">
        <f t="shared" si="56"/>
        <v>B</v>
      </c>
      <c r="AO88" s="426" t="str">
        <f t="shared" si="57"/>
        <v>B</v>
      </c>
      <c r="AP88" s="145">
        <f t="shared" si="58"/>
        <v>4.2</v>
      </c>
      <c r="AQ88" s="145">
        <f t="shared" si="59"/>
        <v>2</v>
      </c>
      <c r="AR88" s="145">
        <f t="shared" si="60"/>
        <v>2</v>
      </c>
      <c r="AS88" s="145">
        <f t="shared" si="61"/>
        <v>4.2</v>
      </c>
      <c r="AT88" s="145">
        <f t="shared" si="62"/>
        <v>4.2</v>
      </c>
      <c r="AU88" s="145">
        <f t="shared" si="63"/>
        <v>2</v>
      </c>
      <c r="AV88" s="145">
        <f t="shared" si="64"/>
        <v>2</v>
      </c>
      <c r="AW88" s="145">
        <f t="shared" si="65"/>
        <v>2</v>
      </c>
      <c r="AX88" s="145">
        <f t="shared" si="66"/>
        <v>2</v>
      </c>
      <c r="AY88" s="145">
        <f t="shared" si="67"/>
        <v>2.5</v>
      </c>
      <c r="AZ88" s="156">
        <f t="shared" si="68"/>
        <v>2.71</v>
      </c>
    </row>
    <row r="89" spans="1:52" x14ac:dyDescent="0.25">
      <c r="A89" s="52">
        <v>2</v>
      </c>
      <c r="B89" s="76">
        <v>60020</v>
      </c>
      <c r="C89" s="48" t="s">
        <v>92</v>
      </c>
      <c r="D89" s="86">
        <f>'2017 Расклад'!J84</f>
        <v>3.78</v>
      </c>
      <c r="E89" s="89">
        <f t="shared" si="78"/>
        <v>4.4800000000000004</v>
      </c>
      <c r="F89" s="462" t="str">
        <f t="shared" si="40"/>
        <v>C</v>
      </c>
      <c r="G89" s="455">
        <f>'2017 Расклад'!P84</f>
        <v>3.5</v>
      </c>
      <c r="H89" s="89">
        <f t="shared" si="69"/>
        <v>4.1100000000000003</v>
      </c>
      <c r="I89" s="90" t="str">
        <f t="shared" si="41"/>
        <v>C</v>
      </c>
      <c r="J89" s="86">
        <f>'2017 Расклад'!V84</f>
        <v>4.0199999999999996</v>
      </c>
      <c r="K89" s="89">
        <f t="shared" si="70"/>
        <v>4.17</v>
      </c>
      <c r="L89" s="91" t="str">
        <f t="shared" si="42"/>
        <v>C</v>
      </c>
      <c r="M89" s="470">
        <f>'2017 Расклад'!AD84</f>
        <v>89.583333333333343</v>
      </c>
      <c r="N89" s="82">
        <f t="shared" si="71"/>
        <v>98.89</v>
      </c>
      <c r="O89" s="90" t="str">
        <f t="shared" si="43"/>
        <v>B</v>
      </c>
      <c r="P89" s="99">
        <f>'2017 Расклад'!AL84</f>
        <v>93.75</v>
      </c>
      <c r="Q89" s="392">
        <f t="shared" si="72"/>
        <v>96.86</v>
      </c>
      <c r="R89" s="91" t="str">
        <f t="shared" si="44"/>
        <v>A</v>
      </c>
      <c r="S89" s="116" t="str">
        <f t="shared" si="45"/>
        <v>B</v>
      </c>
      <c r="T89" s="101">
        <f t="shared" si="46"/>
        <v>2</v>
      </c>
      <c r="U89" s="101">
        <f t="shared" si="47"/>
        <v>2</v>
      </c>
      <c r="V89" s="101">
        <f t="shared" si="48"/>
        <v>2</v>
      </c>
      <c r="W89" s="101">
        <f t="shared" si="49"/>
        <v>2.5</v>
      </c>
      <c r="X89" s="101">
        <f t="shared" si="50"/>
        <v>4.2</v>
      </c>
      <c r="Y89" s="120">
        <f t="shared" si="51"/>
        <v>2.54</v>
      </c>
      <c r="Z89" s="125">
        <f>'2017 Расклад'!AR84</f>
        <v>3.8</v>
      </c>
      <c r="AA89" s="85">
        <f t="shared" si="73"/>
        <v>3.9</v>
      </c>
      <c r="AB89" s="91" t="str">
        <f t="shared" si="52"/>
        <v>C</v>
      </c>
      <c r="AC89" s="480">
        <f>'2017 Расклад'!AX84</f>
        <v>3.8</v>
      </c>
      <c r="AD89" s="85">
        <f t="shared" si="74"/>
        <v>3.96</v>
      </c>
      <c r="AE89" s="90" t="str">
        <f t="shared" si="53"/>
        <v>C</v>
      </c>
      <c r="AF89" s="133">
        <f>'2017 Расклад'!BD84</f>
        <v>3.736842105263158</v>
      </c>
      <c r="AG89" s="393">
        <f t="shared" si="75"/>
        <v>4.1500000000000004</v>
      </c>
      <c r="AH89" s="91" t="str">
        <f t="shared" si="54"/>
        <v>C</v>
      </c>
      <c r="AI89" s="150">
        <f>'2017 Расклад'!BL84</f>
        <v>45.714285714285715</v>
      </c>
      <c r="AJ89" s="394">
        <f t="shared" si="76"/>
        <v>46.59</v>
      </c>
      <c r="AK89" s="90" t="str">
        <f t="shared" si="55"/>
        <v>C</v>
      </c>
      <c r="AL89" s="151">
        <f>'2017 Расклад'!BT84</f>
        <v>66</v>
      </c>
      <c r="AM89" s="129">
        <f t="shared" si="77"/>
        <v>71.56</v>
      </c>
      <c r="AN89" s="91" t="str">
        <f t="shared" si="56"/>
        <v>B</v>
      </c>
      <c r="AO89" s="160" t="str">
        <f t="shared" si="57"/>
        <v>C</v>
      </c>
      <c r="AP89" s="145">
        <f t="shared" si="58"/>
        <v>2</v>
      </c>
      <c r="AQ89" s="145">
        <f t="shared" si="59"/>
        <v>2</v>
      </c>
      <c r="AR89" s="145">
        <f t="shared" si="60"/>
        <v>2</v>
      </c>
      <c r="AS89" s="145">
        <f t="shared" si="61"/>
        <v>2.5</v>
      </c>
      <c r="AT89" s="145">
        <f t="shared" si="62"/>
        <v>4.2</v>
      </c>
      <c r="AU89" s="145">
        <f t="shared" si="63"/>
        <v>2</v>
      </c>
      <c r="AV89" s="145">
        <f t="shared" si="64"/>
        <v>2</v>
      </c>
      <c r="AW89" s="145">
        <f t="shared" si="65"/>
        <v>2</v>
      </c>
      <c r="AX89" s="145">
        <f t="shared" si="66"/>
        <v>2</v>
      </c>
      <c r="AY89" s="145">
        <f t="shared" si="67"/>
        <v>2.5</v>
      </c>
      <c r="AZ89" s="156">
        <f t="shared" si="68"/>
        <v>2.3199999999999998</v>
      </c>
    </row>
    <row r="90" spans="1:52" x14ac:dyDescent="0.25">
      <c r="A90" s="52">
        <v>3</v>
      </c>
      <c r="B90" s="76">
        <v>60050</v>
      </c>
      <c r="C90" s="48" t="s">
        <v>93</v>
      </c>
      <c r="D90" s="86">
        <f>'2017 Расклад'!J85</f>
        <v>4.4689999999999994</v>
      </c>
      <c r="E90" s="89">
        <f t="shared" si="78"/>
        <v>4.4800000000000004</v>
      </c>
      <c r="F90" s="462" t="str">
        <f t="shared" si="40"/>
        <v>B</v>
      </c>
      <c r="G90" s="455">
        <f>'2017 Расклад'!P85</f>
        <v>4.0380000000000003</v>
      </c>
      <c r="H90" s="89">
        <f t="shared" si="69"/>
        <v>4.1100000000000003</v>
      </c>
      <c r="I90" s="90" t="str">
        <f t="shared" si="41"/>
        <v>C</v>
      </c>
      <c r="J90" s="86">
        <f>'2017 Расклад'!V85</f>
        <v>4.2610000000000001</v>
      </c>
      <c r="K90" s="89">
        <f t="shared" si="70"/>
        <v>4.17</v>
      </c>
      <c r="L90" s="91" t="str">
        <f t="shared" si="42"/>
        <v>C</v>
      </c>
      <c r="M90" s="470">
        <f>'2017 Расклад'!AD85</f>
        <v>100</v>
      </c>
      <c r="N90" s="82">
        <f t="shared" si="71"/>
        <v>98.89</v>
      </c>
      <c r="O90" s="90" t="str">
        <f t="shared" si="43"/>
        <v>A</v>
      </c>
      <c r="P90" s="99">
        <f>'2017 Расклад'!AL85</f>
        <v>100</v>
      </c>
      <c r="Q90" s="392">
        <f t="shared" si="72"/>
        <v>96.86</v>
      </c>
      <c r="R90" s="91" t="str">
        <f t="shared" si="44"/>
        <v>A</v>
      </c>
      <c r="S90" s="116" t="str">
        <f t="shared" si="45"/>
        <v>B</v>
      </c>
      <c r="T90" s="101">
        <f t="shared" si="46"/>
        <v>2.5</v>
      </c>
      <c r="U90" s="101">
        <f t="shared" si="47"/>
        <v>2</v>
      </c>
      <c r="V90" s="101">
        <f t="shared" si="48"/>
        <v>2</v>
      </c>
      <c r="W90" s="101">
        <f t="shared" si="49"/>
        <v>4.2</v>
      </c>
      <c r="X90" s="101">
        <f t="shared" si="50"/>
        <v>4.2</v>
      </c>
      <c r="Y90" s="120">
        <f t="shared" si="51"/>
        <v>2.9799999999999995</v>
      </c>
      <c r="Z90" s="125">
        <f>'2017 Расклад'!AR85</f>
        <v>3.7777777777777777</v>
      </c>
      <c r="AA90" s="85">
        <f t="shared" si="73"/>
        <v>3.9</v>
      </c>
      <c r="AB90" s="91" t="str">
        <f t="shared" si="52"/>
        <v>C</v>
      </c>
      <c r="AC90" s="480">
        <f>'2017 Расклад'!AX85</f>
        <v>4.0606060606060606</v>
      </c>
      <c r="AD90" s="85">
        <f t="shared" si="74"/>
        <v>3.96</v>
      </c>
      <c r="AE90" s="90" t="str">
        <f t="shared" si="53"/>
        <v>C</v>
      </c>
      <c r="AF90" s="133">
        <f>'2017 Расклад'!BD85</f>
        <v>3.8</v>
      </c>
      <c r="AG90" s="393">
        <f t="shared" si="75"/>
        <v>4.1500000000000004</v>
      </c>
      <c r="AH90" s="91" t="str">
        <f t="shared" si="54"/>
        <v>C</v>
      </c>
      <c r="AI90" s="150">
        <f>'2017 Расклад'!BL85</f>
        <v>36.56</v>
      </c>
      <c r="AJ90" s="394">
        <f t="shared" si="76"/>
        <v>46.59</v>
      </c>
      <c r="AK90" s="90" t="str">
        <f t="shared" si="55"/>
        <v>C</v>
      </c>
      <c r="AL90" s="151">
        <f>'2017 Расклад'!BT85</f>
        <v>65.65517241379311</v>
      </c>
      <c r="AM90" s="129">
        <f t="shared" si="77"/>
        <v>71.56</v>
      </c>
      <c r="AN90" s="91" t="str">
        <f t="shared" si="56"/>
        <v>B</v>
      </c>
      <c r="AO90" s="160" t="str">
        <f t="shared" si="57"/>
        <v>B</v>
      </c>
      <c r="AP90" s="145">
        <f t="shared" si="58"/>
        <v>2.5</v>
      </c>
      <c r="AQ90" s="145">
        <f t="shared" si="59"/>
        <v>2</v>
      </c>
      <c r="AR90" s="145">
        <f t="shared" si="60"/>
        <v>2</v>
      </c>
      <c r="AS90" s="145">
        <f t="shared" si="61"/>
        <v>4.2</v>
      </c>
      <c r="AT90" s="145">
        <f t="shared" si="62"/>
        <v>4.2</v>
      </c>
      <c r="AU90" s="145">
        <f t="shared" si="63"/>
        <v>2</v>
      </c>
      <c r="AV90" s="145">
        <f t="shared" si="64"/>
        <v>2</v>
      </c>
      <c r="AW90" s="145">
        <f t="shared" si="65"/>
        <v>2</v>
      </c>
      <c r="AX90" s="145">
        <f t="shared" si="66"/>
        <v>2</v>
      </c>
      <c r="AY90" s="145">
        <f t="shared" si="67"/>
        <v>2.5</v>
      </c>
      <c r="AZ90" s="156">
        <f t="shared" si="68"/>
        <v>2.54</v>
      </c>
    </row>
    <row r="91" spans="1:52" x14ac:dyDescent="0.25">
      <c r="A91" s="52">
        <v>4</v>
      </c>
      <c r="B91" s="76">
        <v>60070</v>
      </c>
      <c r="C91" s="48" t="s">
        <v>94</v>
      </c>
      <c r="D91" s="86">
        <f>'2017 Расклад'!J86</f>
        <v>4.5710000000000006</v>
      </c>
      <c r="E91" s="89">
        <f t="shared" si="78"/>
        <v>4.4800000000000004</v>
      </c>
      <c r="F91" s="462" t="str">
        <f t="shared" si="40"/>
        <v>A</v>
      </c>
      <c r="G91" s="455">
        <f>'2017 Расклад'!P86</f>
        <v>4.1319999999999997</v>
      </c>
      <c r="H91" s="89">
        <f t="shared" si="69"/>
        <v>4.1100000000000003</v>
      </c>
      <c r="I91" s="90" t="str">
        <f t="shared" si="41"/>
        <v>C</v>
      </c>
      <c r="J91" s="86">
        <f>'2017 Расклад'!V86</f>
        <v>4.1319999999999997</v>
      </c>
      <c r="K91" s="89">
        <f t="shared" si="70"/>
        <v>4.17</v>
      </c>
      <c r="L91" s="91" t="str">
        <f t="shared" si="42"/>
        <v>C</v>
      </c>
      <c r="M91" s="470">
        <f>'2017 Расклад'!AD86</f>
        <v>100</v>
      </c>
      <c r="N91" s="82">
        <f t="shared" si="71"/>
        <v>98.89</v>
      </c>
      <c r="O91" s="90" t="str">
        <f t="shared" si="43"/>
        <v>A</v>
      </c>
      <c r="P91" s="99">
        <f>'2017 Расклад'!AL86</f>
        <v>95.604395604395606</v>
      </c>
      <c r="Q91" s="392">
        <f t="shared" si="72"/>
        <v>96.86</v>
      </c>
      <c r="R91" s="91" t="str">
        <f t="shared" si="44"/>
        <v>A</v>
      </c>
      <c r="S91" s="116" t="str">
        <f t="shared" si="45"/>
        <v>B</v>
      </c>
      <c r="T91" s="101">
        <f t="shared" si="46"/>
        <v>4.2</v>
      </c>
      <c r="U91" s="101">
        <f t="shared" si="47"/>
        <v>2</v>
      </c>
      <c r="V91" s="101">
        <f t="shared" si="48"/>
        <v>2</v>
      </c>
      <c r="W91" s="101">
        <f t="shared" si="49"/>
        <v>4.2</v>
      </c>
      <c r="X91" s="101">
        <f t="shared" si="50"/>
        <v>4.2</v>
      </c>
      <c r="Y91" s="120">
        <f t="shared" si="51"/>
        <v>3.3199999999999994</v>
      </c>
      <c r="Z91" s="125">
        <f>'2017 Расклад'!AR86</f>
        <v>3.9361702127659575</v>
      </c>
      <c r="AA91" s="85">
        <f t="shared" si="73"/>
        <v>3.9</v>
      </c>
      <c r="AB91" s="91" t="str">
        <f t="shared" si="52"/>
        <v>C</v>
      </c>
      <c r="AC91" s="480">
        <f>'2017 Расклад'!AX86</f>
        <v>4.0106382978723403</v>
      </c>
      <c r="AD91" s="85">
        <f t="shared" si="74"/>
        <v>3.96</v>
      </c>
      <c r="AE91" s="90" t="str">
        <f t="shared" si="53"/>
        <v>C</v>
      </c>
      <c r="AF91" s="133">
        <f>'2017 Расклад'!BD86</f>
        <v>4.117647058823529</v>
      </c>
      <c r="AG91" s="393">
        <f t="shared" si="75"/>
        <v>4.1500000000000004</v>
      </c>
      <c r="AH91" s="91" t="str">
        <f t="shared" si="54"/>
        <v>C</v>
      </c>
      <c r="AI91" s="150">
        <f>'2017 Расклад'!BL86</f>
        <v>48.652173913043477</v>
      </c>
      <c r="AJ91" s="394">
        <f t="shared" si="76"/>
        <v>46.59</v>
      </c>
      <c r="AK91" s="90" t="str">
        <f t="shared" si="55"/>
        <v>C</v>
      </c>
      <c r="AL91" s="151">
        <f>'2017 Расклад'!BT86</f>
        <v>72.347222222222229</v>
      </c>
      <c r="AM91" s="129">
        <f t="shared" si="77"/>
        <v>71.56</v>
      </c>
      <c r="AN91" s="91" t="str">
        <f t="shared" si="56"/>
        <v>A</v>
      </c>
      <c r="AO91" s="160" t="str">
        <f t="shared" si="57"/>
        <v>B</v>
      </c>
      <c r="AP91" s="145">
        <f t="shared" si="58"/>
        <v>4.2</v>
      </c>
      <c r="AQ91" s="145">
        <f t="shared" si="59"/>
        <v>2</v>
      </c>
      <c r="AR91" s="145">
        <f t="shared" si="60"/>
        <v>2</v>
      </c>
      <c r="AS91" s="145">
        <f t="shared" si="61"/>
        <v>4.2</v>
      </c>
      <c r="AT91" s="145">
        <f t="shared" si="62"/>
        <v>4.2</v>
      </c>
      <c r="AU91" s="145">
        <f t="shared" si="63"/>
        <v>2</v>
      </c>
      <c r="AV91" s="145">
        <f t="shared" si="64"/>
        <v>2</v>
      </c>
      <c r="AW91" s="145">
        <f t="shared" si="65"/>
        <v>2</v>
      </c>
      <c r="AX91" s="145">
        <f t="shared" si="66"/>
        <v>2</v>
      </c>
      <c r="AY91" s="145">
        <f t="shared" si="67"/>
        <v>4.2</v>
      </c>
      <c r="AZ91" s="156">
        <f t="shared" si="68"/>
        <v>2.88</v>
      </c>
    </row>
    <row r="92" spans="1:52" x14ac:dyDescent="0.25">
      <c r="A92" s="52">
        <v>5</v>
      </c>
      <c r="B92" s="76">
        <v>60180</v>
      </c>
      <c r="C92" s="48" t="s">
        <v>95</v>
      </c>
      <c r="D92" s="86">
        <f>'2017 Расклад'!J87</f>
        <v>4.4719999999999995</v>
      </c>
      <c r="E92" s="89">
        <f t="shared" si="78"/>
        <v>4.4800000000000004</v>
      </c>
      <c r="F92" s="462" t="str">
        <f t="shared" si="40"/>
        <v>B</v>
      </c>
      <c r="G92" s="455">
        <f>'2017 Расклад'!P87</f>
        <v>4.0680000000000005</v>
      </c>
      <c r="H92" s="89">
        <f t="shared" si="69"/>
        <v>4.1100000000000003</v>
      </c>
      <c r="I92" s="90" t="str">
        <f t="shared" si="41"/>
        <v>C</v>
      </c>
      <c r="J92" s="86">
        <f>'2017 Расклад'!V87</f>
        <v>4.2589999999999995</v>
      </c>
      <c r="K92" s="89">
        <f t="shared" si="70"/>
        <v>4.17</v>
      </c>
      <c r="L92" s="91" t="str">
        <f t="shared" si="42"/>
        <v>C</v>
      </c>
      <c r="M92" s="470">
        <f>'2017 Расклад'!AD87</f>
        <v>99.047619047619051</v>
      </c>
      <c r="N92" s="82">
        <f t="shared" si="71"/>
        <v>98.89</v>
      </c>
      <c r="O92" s="90" t="str">
        <f t="shared" si="43"/>
        <v>A</v>
      </c>
      <c r="P92" s="99">
        <f>'2017 Расклад'!AL87</f>
        <v>90.566037735849051</v>
      </c>
      <c r="Q92" s="392">
        <f t="shared" si="72"/>
        <v>96.86</v>
      </c>
      <c r="R92" s="91" t="str">
        <f t="shared" si="44"/>
        <v>A</v>
      </c>
      <c r="S92" s="116" t="str">
        <f t="shared" si="45"/>
        <v>B</v>
      </c>
      <c r="T92" s="101">
        <f t="shared" si="46"/>
        <v>2.5</v>
      </c>
      <c r="U92" s="101">
        <f t="shared" si="47"/>
        <v>2</v>
      </c>
      <c r="V92" s="101">
        <f t="shared" si="48"/>
        <v>2</v>
      </c>
      <c r="W92" s="101">
        <f t="shared" si="49"/>
        <v>4.2</v>
      </c>
      <c r="X92" s="101">
        <f t="shared" si="50"/>
        <v>4.2</v>
      </c>
      <c r="Y92" s="120">
        <f t="shared" si="51"/>
        <v>2.9799999999999995</v>
      </c>
      <c r="Z92" s="125">
        <f>'2017 Расклад'!AR87</f>
        <v>3.6867469879518073</v>
      </c>
      <c r="AA92" s="85">
        <f t="shared" si="73"/>
        <v>3.9</v>
      </c>
      <c r="AB92" s="91" t="str">
        <f t="shared" si="52"/>
        <v>C</v>
      </c>
      <c r="AC92" s="480">
        <f>'2017 Расклад'!AX87</f>
        <v>3.8554216867469879</v>
      </c>
      <c r="AD92" s="85">
        <f t="shared" si="74"/>
        <v>3.96</v>
      </c>
      <c r="AE92" s="90" t="str">
        <f t="shared" si="53"/>
        <v>C</v>
      </c>
      <c r="AF92" s="133">
        <f>'2017 Расклад'!BD87</f>
        <v>3.838709677419355</v>
      </c>
      <c r="AG92" s="393">
        <f t="shared" si="75"/>
        <v>4.1500000000000004</v>
      </c>
      <c r="AH92" s="91" t="str">
        <f t="shared" si="54"/>
        <v>C</v>
      </c>
      <c r="AI92" s="150">
        <f>'2017 Расклад'!BL87</f>
        <v>43.3</v>
      </c>
      <c r="AJ92" s="394">
        <f t="shared" si="76"/>
        <v>46.59</v>
      </c>
      <c r="AK92" s="90" t="str">
        <f t="shared" si="55"/>
        <v>C</v>
      </c>
      <c r="AL92" s="151">
        <f>'2017 Расклад'!BT87</f>
        <v>72.61702127659575</v>
      </c>
      <c r="AM92" s="129">
        <f t="shared" si="77"/>
        <v>71.56</v>
      </c>
      <c r="AN92" s="91" t="str">
        <f t="shared" si="56"/>
        <v>A</v>
      </c>
      <c r="AO92" s="160" t="str">
        <f t="shared" si="57"/>
        <v>B</v>
      </c>
      <c r="AP92" s="145">
        <f t="shared" si="58"/>
        <v>2.5</v>
      </c>
      <c r="AQ92" s="145">
        <f t="shared" si="59"/>
        <v>2</v>
      </c>
      <c r="AR92" s="145">
        <f t="shared" si="60"/>
        <v>2</v>
      </c>
      <c r="AS92" s="145">
        <f t="shared" si="61"/>
        <v>4.2</v>
      </c>
      <c r="AT92" s="145">
        <f t="shared" si="62"/>
        <v>4.2</v>
      </c>
      <c r="AU92" s="145">
        <f t="shared" si="63"/>
        <v>2</v>
      </c>
      <c r="AV92" s="145">
        <f t="shared" si="64"/>
        <v>2</v>
      </c>
      <c r="AW92" s="145">
        <f t="shared" si="65"/>
        <v>2</v>
      </c>
      <c r="AX92" s="145">
        <f t="shared" si="66"/>
        <v>2</v>
      </c>
      <c r="AY92" s="145">
        <f t="shared" si="67"/>
        <v>4.2</v>
      </c>
      <c r="AZ92" s="156">
        <f t="shared" si="68"/>
        <v>2.71</v>
      </c>
    </row>
    <row r="93" spans="1:52" x14ac:dyDescent="0.25">
      <c r="A93" s="52">
        <v>6</v>
      </c>
      <c r="B93" s="76">
        <v>60220</v>
      </c>
      <c r="C93" s="48" t="s">
        <v>96</v>
      </c>
      <c r="D93" s="86">
        <f>'2017 Расклад'!J88</f>
        <v>4.25</v>
      </c>
      <c r="E93" s="89">
        <f t="shared" si="78"/>
        <v>4.4800000000000004</v>
      </c>
      <c r="F93" s="462" t="str">
        <f t="shared" si="40"/>
        <v>C</v>
      </c>
      <c r="G93" s="455">
        <f>'2017 Расклад'!P88</f>
        <v>3.7239999999999998</v>
      </c>
      <c r="H93" s="89">
        <f t="shared" si="69"/>
        <v>4.1100000000000003</v>
      </c>
      <c r="I93" s="90" t="str">
        <f t="shared" si="41"/>
        <v>C</v>
      </c>
      <c r="J93" s="86">
        <f>'2017 Расклад'!V88</f>
        <v>3.819</v>
      </c>
      <c r="K93" s="89">
        <f t="shared" si="70"/>
        <v>4.17</v>
      </c>
      <c r="L93" s="91" t="str">
        <f t="shared" si="42"/>
        <v>C</v>
      </c>
      <c r="M93" s="470">
        <f>'2017 Расклад'!AD88</f>
        <v>98.591549295774655</v>
      </c>
      <c r="N93" s="82">
        <f t="shared" si="71"/>
        <v>98.89</v>
      </c>
      <c r="O93" s="90" t="str">
        <f t="shared" si="43"/>
        <v>A</v>
      </c>
      <c r="P93" s="99">
        <f>'2017 Расклад'!AL88</f>
        <v>95.714285714285708</v>
      </c>
      <c r="Q93" s="392">
        <f t="shared" si="72"/>
        <v>96.86</v>
      </c>
      <c r="R93" s="91" t="str">
        <f t="shared" si="44"/>
        <v>A</v>
      </c>
      <c r="S93" s="116" t="str">
        <f t="shared" si="45"/>
        <v>B</v>
      </c>
      <c r="T93" s="101">
        <f t="shared" si="46"/>
        <v>2</v>
      </c>
      <c r="U93" s="101">
        <f t="shared" si="47"/>
        <v>2</v>
      </c>
      <c r="V93" s="101">
        <f t="shared" si="48"/>
        <v>2</v>
      </c>
      <c r="W93" s="101">
        <f t="shared" si="49"/>
        <v>4.2</v>
      </c>
      <c r="X93" s="101">
        <f t="shared" si="50"/>
        <v>4.2</v>
      </c>
      <c r="Y93" s="120">
        <f t="shared" si="51"/>
        <v>2.88</v>
      </c>
      <c r="Z93" s="125">
        <f>'2017 Расклад'!AR88</f>
        <v>3.6326530612244898</v>
      </c>
      <c r="AA93" s="85">
        <f t="shared" si="73"/>
        <v>3.9</v>
      </c>
      <c r="AB93" s="91" t="str">
        <f t="shared" si="52"/>
        <v>C</v>
      </c>
      <c r="AC93" s="480">
        <f>'2017 Расклад'!AX88</f>
        <v>3.9387755102040818</v>
      </c>
      <c r="AD93" s="85">
        <f t="shared" si="74"/>
        <v>3.96</v>
      </c>
      <c r="AE93" s="90" t="str">
        <f t="shared" si="53"/>
        <v>C</v>
      </c>
      <c r="AF93" s="133">
        <f>'2017 Расклад'!BD88</f>
        <v>4.2272727272727275</v>
      </c>
      <c r="AG93" s="393">
        <f t="shared" si="75"/>
        <v>4.1500000000000004</v>
      </c>
      <c r="AH93" s="91" t="str">
        <f t="shared" si="54"/>
        <v>C</v>
      </c>
      <c r="AI93" s="150">
        <f>'2017 Расклад'!BL88</f>
        <v>42.727272727272727</v>
      </c>
      <c r="AJ93" s="394">
        <f t="shared" si="76"/>
        <v>46.59</v>
      </c>
      <c r="AK93" s="90" t="str">
        <f t="shared" si="55"/>
        <v>C</v>
      </c>
      <c r="AL93" s="151">
        <f>'2017 Расклад'!BT88</f>
        <v>71.5</v>
      </c>
      <c r="AM93" s="129">
        <f t="shared" si="77"/>
        <v>71.56</v>
      </c>
      <c r="AN93" s="91" t="str">
        <f t="shared" si="56"/>
        <v>B</v>
      </c>
      <c r="AO93" s="160" t="str">
        <f t="shared" si="57"/>
        <v>C</v>
      </c>
      <c r="AP93" s="145">
        <f t="shared" si="58"/>
        <v>2</v>
      </c>
      <c r="AQ93" s="145">
        <f t="shared" si="59"/>
        <v>2</v>
      </c>
      <c r="AR93" s="145">
        <f t="shared" si="60"/>
        <v>2</v>
      </c>
      <c r="AS93" s="145">
        <f t="shared" si="61"/>
        <v>4.2</v>
      </c>
      <c r="AT93" s="145">
        <f t="shared" si="62"/>
        <v>4.2</v>
      </c>
      <c r="AU93" s="145">
        <f t="shared" si="63"/>
        <v>2</v>
      </c>
      <c r="AV93" s="145">
        <f t="shared" si="64"/>
        <v>2</v>
      </c>
      <c r="AW93" s="145">
        <f t="shared" si="65"/>
        <v>2</v>
      </c>
      <c r="AX93" s="145">
        <f t="shared" si="66"/>
        <v>2</v>
      </c>
      <c r="AY93" s="145">
        <f t="shared" si="67"/>
        <v>2.5</v>
      </c>
      <c r="AZ93" s="156">
        <f t="shared" si="68"/>
        <v>2.4899999999999998</v>
      </c>
    </row>
    <row r="94" spans="1:52" x14ac:dyDescent="0.25">
      <c r="A94" s="52">
        <v>7</v>
      </c>
      <c r="B94" s="76">
        <v>60240</v>
      </c>
      <c r="C94" s="48" t="s">
        <v>97</v>
      </c>
      <c r="D94" s="86">
        <f>'2017 Расклад'!J89</f>
        <v>4.5810000000000004</v>
      </c>
      <c r="E94" s="89">
        <f t="shared" si="78"/>
        <v>4.4800000000000004</v>
      </c>
      <c r="F94" s="462" t="str">
        <f t="shared" si="40"/>
        <v>A</v>
      </c>
      <c r="G94" s="455">
        <f>'2017 Расклад'!P89</f>
        <v>4.28</v>
      </c>
      <c r="H94" s="89">
        <f t="shared" si="69"/>
        <v>4.1100000000000003</v>
      </c>
      <c r="I94" s="90" t="str">
        <f t="shared" si="41"/>
        <v>C</v>
      </c>
      <c r="J94" s="86">
        <f>'2017 Расклад'!V89</f>
        <v>4.2189999999999994</v>
      </c>
      <c r="K94" s="89">
        <f t="shared" si="70"/>
        <v>4.17</v>
      </c>
      <c r="L94" s="91" t="str">
        <f t="shared" si="42"/>
        <v>C</v>
      </c>
      <c r="M94" s="470">
        <f>'2017 Расклад'!AD89</f>
        <v>98.6013986013986</v>
      </c>
      <c r="N94" s="82">
        <f t="shared" si="71"/>
        <v>98.89</v>
      </c>
      <c r="O94" s="90" t="str">
        <f t="shared" si="43"/>
        <v>A</v>
      </c>
      <c r="P94" s="99">
        <f>'2017 Расклад'!AL89</f>
        <v>95.121951219512198</v>
      </c>
      <c r="Q94" s="392">
        <f t="shared" si="72"/>
        <v>96.86</v>
      </c>
      <c r="R94" s="91" t="str">
        <f t="shared" si="44"/>
        <v>A</v>
      </c>
      <c r="S94" s="116" t="str">
        <f t="shared" si="45"/>
        <v>B</v>
      </c>
      <c r="T94" s="101">
        <f t="shared" si="46"/>
        <v>4.2</v>
      </c>
      <c r="U94" s="101">
        <f t="shared" si="47"/>
        <v>2</v>
      </c>
      <c r="V94" s="101">
        <f t="shared" si="48"/>
        <v>2</v>
      </c>
      <c r="W94" s="101">
        <f t="shared" si="49"/>
        <v>4.2</v>
      </c>
      <c r="X94" s="101">
        <f t="shared" si="50"/>
        <v>4.2</v>
      </c>
      <c r="Y94" s="120">
        <f t="shared" si="51"/>
        <v>3.3199999999999994</v>
      </c>
      <c r="Z94" s="125">
        <f>'2017 Расклад'!AR89</f>
        <v>3.7543859649122808</v>
      </c>
      <c r="AA94" s="85">
        <f t="shared" si="73"/>
        <v>3.9</v>
      </c>
      <c r="AB94" s="91" t="str">
        <f t="shared" si="52"/>
        <v>C</v>
      </c>
      <c r="AC94" s="480">
        <f>'2017 Расклад'!AX89</f>
        <v>3.8333333333333335</v>
      </c>
      <c r="AD94" s="85">
        <f t="shared" si="74"/>
        <v>3.96</v>
      </c>
      <c r="AE94" s="90" t="str">
        <f t="shared" si="53"/>
        <v>C</v>
      </c>
      <c r="AF94" s="133">
        <f>'2017 Расклад'!BD89</f>
        <v>4.1607142857142856</v>
      </c>
      <c r="AG94" s="393">
        <f t="shared" si="75"/>
        <v>4.1500000000000004</v>
      </c>
      <c r="AH94" s="91" t="str">
        <f t="shared" si="54"/>
        <v>C</v>
      </c>
      <c r="AI94" s="150">
        <f>'2017 Расклад'!BL89</f>
        <v>36.547619047619051</v>
      </c>
      <c r="AJ94" s="394">
        <f t="shared" si="76"/>
        <v>46.59</v>
      </c>
      <c r="AK94" s="90" t="str">
        <f t="shared" si="55"/>
        <v>C</v>
      </c>
      <c r="AL94" s="151">
        <f>'2017 Расклад'!BT89</f>
        <v>70.242857142857147</v>
      </c>
      <c r="AM94" s="129">
        <f t="shared" si="77"/>
        <v>71.56</v>
      </c>
      <c r="AN94" s="91" t="str">
        <f t="shared" si="56"/>
        <v>B</v>
      </c>
      <c r="AO94" s="160" t="str">
        <f t="shared" si="57"/>
        <v>B</v>
      </c>
      <c r="AP94" s="145">
        <f t="shared" si="58"/>
        <v>4.2</v>
      </c>
      <c r="AQ94" s="145">
        <f t="shared" si="59"/>
        <v>2</v>
      </c>
      <c r="AR94" s="145">
        <f t="shared" si="60"/>
        <v>2</v>
      </c>
      <c r="AS94" s="145">
        <f t="shared" si="61"/>
        <v>4.2</v>
      </c>
      <c r="AT94" s="145">
        <f t="shared" si="62"/>
        <v>4.2</v>
      </c>
      <c r="AU94" s="145">
        <f t="shared" si="63"/>
        <v>2</v>
      </c>
      <c r="AV94" s="145">
        <f t="shared" si="64"/>
        <v>2</v>
      </c>
      <c r="AW94" s="145">
        <f t="shared" si="65"/>
        <v>2</v>
      </c>
      <c r="AX94" s="145">
        <f t="shared" si="66"/>
        <v>2</v>
      </c>
      <c r="AY94" s="145">
        <f t="shared" si="67"/>
        <v>2.5</v>
      </c>
      <c r="AZ94" s="156">
        <f t="shared" si="68"/>
        <v>2.71</v>
      </c>
    </row>
    <row r="95" spans="1:52" x14ac:dyDescent="0.25">
      <c r="A95" s="52">
        <v>8</v>
      </c>
      <c r="B95" s="76">
        <v>60560</v>
      </c>
      <c r="C95" s="48" t="s">
        <v>98</v>
      </c>
      <c r="D95" s="86">
        <f>'2017 Расклад'!J90</f>
        <v>4.3550000000000004</v>
      </c>
      <c r="E95" s="89">
        <f t="shared" si="78"/>
        <v>4.4800000000000004</v>
      </c>
      <c r="F95" s="462" t="str">
        <f t="shared" si="40"/>
        <v>C</v>
      </c>
      <c r="G95" s="455">
        <f>'2017 Расклад'!P90</f>
        <v>4.133</v>
      </c>
      <c r="H95" s="89">
        <f t="shared" si="69"/>
        <v>4.1100000000000003</v>
      </c>
      <c r="I95" s="90" t="str">
        <f t="shared" si="41"/>
        <v>C</v>
      </c>
      <c r="J95" s="86">
        <f>'2017 Расклад'!V90</f>
        <v>4.2219999999999995</v>
      </c>
      <c r="K95" s="89">
        <f t="shared" si="70"/>
        <v>4.17</v>
      </c>
      <c r="L95" s="91" t="str">
        <f t="shared" si="42"/>
        <v>C</v>
      </c>
      <c r="M95" s="470">
        <f>'2017 Расклад'!AD90</f>
        <v>100</v>
      </c>
      <c r="N95" s="82">
        <f t="shared" si="71"/>
        <v>98.89</v>
      </c>
      <c r="O95" s="90" t="str">
        <f t="shared" si="43"/>
        <v>A</v>
      </c>
      <c r="P95" s="99">
        <f>'2017 Расклад'!AL90</f>
        <v>100</v>
      </c>
      <c r="Q95" s="392">
        <f t="shared" si="72"/>
        <v>96.86</v>
      </c>
      <c r="R95" s="91" t="str">
        <f t="shared" si="44"/>
        <v>A</v>
      </c>
      <c r="S95" s="116" t="str">
        <f t="shared" si="45"/>
        <v>B</v>
      </c>
      <c r="T95" s="101">
        <f t="shared" si="46"/>
        <v>2</v>
      </c>
      <c r="U95" s="101">
        <f t="shared" si="47"/>
        <v>2</v>
      </c>
      <c r="V95" s="101">
        <f t="shared" si="48"/>
        <v>2</v>
      </c>
      <c r="W95" s="101">
        <f t="shared" si="49"/>
        <v>4.2</v>
      </c>
      <c r="X95" s="101">
        <f t="shared" si="50"/>
        <v>4.2</v>
      </c>
      <c r="Y95" s="120">
        <f t="shared" si="51"/>
        <v>2.88</v>
      </c>
      <c r="Z95" s="125">
        <f>'2017 Расклад'!AR90</f>
        <v>3.45</v>
      </c>
      <c r="AA95" s="85">
        <f t="shared" si="73"/>
        <v>3.9</v>
      </c>
      <c r="AB95" s="91" t="str">
        <f t="shared" si="52"/>
        <v>D</v>
      </c>
      <c r="AC95" s="480">
        <f>'2017 Расклад'!AX90</f>
        <v>3.75</v>
      </c>
      <c r="AD95" s="85">
        <f t="shared" si="74"/>
        <v>3.96</v>
      </c>
      <c r="AE95" s="90" t="str">
        <f t="shared" si="53"/>
        <v>C</v>
      </c>
      <c r="AF95" s="133">
        <f>'2017 Расклад'!BD90</f>
        <v>4.6399999999999997</v>
      </c>
      <c r="AG95" s="393">
        <f t="shared" si="75"/>
        <v>4.1500000000000004</v>
      </c>
      <c r="AH95" s="91" t="str">
        <f t="shared" si="54"/>
        <v>A</v>
      </c>
      <c r="AI95" s="150">
        <f>'2017 Расклад'!BL90</f>
        <v>35.5</v>
      </c>
      <c r="AJ95" s="394">
        <f t="shared" si="76"/>
        <v>46.59</v>
      </c>
      <c r="AK95" s="90" t="str">
        <f t="shared" si="55"/>
        <v>C</v>
      </c>
      <c r="AL95" s="151">
        <f>'2017 Расклад'!BT90</f>
        <v>79.599999999999994</v>
      </c>
      <c r="AM95" s="129">
        <f t="shared" si="77"/>
        <v>71.56</v>
      </c>
      <c r="AN95" s="91" t="str">
        <f t="shared" si="56"/>
        <v>A</v>
      </c>
      <c r="AO95" s="160" t="str">
        <f t="shared" si="57"/>
        <v>B</v>
      </c>
      <c r="AP95" s="145">
        <f t="shared" si="58"/>
        <v>2</v>
      </c>
      <c r="AQ95" s="145">
        <f t="shared" si="59"/>
        <v>2</v>
      </c>
      <c r="AR95" s="145">
        <f t="shared" si="60"/>
        <v>2</v>
      </c>
      <c r="AS95" s="145">
        <f t="shared" si="61"/>
        <v>4.2</v>
      </c>
      <c r="AT95" s="145">
        <f t="shared" si="62"/>
        <v>4.2</v>
      </c>
      <c r="AU95" s="145">
        <f t="shared" si="63"/>
        <v>1</v>
      </c>
      <c r="AV95" s="145">
        <f t="shared" si="64"/>
        <v>2</v>
      </c>
      <c r="AW95" s="145">
        <f t="shared" si="65"/>
        <v>4.2</v>
      </c>
      <c r="AX95" s="145">
        <f t="shared" si="66"/>
        <v>2</v>
      </c>
      <c r="AY95" s="145">
        <f t="shared" si="67"/>
        <v>4.2</v>
      </c>
      <c r="AZ95" s="156">
        <f t="shared" si="68"/>
        <v>2.78</v>
      </c>
    </row>
    <row r="96" spans="1:52" x14ac:dyDescent="0.25">
      <c r="A96" s="52">
        <v>9</v>
      </c>
      <c r="B96" s="76">
        <v>60660</v>
      </c>
      <c r="C96" s="48" t="s">
        <v>99</v>
      </c>
      <c r="D96" s="86">
        <f>'2017 Расклад'!J91</f>
        <v>3.9589999999999996</v>
      </c>
      <c r="E96" s="89">
        <f t="shared" si="78"/>
        <v>4.4800000000000004</v>
      </c>
      <c r="F96" s="462" t="str">
        <f t="shared" si="40"/>
        <v>C</v>
      </c>
      <c r="G96" s="455">
        <f>'2017 Расклад'!P91</f>
        <v>3.714</v>
      </c>
      <c r="H96" s="89">
        <f t="shared" si="69"/>
        <v>4.1100000000000003</v>
      </c>
      <c r="I96" s="90" t="str">
        <f t="shared" si="41"/>
        <v>C</v>
      </c>
      <c r="J96" s="86">
        <f>'2017 Расклад'!V91</f>
        <v>4.0360000000000005</v>
      </c>
      <c r="K96" s="89">
        <f t="shared" si="70"/>
        <v>4.17</v>
      </c>
      <c r="L96" s="91" t="str">
        <f t="shared" si="42"/>
        <v>C</v>
      </c>
      <c r="M96" s="470">
        <f>'2017 Расклад'!AD91</f>
        <v>88</v>
      </c>
      <c r="N96" s="82">
        <f t="shared" si="71"/>
        <v>98.89</v>
      </c>
      <c r="O96" s="90" t="str">
        <f t="shared" si="43"/>
        <v>B</v>
      </c>
      <c r="P96" s="99">
        <f>'2017 Расклад'!AL91</f>
        <v>92</v>
      </c>
      <c r="Q96" s="392">
        <f t="shared" si="72"/>
        <v>96.86</v>
      </c>
      <c r="R96" s="91" t="str">
        <f t="shared" si="44"/>
        <v>A</v>
      </c>
      <c r="S96" s="116" t="str">
        <f t="shared" si="45"/>
        <v>B</v>
      </c>
      <c r="T96" s="101">
        <f t="shared" si="46"/>
        <v>2</v>
      </c>
      <c r="U96" s="101">
        <f t="shared" si="47"/>
        <v>2</v>
      </c>
      <c r="V96" s="101">
        <f t="shared" si="48"/>
        <v>2</v>
      </c>
      <c r="W96" s="101">
        <f t="shared" si="49"/>
        <v>2.5</v>
      </c>
      <c r="X96" s="101">
        <f t="shared" si="50"/>
        <v>4.2</v>
      </c>
      <c r="Y96" s="120">
        <f t="shared" si="51"/>
        <v>2.54</v>
      </c>
      <c r="Z96" s="125">
        <f>'2017 Расклад'!AR91</f>
        <v>3.8333333333333335</v>
      </c>
      <c r="AA96" s="85">
        <f t="shared" si="73"/>
        <v>3.9</v>
      </c>
      <c r="AB96" s="91" t="str">
        <f t="shared" si="52"/>
        <v>C</v>
      </c>
      <c r="AC96" s="480">
        <f>'2017 Расклад'!AX91</f>
        <v>3.7777777777777777</v>
      </c>
      <c r="AD96" s="85">
        <f t="shared" si="74"/>
        <v>3.96</v>
      </c>
      <c r="AE96" s="90" t="str">
        <f t="shared" si="53"/>
        <v>C</v>
      </c>
      <c r="AF96" s="133">
        <f>'2017 Расклад'!BD91</f>
        <v>3.6923076923076925</v>
      </c>
      <c r="AG96" s="393">
        <f t="shared" si="75"/>
        <v>4.1500000000000004</v>
      </c>
      <c r="AH96" s="91" t="str">
        <f t="shared" si="54"/>
        <v>C</v>
      </c>
      <c r="AI96" s="150">
        <f>'2017 Расклад'!BL91</f>
        <v>45.8</v>
      </c>
      <c r="AJ96" s="394">
        <f t="shared" si="76"/>
        <v>46.59</v>
      </c>
      <c r="AK96" s="90" t="str">
        <f t="shared" si="55"/>
        <v>C</v>
      </c>
      <c r="AL96" s="151">
        <f>'2017 Расклад'!BT91</f>
        <v>73.411764705882348</v>
      </c>
      <c r="AM96" s="129">
        <f t="shared" si="77"/>
        <v>71.56</v>
      </c>
      <c r="AN96" s="91" t="str">
        <f t="shared" si="56"/>
        <v>A</v>
      </c>
      <c r="AO96" s="160" t="str">
        <f t="shared" si="57"/>
        <v>C</v>
      </c>
      <c r="AP96" s="145">
        <f t="shared" si="58"/>
        <v>2</v>
      </c>
      <c r="AQ96" s="145">
        <f t="shared" si="59"/>
        <v>2</v>
      </c>
      <c r="AR96" s="145">
        <f t="shared" si="60"/>
        <v>2</v>
      </c>
      <c r="AS96" s="145">
        <f t="shared" si="61"/>
        <v>2.5</v>
      </c>
      <c r="AT96" s="145">
        <f t="shared" si="62"/>
        <v>4.2</v>
      </c>
      <c r="AU96" s="145">
        <f t="shared" si="63"/>
        <v>2</v>
      </c>
      <c r="AV96" s="145">
        <f t="shared" si="64"/>
        <v>2</v>
      </c>
      <c r="AW96" s="145">
        <f t="shared" si="65"/>
        <v>2</v>
      </c>
      <c r="AX96" s="145">
        <f t="shared" si="66"/>
        <v>2</v>
      </c>
      <c r="AY96" s="145">
        <f t="shared" si="67"/>
        <v>4.2</v>
      </c>
      <c r="AZ96" s="156">
        <f t="shared" si="68"/>
        <v>2.4899999999999998</v>
      </c>
    </row>
    <row r="97" spans="1:52" x14ac:dyDescent="0.25">
      <c r="A97" s="52">
        <v>10</v>
      </c>
      <c r="B97" s="76">
        <v>60001</v>
      </c>
      <c r="C97" s="48" t="s">
        <v>90</v>
      </c>
      <c r="D97" s="86">
        <f>'2017 Расклад'!J92</f>
        <v>4.26</v>
      </c>
      <c r="E97" s="89">
        <f t="shared" si="78"/>
        <v>4.4800000000000004</v>
      </c>
      <c r="F97" s="462" t="str">
        <f t="shared" si="40"/>
        <v>C</v>
      </c>
      <c r="G97" s="455">
        <f>'2017 Расклад'!P92</f>
        <v>3.8720000000000003</v>
      </c>
      <c r="H97" s="89">
        <f t="shared" si="69"/>
        <v>4.1100000000000003</v>
      </c>
      <c r="I97" s="90" t="str">
        <f t="shared" si="41"/>
        <v>C</v>
      </c>
      <c r="J97" s="86">
        <f>'2017 Расклад'!V92</f>
        <v>3.89</v>
      </c>
      <c r="K97" s="89">
        <f t="shared" si="70"/>
        <v>4.17</v>
      </c>
      <c r="L97" s="91" t="str">
        <f t="shared" si="42"/>
        <v>C</v>
      </c>
      <c r="M97" s="470">
        <f>'2017 Расклад'!AD92</f>
        <v>100</v>
      </c>
      <c r="N97" s="82">
        <f t="shared" si="71"/>
        <v>98.89</v>
      </c>
      <c r="O97" s="90" t="str">
        <f t="shared" si="43"/>
        <v>A</v>
      </c>
      <c r="P97" s="99">
        <f>'2017 Расклад'!AL92</f>
        <v>93.421052631578945</v>
      </c>
      <c r="Q97" s="392">
        <f t="shared" si="72"/>
        <v>96.86</v>
      </c>
      <c r="R97" s="91" t="str">
        <f t="shared" si="44"/>
        <v>A</v>
      </c>
      <c r="S97" s="116" t="str">
        <f t="shared" si="45"/>
        <v>B</v>
      </c>
      <c r="T97" s="101">
        <f t="shared" si="46"/>
        <v>2</v>
      </c>
      <c r="U97" s="101">
        <f t="shared" si="47"/>
        <v>2</v>
      </c>
      <c r="V97" s="101">
        <f t="shared" si="48"/>
        <v>2</v>
      </c>
      <c r="W97" s="101">
        <f t="shared" si="49"/>
        <v>4.2</v>
      </c>
      <c r="X97" s="101">
        <f t="shared" si="50"/>
        <v>4.2</v>
      </c>
      <c r="Y97" s="120">
        <f t="shared" si="51"/>
        <v>2.88</v>
      </c>
      <c r="Z97" s="125">
        <f>'2017 Расклад'!AR92</f>
        <v>3.32</v>
      </c>
      <c r="AA97" s="85">
        <f t="shared" si="73"/>
        <v>3.9</v>
      </c>
      <c r="AB97" s="91" t="str">
        <f t="shared" si="52"/>
        <v>D</v>
      </c>
      <c r="AC97" s="480">
        <f>'2017 Расклад'!AX92</f>
        <v>3.48</v>
      </c>
      <c r="AD97" s="85">
        <f t="shared" si="74"/>
        <v>3.96</v>
      </c>
      <c r="AE97" s="90" t="str">
        <f t="shared" si="53"/>
        <v>D</v>
      </c>
      <c r="AF97" s="133">
        <f>'2017 Расклад'!BD92</f>
        <v>3.9230769230769229</v>
      </c>
      <c r="AG97" s="393">
        <f t="shared" si="75"/>
        <v>4.1500000000000004</v>
      </c>
      <c r="AH97" s="91" t="str">
        <f t="shared" si="54"/>
        <v>C</v>
      </c>
      <c r="AI97" s="150">
        <f>'2017 Расклад'!BL92</f>
        <v>43.055555555555557</v>
      </c>
      <c r="AJ97" s="394">
        <f t="shared" si="76"/>
        <v>46.59</v>
      </c>
      <c r="AK97" s="90" t="str">
        <f t="shared" si="55"/>
        <v>C</v>
      </c>
      <c r="AL97" s="151">
        <f>'2017 Расклад'!BT92</f>
        <v>69.666666666666671</v>
      </c>
      <c r="AM97" s="129">
        <f t="shared" si="77"/>
        <v>71.56</v>
      </c>
      <c r="AN97" s="91" t="str">
        <f t="shared" si="56"/>
        <v>B</v>
      </c>
      <c r="AO97" s="160" t="str">
        <f t="shared" si="57"/>
        <v>C</v>
      </c>
      <c r="AP97" s="145">
        <f t="shared" si="58"/>
        <v>2</v>
      </c>
      <c r="AQ97" s="145">
        <f t="shared" si="59"/>
        <v>2</v>
      </c>
      <c r="AR97" s="145">
        <f t="shared" si="60"/>
        <v>2</v>
      </c>
      <c r="AS97" s="145">
        <f t="shared" si="61"/>
        <v>4.2</v>
      </c>
      <c r="AT97" s="145">
        <f t="shared" si="62"/>
        <v>4.2</v>
      </c>
      <c r="AU97" s="145">
        <f t="shared" si="63"/>
        <v>1</v>
      </c>
      <c r="AV97" s="145">
        <f t="shared" si="64"/>
        <v>1</v>
      </c>
      <c r="AW97" s="145">
        <f t="shared" si="65"/>
        <v>2</v>
      </c>
      <c r="AX97" s="145">
        <f t="shared" si="66"/>
        <v>2</v>
      </c>
      <c r="AY97" s="145">
        <f t="shared" si="67"/>
        <v>2.5</v>
      </c>
      <c r="AZ97" s="156">
        <f t="shared" si="68"/>
        <v>2.29</v>
      </c>
    </row>
    <row r="98" spans="1:52" x14ac:dyDescent="0.25">
      <c r="A98" s="52">
        <v>11</v>
      </c>
      <c r="B98" s="76">
        <v>60701</v>
      </c>
      <c r="C98" s="362" t="s">
        <v>100</v>
      </c>
      <c r="D98" s="86">
        <f>'2017 Расклад'!J93</f>
        <v>4</v>
      </c>
      <c r="E98" s="89">
        <f t="shared" si="78"/>
        <v>4.4800000000000004</v>
      </c>
      <c r="F98" s="462" t="str">
        <f t="shared" si="40"/>
        <v>C</v>
      </c>
      <c r="G98" s="455">
        <f>'2017 Расклад'!P93</f>
        <v>3.6739999999999999</v>
      </c>
      <c r="H98" s="89">
        <f t="shared" si="69"/>
        <v>4.1100000000000003</v>
      </c>
      <c r="I98" s="90" t="str">
        <f t="shared" si="41"/>
        <v>C</v>
      </c>
      <c r="J98" s="86">
        <f>'2017 Расклад'!V93</f>
        <v>4.04</v>
      </c>
      <c r="K98" s="89">
        <f t="shared" si="70"/>
        <v>4.17</v>
      </c>
      <c r="L98" s="91" t="str">
        <f t="shared" si="42"/>
        <v>C</v>
      </c>
      <c r="M98" s="470">
        <f>'2017 Расклад'!AD93</f>
        <v>92.452830188679258</v>
      </c>
      <c r="N98" s="82">
        <f t="shared" si="71"/>
        <v>98.89</v>
      </c>
      <c r="O98" s="90" t="str">
        <f t="shared" si="43"/>
        <v>A</v>
      </c>
      <c r="P98" s="99">
        <f>'2017 Расклад'!AL93</f>
        <v>95.833333333333329</v>
      </c>
      <c r="Q98" s="392">
        <f t="shared" si="72"/>
        <v>96.86</v>
      </c>
      <c r="R98" s="91" t="str">
        <f t="shared" si="44"/>
        <v>A</v>
      </c>
      <c r="S98" s="116" t="str">
        <f t="shared" si="45"/>
        <v>B</v>
      </c>
      <c r="T98" s="101">
        <f t="shared" si="46"/>
        <v>2</v>
      </c>
      <c r="U98" s="101">
        <f t="shared" si="47"/>
        <v>2</v>
      </c>
      <c r="V98" s="101">
        <f t="shared" si="48"/>
        <v>2</v>
      </c>
      <c r="W98" s="101">
        <f t="shared" si="49"/>
        <v>4.2</v>
      </c>
      <c r="X98" s="101">
        <f t="shared" si="50"/>
        <v>4.2</v>
      </c>
      <c r="Y98" s="120">
        <f t="shared" si="51"/>
        <v>2.88</v>
      </c>
      <c r="Z98" s="125">
        <f>'2017 Расклад'!AR93</f>
        <v>3.7551020408163267</v>
      </c>
      <c r="AA98" s="85">
        <f t="shared" si="73"/>
        <v>3.9</v>
      </c>
      <c r="AB98" s="91" t="str">
        <f t="shared" si="52"/>
        <v>C</v>
      </c>
      <c r="AC98" s="480">
        <f>'2017 Расклад'!AX93</f>
        <v>3.5510204081632653</v>
      </c>
      <c r="AD98" s="85">
        <f t="shared" si="74"/>
        <v>3.96</v>
      </c>
      <c r="AE98" s="90" t="str">
        <f t="shared" si="53"/>
        <v>C</v>
      </c>
      <c r="AF98" s="133">
        <f>'2017 Расклад'!BD93</f>
        <v>4</v>
      </c>
      <c r="AG98" s="393">
        <f t="shared" si="75"/>
        <v>4.1500000000000004</v>
      </c>
      <c r="AH98" s="91" t="str">
        <f t="shared" si="54"/>
        <v>C</v>
      </c>
      <c r="AI98" s="150">
        <f>'2017 Расклад'!BL93</f>
        <v>37.869565217391305</v>
      </c>
      <c r="AJ98" s="394">
        <f t="shared" si="76"/>
        <v>46.59</v>
      </c>
      <c r="AK98" s="90" t="str">
        <f t="shared" si="55"/>
        <v>C</v>
      </c>
      <c r="AL98" s="151">
        <f>'2017 Расклад'!BT93</f>
        <v>65.481481481481481</v>
      </c>
      <c r="AM98" s="129">
        <f t="shared" si="77"/>
        <v>71.56</v>
      </c>
      <c r="AN98" s="91" t="str">
        <f t="shared" si="56"/>
        <v>B</v>
      </c>
      <c r="AO98" s="160" t="str">
        <f t="shared" si="57"/>
        <v>C</v>
      </c>
      <c r="AP98" s="145">
        <f t="shared" si="58"/>
        <v>2</v>
      </c>
      <c r="AQ98" s="145">
        <f t="shared" si="59"/>
        <v>2</v>
      </c>
      <c r="AR98" s="145">
        <f t="shared" si="60"/>
        <v>2</v>
      </c>
      <c r="AS98" s="145">
        <f t="shared" si="61"/>
        <v>4.2</v>
      </c>
      <c r="AT98" s="145">
        <f t="shared" si="62"/>
        <v>4.2</v>
      </c>
      <c r="AU98" s="145">
        <f t="shared" si="63"/>
        <v>2</v>
      </c>
      <c r="AV98" s="145">
        <f t="shared" si="64"/>
        <v>2</v>
      </c>
      <c r="AW98" s="145">
        <f t="shared" si="65"/>
        <v>2</v>
      </c>
      <c r="AX98" s="145">
        <f t="shared" si="66"/>
        <v>2</v>
      </c>
      <c r="AY98" s="145">
        <f t="shared" si="67"/>
        <v>2.5</v>
      </c>
      <c r="AZ98" s="156">
        <f t="shared" si="68"/>
        <v>2.4899999999999998</v>
      </c>
    </row>
    <row r="99" spans="1:52" x14ac:dyDescent="0.25">
      <c r="A99" s="52">
        <v>12</v>
      </c>
      <c r="B99" s="76">
        <v>60850</v>
      </c>
      <c r="C99" s="48" t="s">
        <v>101</v>
      </c>
      <c r="D99" s="86">
        <f>'2017 Расклад'!J94</f>
        <v>4.6429999999999998</v>
      </c>
      <c r="E99" s="89">
        <f t="shared" si="78"/>
        <v>4.4800000000000004</v>
      </c>
      <c r="F99" s="462" t="str">
        <f t="shared" si="40"/>
        <v>A</v>
      </c>
      <c r="G99" s="455">
        <f>'2017 Расклад'!P94</f>
        <v>4.57</v>
      </c>
      <c r="H99" s="89">
        <f t="shared" si="69"/>
        <v>4.1100000000000003</v>
      </c>
      <c r="I99" s="90" t="str">
        <f t="shared" si="41"/>
        <v>A</v>
      </c>
      <c r="J99" s="86">
        <f>'2017 Расклад'!V94</f>
        <v>4.12</v>
      </c>
      <c r="K99" s="89">
        <f t="shared" si="70"/>
        <v>4.17</v>
      </c>
      <c r="L99" s="91" t="str">
        <f t="shared" si="42"/>
        <v>C</v>
      </c>
      <c r="M99" s="470">
        <f>'2017 Расклад'!AD94</f>
        <v>100</v>
      </c>
      <c r="N99" s="82">
        <f t="shared" si="71"/>
        <v>98.89</v>
      </c>
      <c r="O99" s="90" t="str">
        <f t="shared" si="43"/>
        <v>A</v>
      </c>
      <c r="P99" s="99">
        <f>'2017 Расклад'!AL94</f>
        <v>98.80952380952381</v>
      </c>
      <c r="Q99" s="392">
        <f t="shared" si="72"/>
        <v>96.86</v>
      </c>
      <c r="R99" s="91" t="str">
        <f t="shared" si="44"/>
        <v>A</v>
      </c>
      <c r="S99" s="116" t="str">
        <f t="shared" si="45"/>
        <v>A</v>
      </c>
      <c r="T99" s="101">
        <f t="shared" si="46"/>
        <v>4.2</v>
      </c>
      <c r="U99" s="101">
        <f t="shared" si="47"/>
        <v>4.2</v>
      </c>
      <c r="V99" s="101">
        <f t="shared" si="48"/>
        <v>2</v>
      </c>
      <c r="W99" s="101">
        <f t="shared" si="49"/>
        <v>4.2</v>
      </c>
      <c r="X99" s="101">
        <f t="shared" si="50"/>
        <v>4.2</v>
      </c>
      <c r="Y99" s="120">
        <f t="shared" si="51"/>
        <v>3.7600000000000002</v>
      </c>
      <c r="Z99" s="125">
        <f>'2017 Расклад'!AR94</f>
        <v>3.5522388059701493</v>
      </c>
      <c r="AA99" s="85">
        <f t="shared" si="73"/>
        <v>3.9</v>
      </c>
      <c r="AB99" s="91" t="str">
        <f t="shared" si="52"/>
        <v>C</v>
      </c>
      <c r="AC99" s="480">
        <f>'2017 Расклад'!AX94</f>
        <v>3.8656716417910446</v>
      </c>
      <c r="AD99" s="85">
        <f t="shared" si="74"/>
        <v>3.96</v>
      </c>
      <c r="AE99" s="90" t="str">
        <f t="shared" si="53"/>
        <v>C</v>
      </c>
      <c r="AF99" s="133">
        <f>'2017 Расклад'!BD94</f>
        <v>4.2068965517241379</v>
      </c>
      <c r="AG99" s="393">
        <f t="shared" si="75"/>
        <v>4.1500000000000004</v>
      </c>
      <c r="AH99" s="91" t="str">
        <f t="shared" si="54"/>
        <v>C</v>
      </c>
      <c r="AI99" s="150">
        <f>'2017 Расклад'!BL94</f>
        <v>39.705882352941174</v>
      </c>
      <c r="AJ99" s="394">
        <f t="shared" si="76"/>
        <v>46.59</v>
      </c>
      <c r="AK99" s="90" t="str">
        <f t="shared" si="55"/>
        <v>C</v>
      </c>
      <c r="AL99" s="151">
        <f>'2017 Расклад'!BT94</f>
        <v>73.65517241379311</v>
      </c>
      <c r="AM99" s="129">
        <f t="shared" si="77"/>
        <v>71.56</v>
      </c>
      <c r="AN99" s="91" t="str">
        <f t="shared" si="56"/>
        <v>A</v>
      </c>
      <c r="AO99" s="160" t="str">
        <f t="shared" si="57"/>
        <v>B</v>
      </c>
      <c r="AP99" s="145">
        <f t="shared" si="58"/>
        <v>4.2</v>
      </c>
      <c r="AQ99" s="145">
        <f t="shared" si="59"/>
        <v>4.2</v>
      </c>
      <c r="AR99" s="145">
        <f t="shared" si="60"/>
        <v>2</v>
      </c>
      <c r="AS99" s="145">
        <f t="shared" si="61"/>
        <v>4.2</v>
      </c>
      <c r="AT99" s="145">
        <f t="shared" si="62"/>
        <v>4.2</v>
      </c>
      <c r="AU99" s="145">
        <f t="shared" si="63"/>
        <v>2</v>
      </c>
      <c r="AV99" s="145">
        <f t="shared" si="64"/>
        <v>2</v>
      </c>
      <c r="AW99" s="145">
        <f t="shared" si="65"/>
        <v>2</v>
      </c>
      <c r="AX99" s="145">
        <f t="shared" si="66"/>
        <v>2</v>
      </c>
      <c r="AY99" s="145">
        <f t="shared" si="67"/>
        <v>4.2</v>
      </c>
      <c r="AZ99" s="156">
        <f t="shared" si="68"/>
        <v>3.1</v>
      </c>
    </row>
    <row r="100" spans="1:52" x14ac:dyDescent="0.25">
      <c r="A100" s="52">
        <v>13</v>
      </c>
      <c r="B100" s="76">
        <v>60910</v>
      </c>
      <c r="C100" s="48" t="s">
        <v>102</v>
      </c>
      <c r="D100" s="86">
        <f>'2017 Расклад'!J95</f>
        <v>4.1509999999999998</v>
      </c>
      <c r="E100" s="89">
        <f t="shared" si="78"/>
        <v>4.4800000000000004</v>
      </c>
      <c r="F100" s="462" t="str">
        <f t="shared" si="40"/>
        <v>C</v>
      </c>
      <c r="G100" s="455">
        <f>'2017 Расклад'!P95</f>
        <v>3.6069999999999998</v>
      </c>
      <c r="H100" s="89">
        <f t="shared" si="69"/>
        <v>4.1100000000000003</v>
      </c>
      <c r="I100" s="90" t="str">
        <f t="shared" si="41"/>
        <v>C</v>
      </c>
      <c r="J100" s="86">
        <f>'2017 Расклад'!V95</f>
        <v>3.8010000000000002</v>
      </c>
      <c r="K100" s="89">
        <f t="shared" si="70"/>
        <v>4.17</v>
      </c>
      <c r="L100" s="91" t="str">
        <f t="shared" si="42"/>
        <v>C</v>
      </c>
      <c r="M100" s="470">
        <f>'2017 Расклад'!AD95</f>
        <v>94.73684210526315</v>
      </c>
      <c r="N100" s="82">
        <f t="shared" si="71"/>
        <v>98.89</v>
      </c>
      <c r="O100" s="90" t="str">
        <f t="shared" si="43"/>
        <v>A</v>
      </c>
      <c r="P100" s="99">
        <f>'2017 Расклад'!AL95</f>
        <v>89.85507246376811</v>
      </c>
      <c r="Q100" s="392">
        <f t="shared" si="72"/>
        <v>96.86</v>
      </c>
      <c r="R100" s="91" t="str">
        <f t="shared" si="44"/>
        <v>B</v>
      </c>
      <c r="S100" s="116" t="str">
        <f t="shared" si="45"/>
        <v>B</v>
      </c>
      <c r="T100" s="101">
        <f t="shared" si="46"/>
        <v>2</v>
      </c>
      <c r="U100" s="101">
        <f t="shared" si="47"/>
        <v>2</v>
      </c>
      <c r="V100" s="101">
        <f t="shared" si="48"/>
        <v>2</v>
      </c>
      <c r="W100" s="101">
        <f t="shared" si="49"/>
        <v>4.2</v>
      </c>
      <c r="X100" s="101">
        <f t="shared" si="50"/>
        <v>2.5</v>
      </c>
      <c r="Y100" s="120">
        <f t="shared" si="51"/>
        <v>2.54</v>
      </c>
      <c r="Z100" s="125">
        <f>'2017 Расклад'!AR95</f>
        <v>3.6212121212121211</v>
      </c>
      <c r="AA100" s="85">
        <f t="shared" si="73"/>
        <v>3.9</v>
      </c>
      <c r="AB100" s="91" t="str">
        <f t="shared" si="52"/>
        <v>C</v>
      </c>
      <c r="AC100" s="480">
        <f>'2017 Расклад'!AX95</f>
        <v>3.7575757575757578</v>
      </c>
      <c r="AD100" s="85">
        <f t="shared" si="74"/>
        <v>3.96</v>
      </c>
      <c r="AE100" s="90" t="str">
        <f t="shared" si="53"/>
        <v>C</v>
      </c>
      <c r="AF100" s="133">
        <f>'2017 Расклад'!BD95</f>
        <v>3.84</v>
      </c>
      <c r="AG100" s="393">
        <f t="shared" si="75"/>
        <v>4.1500000000000004</v>
      </c>
      <c r="AH100" s="91" t="str">
        <f t="shared" si="54"/>
        <v>C</v>
      </c>
      <c r="AI100" s="150">
        <f>'2017 Расклад'!BL95</f>
        <v>42.428571428571431</v>
      </c>
      <c r="AJ100" s="394">
        <f t="shared" si="76"/>
        <v>46.59</v>
      </c>
      <c r="AK100" s="90" t="str">
        <f t="shared" si="55"/>
        <v>C</v>
      </c>
      <c r="AL100" s="151">
        <f>'2017 Расклад'!BT95</f>
        <v>66.07692307692308</v>
      </c>
      <c r="AM100" s="129">
        <f t="shared" si="77"/>
        <v>71.56</v>
      </c>
      <c r="AN100" s="91" t="str">
        <f t="shared" si="56"/>
        <v>B</v>
      </c>
      <c r="AO100" s="160" t="str">
        <f t="shared" si="57"/>
        <v>C</v>
      </c>
      <c r="AP100" s="145">
        <f t="shared" si="58"/>
        <v>2</v>
      </c>
      <c r="AQ100" s="145">
        <f t="shared" si="59"/>
        <v>2</v>
      </c>
      <c r="AR100" s="145">
        <f t="shared" si="60"/>
        <v>2</v>
      </c>
      <c r="AS100" s="145">
        <f t="shared" si="61"/>
        <v>4.2</v>
      </c>
      <c r="AT100" s="145">
        <f t="shared" si="62"/>
        <v>2.5</v>
      </c>
      <c r="AU100" s="145">
        <f t="shared" si="63"/>
        <v>2</v>
      </c>
      <c r="AV100" s="145">
        <f t="shared" si="64"/>
        <v>2</v>
      </c>
      <c r="AW100" s="145">
        <f t="shared" si="65"/>
        <v>2</v>
      </c>
      <c r="AX100" s="145">
        <f t="shared" si="66"/>
        <v>2</v>
      </c>
      <c r="AY100" s="145">
        <f t="shared" si="67"/>
        <v>2.5</v>
      </c>
      <c r="AZ100" s="156">
        <f t="shared" si="68"/>
        <v>2.3199999999999998</v>
      </c>
    </row>
    <row r="101" spans="1:52" x14ac:dyDescent="0.25">
      <c r="A101" s="52">
        <v>14</v>
      </c>
      <c r="B101" s="76">
        <v>60980</v>
      </c>
      <c r="C101" s="48" t="s">
        <v>103</v>
      </c>
      <c r="D101" s="86">
        <f>'2017 Расклад'!J96</f>
        <v>4.5919999999999996</v>
      </c>
      <c r="E101" s="89">
        <f t="shared" si="78"/>
        <v>4.4800000000000004</v>
      </c>
      <c r="F101" s="462" t="str">
        <f t="shared" si="40"/>
        <v>A</v>
      </c>
      <c r="G101" s="455">
        <f>'2017 Расклад'!P96</f>
        <v>4.0960000000000001</v>
      </c>
      <c r="H101" s="89">
        <f t="shared" si="69"/>
        <v>4.1100000000000003</v>
      </c>
      <c r="I101" s="90" t="str">
        <f t="shared" si="41"/>
        <v>C</v>
      </c>
      <c r="J101" s="86">
        <f>'2017 Расклад'!V96</f>
        <v>4.1689999999999996</v>
      </c>
      <c r="K101" s="89">
        <f t="shared" si="70"/>
        <v>4.17</v>
      </c>
      <c r="L101" s="91" t="str">
        <f t="shared" si="42"/>
        <v>C</v>
      </c>
      <c r="M101" s="470">
        <f>'2017 Расклад'!AD96</f>
        <v>100</v>
      </c>
      <c r="N101" s="82">
        <f t="shared" si="71"/>
        <v>98.89</v>
      </c>
      <c r="O101" s="90" t="str">
        <f t="shared" si="43"/>
        <v>A</v>
      </c>
      <c r="P101" s="99">
        <f>'2017 Расклад'!AL96</f>
        <v>92.957746478873233</v>
      </c>
      <c r="Q101" s="392">
        <f t="shared" si="72"/>
        <v>96.86</v>
      </c>
      <c r="R101" s="91" t="str">
        <f t="shared" si="44"/>
        <v>A</v>
      </c>
      <c r="S101" s="116" t="str">
        <f t="shared" si="45"/>
        <v>B</v>
      </c>
      <c r="T101" s="101">
        <f t="shared" si="46"/>
        <v>4.2</v>
      </c>
      <c r="U101" s="101">
        <f t="shared" si="47"/>
        <v>2</v>
      </c>
      <c r="V101" s="101">
        <f t="shared" si="48"/>
        <v>2</v>
      </c>
      <c r="W101" s="101">
        <f t="shared" si="49"/>
        <v>4.2</v>
      </c>
      <c r="X101" s="101">
        <f t="shared" si="50"/>
        <v>4.2</v>
      </c>
      <c r="Y101" s="120">
        <f t="shared" si="51"/>
        <v>3.3199999999999994</v>
      </c>
      <c r="Z101" s="125">
        <f>'2017 Расклад'!AR96</f>
        <v>3.5675675675675675</v>
      </c>
      <c r="AA101" s="85">
        <f t="shared" si="73"/>
        <v>3.9</v>
      </c>
      <c r="AB101" s="91" t="str">
        <f t="shared" si="52"/>
        <v>C</v>
      </c>
      <c r="AC101" s="480">
        <f>'2017 Расклад'!AX96</f>
        <v>3.8648648648648649</v>
      </c>
      <c r="AD101" s="85">
        <f t="shared" si="74"/>
        <v>3.96</v>
      </c>
      <c r="AE101" s="90" t="str">
        <f t="shared" si="53"/>
        <v>C</v>
      </c>
      <c r="AF101" s="133">
        <f>'2017 Расклад'!BD96</f>
        <v>3.8823529411764706</v>
      </c>
      <c r="AG101" s="393">
        <f t="shared" si="75"/>
        <v>4.1500000000000004</v>
      </c>
      <c r="AH101" s="91" t="str">
        <f t="shared" si="54"/>
        <v>C</v>
      </c>
      <c r="AI101" s="150">
        <f>'2017 Расклад'!BL96</f>
        <v>49.153846153846153</v>
      </c>
      <c r="AJ101" s="394">
        <f t="shared" si="76"/>
        <v>46.59</v>
      </c>
      <c r="AK101" s="90" t="str">
        <f t="shared" si="55"/>
        <v>C</v>
      </c>
      <c r="AL101" s="151">
        <f>'2017 Расклад'!BT96</f>
        <v>71.56</v>
      </c>
      <c r="AM101" s="129">
        <f t="shared" si="77"/>
        <v>71.56</v>
      </c>
      <c r="AN101" s="91" t="str">
        <f t="shared" si="56"/>
        <v>B</v>
      </c>
      <c r="AO101" s="160" t="str">
        <f t="shared" si="57"/>
        <v>B</v>
      </c>
      <c r="AP101" s="145">
        <f t="shared" si="58"/>
        <v>4.2</v>
      </c>
      <c r="AQ101" s="145">
        <f t="shared" si="59"/>
        <v>2</v>
      </c>
      <c r="AR101" s="145">
        <f t="shared" si="60"/>
        <v>2</v>
      </c>
      <c r="AS101" s="145">
        <f t="shared" si="61"/>
        <v>4.2</v>
      </c>
      <c r="AT101" s="145">
        <f t="shared" si="62"/>
        <v>4.2</v>
      </c>
      <c r="AU101" s="145">
        <f t="shared" si="63"/>
        <v>2</v>
      </c>
      <c r="AV101" s="145">
        <f t="shared" si="64"/>
        <v>2</v>
      </c>
      <c r="AW101" s="145">
        <f t="shared" si="65"/>
        <v>2</v>
      </c>
      <c r="AX101" s="145">
        <f t="shared" si="66"/>
        <v>2</v>
      </c>
      <c r="AY101" s="145">
        <f t="shared" si="67"/>
        <v>2.5</v>
      </c>
      <c r="AZ101" s="156">
        <f t="shared" si="68"/>
        <v>2.71</v>
      </c>
    </row>
    <row r="102" spans="1:52" x14ac:dyDescent="0.25">
      <c r="A102" s="52">
        <v>15</v>
      </c>
      <c r="B102" s="76">
        <v>61080</v>
      </c>
      <c r="C102" s="48" t="s">
        <v>104</v>
      </c>
      <c r="D102" s="86">
        <f>'2017 Расклад'!J97</f>
        <v>4.5590000000000002</v>
      </c>
      <c r="E102" s="89">
        <f t="shared" si="78"/>
        <v>4.4800000000000004</v>
      </c>
      <c r="F102" s="462" t="str">
        <f t="shared" si="40"/>
        <v>A</v>
      </c>
      <c r="G102" s="455">
        <f>'2017 Расклад'!P97</f>
        <v>3.9990000000000006</v>
      </c>
      <c r="H102" s="89">
        <f t="shared" si="69"/>
        <v>4.1100000000000003</v>
      </c>
      <c r="I102" s="90" t="str">
        <f t="shared" si="41"/>
        <v>C</v>
      </c>
      <c r="J102" s="86">
        <f>'2017 Расклад'!V97</f>
        <v>4.2880000000000003</v>
      </c>
      <c r="K102" s="89">
        <f t="shared" si="70"/>
        <v>4.17</v>
      </c>
      <c r="L102" s="91" t="str">
        <f t="shared" si="42"/>
        <v>C</v>
      </c>
      <c r="M102" s="470">
        <f>'2017 Расклад'!AD97</f>
        <v>98.275862068965523</v>
      </c>
      <c r="N102" s="82">
        <f t="shared" si="71"/>
        <v>98.89</v>
      </c>
      <c r="O102" s="90" t="str">
        <f t="shared" si="43"/>
        <v>A</v>
      </c>
      <c r="P102" s="99">
        <f>'2017 Расклад'!AL97</f>
        <v>98.333333333333329</v>
      </c>
      <c r="Q102" s="392">
        <f t="shared" si="72"/>
        <v>96.86</v>
      </c>
      <c r="R102" s="91" t="str">
        <f t="shared" si="44"/>
        <v>A</v>
      </c>
      <c r="S102" s="116" t="str">
        <f t="shared" si="45"/>
        <v>B</v>
      </c>
      <c r="T102" s="101">
        <f t="shared" si="46"/>
        <v>4.2</v>
      </c>
      <c r="U102" s="101">
        <f t="shared" si="47"/>
        <v>2</v>
      </c>
      <c r="V102" s="101">
        <f t="shared" si="48"/>
        <v>2</v>
      </c>
      <c r="W102" s="101">
        <f t="shared" si="49"/>
        <v>4.2</v>
      </c>
      <c r="X102" s="101">
        <f t="shared" si="50"/>
        <v>4.2</v>
      </c>
      <c r="Y102" s="120">
        <f t="shared" si="51"/>
        <v>3.3199999999999994</v>
      </c>
      <c r="Z102" s="125">
        <f>'2017 Расклад'!AR97</f>
        <v>4</v>
      </c>
      <c r="AA102" s="85">
        <f t="shared" si="73"/>
        <v>3.9</v>
      </c>
      <c r="AB102" s="91" t="str">
        <f t="shared" si="52"/>
        <v>C</v>
      </c>
      <c r="AC102" s="480">
        <f>'2017 Расклад'!AX97</f>
        <v>3.9</v>
      </c>
      <c r="AD102" s="85">
        <f t="shared" si="74"/>
        <v>3.96</v>
      </c>
      <c r="AE102" s="90" t="str">
        <f t="shared" si="53"/>
        <v>C</v>
      </c>
      <c r="AF102" s="133">
        <f>'2017 Расклад'!BD97</f>
        <v>3.9333333333333331</v>
      </c>
      <c r="AG102" s="393">
        <f t="shared" si="75"/>
        <v>4.1500000000000004</v>
      </c>
      <c r="AH102" s="91" t="str">
        <f t="shared" si="54"/>
        <v>C</v>
      </c>
      <c r="AI102" s="150">
        <f>'2017 Расклад'!BL97</f>
        <v>41.409090909090907</v>
      </c>
      <c r="AJ102" s="394">
        <f t="shared" si="76"/>
        <v>46.59</v>
      </c>
      <c r="AK102" s="90" t="str">
        <f t="shared" si="55"/>
        <v>C</v>
      </c>
      <c r="AL102" s="151">
        <f>'2017 Расклад'!BT97</f>
        <v>69.191489361702125</v>
      </c>
      <c r="AM102" s="129">
        <f t="shared" si="77"/>
        <v>71.56</v>
      </c>
      <c r="AN102" s="91" t="str">
        <f t="shared" si="56"/>
        <v>B</v>
      </c>
      <c r="AO102" s="160" t="str">
        <f t="shared" si="57"/>
        <v>B</v>
      </c>
      <c r="AP102" s="145">
        <f t="shared" si="58"/>
        <v>4.2</v>
      </c>
      <c r="AQ102" s="145">
        <f t="shared" si="59"/>
        <v>2</v>
      </c>
      <c r="AR102" s="145">
        <f t="shared" si="60"/>
        <v>2</v>
      </c>
      <c r="AS102" s="145">
        <f t="shared" si="61"/>
        <v>4.2</v>
      </c>
      <c r="AT102" s="145">
        <f t="shared" si="62"/>
        <v>4.2</v>
      </c>
      <c r="AU102" s="145">
        <f t="shared" si="63"/>
        <v>2</v>
      </c>
      <c r="AV102" s="145">
        <f t="shared" si="64"/>
        <v>2</v>
      </c>
      <c r="AW102" s="145">
        <f t="shared" si="65"/>
        <v>2</v>
      </c>
      <c r="AX102" s="145">
        <f t="shared" si="66"/>
        <v>2</v>
      </c>
      <c r="AY102" s="145">
        <f t="shared" si="67"/>
        <v>2.5</v>
      </c>
      <c r="AZ102" s="156">
        <f t="shared" si="68"/>
        <v>2.71</v>
      </c>
    </row>
    <row r="103" spans="1:52" x14ac:dyDescent="0.25">
      <c r="A103" s="52">
        <v>16</v>
      </c>
      <c r="B103" s="76">
        <v>61150</v>
      </c>
      <c r="C103" s="48" t="s">
        <v>105</v>
      </c>
      <c r="D103" s="86">
        <f>'2017 Расклад'!J98</f>
        <v>4.5069999999999997</v>
      </c>
      <c r="E103" s="89">
        <f t="shared" si="78"/>
        <v>4.4800000000000004</v>
      </c>
      <c r="F103" s="462" t="str">
        <f t="shared" si="40"/>
        <v>A</v>
      </c>
      <c r="G103" s="455">
        <f>'2017 Расклад'!P98</f>
        <v>4.1960000000000006</v>
      </c>
      <c r="H103" s="89">
        <f t="shared" si="69"/>
        <v>4.1100000000000003</v>
      </c>
      <c r="I103" s="90" t="str">
        <f t="shared" si="41"/>
        <v>C</v>
      </c>
      <c r="J103" s="86">
        <f>'2017 Расклад'!V98</f>
        <v>4.117</v>
      </c>
      <c r="K103" s="89">
        <f t="shared" si="70"/>
        <v>4.17</v>
      </c>
      <c r="L103" s="91" t="str">
        <f t="shared" si="42"/>
        <v>C</v>
      </c>
      <c r="M103" s="470">
        <f>'2017 Расклад'!AD98</f>
        <v>100</v>
      </c>
      <c r="N103" s="82">
        <f t="shared" si="71"/>
        <v>98.89</v>
      </c>
      <c r="O103" s="90" t="str">
        <f t="shared" si="43"/>
        <v>A</v>
      </c>
      <c r="P103" s="99">
        <f>'2017 Расклад'!AL98</f>
        <v>98.717948717948715</v>
      </c>
      <c r="Q103" s="392">
        <f t="shared" si="72"/>
        <v>96.86</v>
      </c>
      <c r="R103" s="91" t="str">
        <f t="shared" si="44"/>
        <v>A</v>
      </c>
      <c r="S103" s="116" t="str">
        <f t="shared" si="45"/>
        <v>B</v>
      </c>
      <c r="T103" s="101">
        <f t="shared" si="46"/>
        <v>4.2</v>
      </c>
      <c r="U103" s="101">
        <f t="shared" si="47"/>
        <v>2</v>
      </c>
      <c r="V103" s="101">
        <f t="shared" si="48"/>
        <v>2</v>
      </c>
      <c r="W103" s="101">
        <f t="shared" si="49"/>
        <v>4.2</v>
      </c>
      <c r="X103" s="101">
        <f t="shared" si="50"/>
        <v>4.2</v>
      </c>
      <c r="Y103" s="120">
        <f t="shared" si="51"/>
        <v>3.3199999999999994</v>
      </c>
      <c r="Z103" s="125">
        <f>'2017 Расклад'!AR98</f>
        <v>3.7066666666666666</v>
      </c>
      <c r="AA103" s="85">
        <f t="shared" si="73"/>
        <v>3.9</v>
      </c>
      <c r="AB103" s="91" t="str">
        <f t="shared" si="52"/>
        <v>C</v>
      </c>
      <c r="AC103" s="480">
        <f>'2017 Расклад'!AX98</f>
        <v>4.12</v>
      </c>
      <c r="AD103" s="85">
        <f t="shared" si="74"/>
        <v>3.96</v>
      </c>
      <c r="AE103" s="90" t="str">
        <f t="shared" si="53"/>
        <v>C</v>
      </c>
      <c r="AF103" s="133">
        <f>'2017 Расклад'!BD98</f>
        <v>3.9473684210526314</v>
      </c>
      <c r="AG103" s="393">
        <f t="shared" si="75"/>
        <v>4.1500000000000004</v>
      </c>
      <c r="AH103" s="91" t="str">
        <f t="shared" si="54"/>
        <v>C</v>
      </c>
      <c r="AI103" s="150">
        <f>'2017 Расклад'!BL98</f>
        <v>37.466666666666669</v>
      </c>
      <c r="AJ103" s="394">
        <f t="shared" si="76"/>
        <v>46.59</v>
      </c>
      <c r="AK103" s="90" t="str">
        <f t="shared" si="55"/>
        <v>C</v>
      </c>
      <c r="AL103" s="151">
        <f>'2017 Расклад'!BT98</f>
        <v>69.736842105263165</v>
      </c>
      <c r="AM103" s="129">
        <f t="shared" si="77"/>
        <v>71.56</v>
      </c>
      <c r="AN103" s="91" t="str">
        <f t="shared" si="56"/>
        <v>B</v>
      </c>
      <c r="AO103" s="160" t="str">
        <f t="shared" si="57"/>
        <v>B</v>
      </c>
      <c r="AP103" s="145">
        <f t="shared" si="58"/>
        <v>4.2</v>
      </c>
      <c r="AQ103" s="145">
        <f t="shared" si="59"/>
        <v>2</v>
      </c>
      <c r="AR103" s="145">
        <f t="shared" si="60"/>
        <v>2</v>
      </c>
      <c r="AS103" s="145">
        <f t="shared" si="61"/>
        <v>4.2</v>
      </c>
      <c r="AT103" s="145">
        <f t="shared" si="62"/>
        <v>4.2</v>
      </c>
      <c r="AU103" s="145">
        <f t="shared" si="63"/>
        <v>2</v>
      </c>
      <c r="AV103" s="145">
        <f t="shared" si="64"/>
        <v>2</v>
      </c>
      <c r="AW103" s="145">
        <f t="shared" si="65"/>
        <v>2</v>
      </c>
      <c r="AX103" s="145">
        <f t="shared" si="66"/>
        <v>2</v>
      </c>
      <c r="AY103" s="145">
        <f t="shared" si="67"/>
        <v>2.5</v>
      </c>
      <c r="AZ103" s="156">
        <f t="shared" si="68"/>
        <v>2.71</v>
      </c>
    </row>
    <row r="104" spans="1:52" x14ac:dyDescent="0.25">
      <c r="A104" s="52">
        <v>17</v>
      </c>
      <c r="B104" s="76">
        <v>61210</v>
      </c>
      <c r="C104" s="48" t="s">
        <v>106</v>
      </c>
      <c r="D104" s="86">
        <f>'2017 Расклад'!J99</f>
        <v>3.9619999999999997</v>
      </c>
      <c r="E104" s="89">
        <f t="shared" si="78"/>
        <v>4.4800000000000004</v>
      </c>
      <c r="F104" s="462" t="str">
        <f t="shared" si="40"/>
        <v>C</v>
      </c>
      <c r="G104" s="455">
        <f>'2017 Расклад'!P99</f>
        <v>3.7919999999999998</v>
      </c>
      <c r="H104" s="89">
        <f t="shared" si="69"/>
        <v>4.1100000000000003</v>
      </c>
      <c r="I104" s="90" t="str">
        <f t="shared" si="41"/>
        <v>C</v>
      </c>
      <c r="J104" s="86">
        <f>'2017 Расклад'!V99</f>
        <v>3.8160000000000003</v>
      </c>
      <c r="K104" s="89">
        <f t="shared" si="70"/>
        <v>4.17</v>
      </c>
      <c r="L104" s="91" t="str">
        <f t="shared" si="42"/>
        <v>C</v>
      </c>
      <c r="M104" s="470">
        <f>'2017 Расклад'!AD99</f>
        <v>95.555555555555557</v>
      </c>
      <c r="N104" s="82">
        <f t="shared" si="71"/>
        <v>98.89</v>
      </c>
      <c r="O104" s="90" t="str">
        <f t="shared" si="43"/>
        <v>A</v>
      </c>
      <c r="P104" s="99">
        <f>'2017 Расклад'!AL99</f>
        <v>97.727272727272734</v>
      </c>
      <c r="Q104" s="392">
        <f t="shared" si="72"/>
        <v>96.86</v>
      </c>
      <c r="R104" s="91" t="str">
        <f t="shared" si="44"/>
        <v>A</v>
      </c>
      <c r="S104" s="116" t="str">
        <f t="shared" si="45"/>
        <v>B</v>
      </c>
      <c r="T104" s="101">
        <f t="shared" si="46"/>
        <v>2</v>
      </c>
      <c r="U104" s="101">
        <f t="shared" si="47"/>
        <v>2</v>
      </c>
      <c r="V104" s="101">
        <f t="shared" si="48"/>
        <v>2</v>
      </c>
      <c r="W104" s="101">
        <f t="shared" si="49"/>
        <v>4.2</v>
      </c>
      <c r="X104" s="101">
        <f t="shared" si="50"/>
        <v>4.2</v>
      </c>
      <c r="Y104" s="120">
        <f t="shared" si="51"/>
        <v>2.88</v>
      </c>
      <c r="Z104" s="125">
        <f>'2017 Расклад'!AR99</f>
        <v>3.6976744186046511</v>
      </c>
      <c r="AA104" s="85">
        <f t="shared" si="73"/>
        <v>3.9</v>
      </c>
      <c r="AB104" s="91" t="str">
        <f t="shared" si="52"/>
        <v>C</v>
      </c>
      <c r="AC104" s="480">
        <f>'2017 Расклад'!AX99</f>
        <v>3.86046511627907</v>
      </c>
      <c r="AD104" s="85">
        <f t="shared" si="74"/>
        <v>3.96</v>
      </c>
      <c r="AE104" s="90" t="str">
        <f t="shared" si="53"/>
        <v>C</v>
      </c>
      <c r="AF104" s="133">
        <f>'2017 Расклад'!BD99</f>
        <v>3.9047619047619047</v>
      </c>
      <c r="AG104" s="393">
        <f t="shared" si="75"/>
        <v>4.1500000000000004</v>
      </c>
      <c r="AH104" s="91" t="str">
        <f t="shared" si="54"/>
        <v>C</v>
      </c>
      <c r="AI104" s="150">
        <f>'2017 Расклад'!BL99</f>
        <v>33.846153846153847</v>
      </c>
      <c r="AJ104" s="394">
        <f t="shared" si="76"/>
        <v>46.59</v>
      </c>
      <c r="AK104" s="90" t="str">
        <f t="shared" si="55"/>
        <v>C</v>
      </c>
      <c r="AL104" s="151">
        <f>'2017 Расклад'!BT99</f>
        <v>65.956521739130437</v>
      </c>
      <c r="AM104" s="129">
        <f t="shared" si="77"/>
        <v>71.56</v>
      </c>
      <c r="AN104" s="91" t="str">
        <f t="shared" si="56"/>
        <v>B</v>
      </c>
      <c r="AO104" s="160" t="str">
        <f t="shared" si="57"/>
        <v>C</v>
      </c>
      <c r="AP104" s="145">
        <f t="shared" si="58"/>
        <v>2</v>
      </c>
      <c r="AQ104" s="145">
        <f t="shared" si="59"/>
        <v>2</v>
      </c>
      <c r="AR104" s="145">
        <f t="shared" si="60"/>
        <v>2</v>
      </c>
      <c r="AS104" s="145">
        <f t="shared" si="61"/>
        <v>4.2</v>
      </c>
      <c r="AT104" s="145">
        <f t="shared" si="62"/>
        <v>4.2</v>
      </c>
      <c r="AU104" s="145">
        <f t="shared" si="63"/>
        <v>2</v>
      </c>
      <c r="AV104" s="145">
        <f t="shared" si="64"/>
        <v>2</v>
      </c>
      <c r="AW104" s="145">
        <f t="shared" si="65"/>
        <v>2</v>
      </c>
      <c r="AX104" s="145">
        <f t="shared" si="66"/>
        <v>2</v>
      </c>
      <c r="AY104" s="145">
        <f t="shared" si="67"/>
        <v>2.5</v>
      </c>
      <c r="AZ104" s="156">
        <f t="shared" si="68"/>
        <v>2.4899999999999998</v>
      </c>
    </row>
    <row r="105" spans="1:52" x14ac:dyDescent="0.25">
      <c r="A105" s="52">
        <v>18</v>
      </c>
      <c r="B105" s="76">
        <v>61290</v>
      </c>
      <c r="C105" s="48" t="s">
        <v>107</v>
      </c>
      <c r="D105" s="86">
        <f>'2017 Расклад'!J100</f>
        <v>4.1389999999999993</v>
      </c>
      <c r="E105" s="89">
        <f t="shared" si="78"/>
        <v>4.4800000000000004</v>
      </c>
      <c r="F105" s="462" t="str">
        <f t="shared" si="40"/>
        <v>C</v>
      </c>
      <c r="G105" s="455">
        <f>'2017 Расклад'!P100</f>
        <v>3.931</v>
      </c>
      <c r="H105" s="89">
        <f t="shared" si="69"/>
        <v>4.1100000000000003</v>
      </c>
      <c r="I105" s="90" t="str">
        <f t="shared" si="41"/>
        <v>C</v>
      </c>
      <c r="J105" s="86">
        <f>'2017 Расклад'!V100</f>
        <v>4.0419999999999998</v>
      </c>
      <c r="K105" s="89">
        <f t="shared" si="70"/>
        <v>4.17</v>
      </c>
      <c r="L105" s="91" t="str">
        <f t="shared" si="42"/>
        <v>C</v>
      </c>
      <c r="M105" s="470">
        <f>'2017 Расклад'!AD100</f>
        <v>98.591549295774655</v>
      </c>
      <c r="N105" s="82">
        <f t="shared" si="71"/>
        <v>98.89</v>
      </c>
      <c r="O105" s="90" t="str">
        <f t="shared" si="43"/>
        <v>A</v>
      </c>
      <c r="P105" s="99">
        <f>'2017 Расклад'!AL100</f>
        <v>100</v>
      </c>
      <c r="Q105" s="392">
        <f t="shared" si="72"/>
        <v>96.86</v>
      </c>
      <c r="R105" s="91" t="str">
        <f t="shared" si="44"/>
        <v>A</v>
      </c>
      <c r="S105" s="116" t="str">
        <f t="shared" si="45"/>
        <v>B</v>
      </c>
      <c r="T105" s="101">
        <f t="shared" si="46"/>
        <v>2</v>
      </c>
      <c r="U105" s="101">
        <f t="shared" si="47"/>
        <v>2</v>
      </c>
      <c r="V105" s="101">
        <f t="shared" si="48"/>
        <v>2</v>
      </c>
      <c r="W105" s="101">
        <f t="shared" si="49"/>
        <v>4.2</v>
      </c>
      <c r="X105" s="101">
        <f t="shared" si="50"/>
        <v>4.2</v>
      </c>
      <c r="Y105" s="120">
        <f t="shared" si="51"/>
        <v>2.88</v>
      </c>
      <c r="Z105" s="125">
        <f>'2017 Расклад'!AR100</f>
        <v>3.4047619047619047</v>
      </c>
      <c r="AA105" s="85">
        <f t="shared" si="73"/>
        <v>3.9</v>
      </c>
      <c r="AB105" s="91" t="str">
        <f t="shared" si="52"/>
        <v>D</v>
      </c>
      <c r="AC105" s="480">
        <f>'2017 Расклад'!AX100</f>
        <v>3.4761904761904763</v>
      </c>
      <c r="AD105" s="85">
        <f t="shared" si="74"/>
        <v>3.96</v>
      </c>
      <c r="AE105" s="90" t="str">
        <f t="shared" si="53"/>
        <v>D</v>
      </c>
      <c r="AF105" s="133">
        <f>'2017 Расклад'!BD100</f>
        <v>4.1111111111111107</v>
      </c>
      <c r="AG105" s="393">
        <f t="shared" si="75"/>
        <v>4.1500000000000004</v>
      </c>
      <c r="AH105" s="91" t="str">
        <f t="shared" si="54"/>
        <v>C</v>
      </c>
      <c r="AI105" s="150">
        <f>'2017 Расклад'!BL100</f>
        <v>43.75</v>
      </c>
      <c r="AJ105" s="394">
        <f t="shared" si="76"/>
        <v>46.59</v>
      </c>
      <c r="AK105" s="90" t="str">
        <f t="shared" si="55"/>
        <v>C</v>
      </c>
      <c r="AL105" s="151">
        <f>'2017 Расклад'!BT100</f>
        <v>69.777777777777771</v>
      </c>
      <c r="AM105" s="129">
        <f t="shared" si="77"/>
        <v>71.56</v>
      </c>
      <c r="AN105" s="91" t="str">
        <f t="shared" si="56"/>
        <v>B</v>
      </c>
      <c r="AO105" s="160" t="str">
        <f t="shared" si="57"/>
        <v>C</v>
      </c>
      <c r="AP105" s="145">
        <f t="shared" si="58"/>
        <v>2</v>
      </c>
      <c r="AQ105" s="145">
        <f t="shared" si="59"/>
        <v>2</v>
      </c>
      <c r="AR105" s="145">
        <f t="shared" si="60"/>
        <v>2</v>
      </c>
      <c r="AS105" s="145">
        <f t="shared" si="61"/>
        <v>4.2</v>
      </c>
      <c r="AT105" s="145">
        <f t="shared" si="62"/>
        <v>4.2</v>
      </c>
      <c r="AU105" s="145">
        <f t="shared" si="63"/>
        <v>1</v>
      </c>
      <c r="AV105" s="145">
        <f t="shared" si="64"/>
        <v>1</v>
      </c>
      <c r="AW105" s="145">
        <f t="shared" si="65"/>
        <v>2</v>
      </c>
      <c r="AX105" s="145">
        <f t="shared" si="66"/>
        <v>2</v>
      </c>
      <c r="AY105" s="145">
        <f t="shared" si="67"/>
        <v>2.5</v>
      </c>
      <c r="AZ105" s="156">
        <f t="shared" si="68"/>
        <v>2.29</v>
      </c>
    </row>
    <row r="106" spans="1:52" x14ac:dyDescent="0.25">
      <c r="A106" s="52">
        <v>19</v>
      </c>
      <c r="B106" s="76">
        <v>61340</v>
      </c>
      <c r="C106" s="48" t="s">
        <v>108</v>
      </c>
      <c r="D106" s="86">
        <f>'2017 Расклад'!J101</f>
        <v>4.5815999999999999</v>
      </c>
      <c r="E106" s="89">
        <f t="shared" si="78"/>
        <v>4.4800000000000004</v>
      </c>
      <c r="F106" s="462" t="str">
        <f t="shared" si="40"/>
        <v>A</v>
      </c>
      <c r="G106" s="455">
        <f>'2017 Расклад'!P101</f>
        <v>4.2906000000000004</v>
      </c>
      <c r="H106" s="89">
        <f t="shared" si="69"/>
        <v>4.1100000000000003</v>
      </c>
      <c r="I106" s="90" t="str">
        <f t="shared" si="41"/>
        <v>C</v>
      </c>
      <c r="J106" s="86">
        <f>'2017 Расклад'!V101</f>
        <v>4.2060000000000004</v>
      </c>
      <c r="K106" s="89">
        <f t="shared" si="70"/>
        <v>4.17</v>
      </c>
      <c r="L106" s="91" t="str">
        <f t="shared" si="42"/>
        <v>C</v>
      </c>
      <c r="M106" s="470">
        <f>'2017 Расклад'!AD101</f>
        <v>98.425196850393689</v>
      </c>
      <c r="N106" s="82">
        <f t="shared" si="71"/>
        <v>98.89</v>
      </c>
      <c r="O106" s="90" t="str">
        <f t="shared" si="43"/>
        <v>A</v>
      </c>
      <c r="P106" s="99">
        <f>'2017 Расклад'!AL101</f>
        <v>96.850393700787407</v>
      </c>
      <c r="Q106" s="392">
        <f t="shared" si="72"/>
        <v>96.86</v>
      </c>
      <c r="R106" s="91" t="str">
        <f t="shared" si="44"/>
        <v>A</v>
      </c>
      <c r="S106" s="116" t="str">
        <f t="shared" si="45"/>
        <v>B</v>
      </c>
      <c r="T106" s="101">
        <f t="shared" si="46"/>
        <v>4.2</v>
      </c>
      <c r="U106" s="101">
        <f t="shared" si="47"/>
        <v>2</v>
      </c>
      <c r="V106" s="101">
        <f t="shared" si="48"/>
        <v>2</v>
      </c>
      <c r="W106" s="101">
        <f t="shared" si="49"/>
        <v>4.2</v>
      </c>
      <c r="X106" s="101">
        <f t="shared" si="50"/>
        <v>4.2</v>
      </c>
      <c r="Y106" s="120">
        <f t="shared" si="51"/>
        <v>3.3199999999999994</v>
      </c>
      <c r="Z106" s="125">
        <f>'2017 Расклад'!AR101</f>
        <v>3.72</v>
      </c>
      <c r="AA106" s="85">
        <f t="shared" si="73"/>
        <v>3.9</v>
      </c>
      <c r="AB106" s="91" t="str">
        <f t="shared" si="52"/>
        <v>C</v>
      </c>
      <c r="AC106" s="480">
        <f>'2017 Расклад'!AX101</f>
        <v>3.4933333333333332</v>
      </c>
      <c r="AD106" s="85">
        <f t="shared" si="74"/>
        <v>3.96</v>
      </c>
      <c r="AE106" s="90" t="str">
        <f t="shared" si="53"/>
        <v>D</v>
      </c>
      <c r="AF106" s="133">
        <f>'2017 Расклад'!BD101</f>
        <v>3.7142857142857144</v>
      </c>
      <c r="AG106" s="393">
        <f t="shared" si="75"/>
        <v>4.1500000000000004</v>
      </c>
      <c r="AH106" s="91" t="str">
        <f t="shared" si="54"/>
        <v>C</v>
      </c>
      <c r="AI106" s="150">
        <f>'2017 Расклад'!BL101</f>
        <v>33.357142857142854</v>
      </c>
      <c r="AJ106" s="394">
        <f t="shared" si="76"/>
        <v>46.59</v>
      </c>
      <c r="AK106" s="90" t="str">
        <f t="shared" si="55"/>
        <v>C</v>
      </c>
      <c r="AL106" s="151">
        <f>'2017 Расклад'!BT101</f>
        <v>63.153846153846153</v>
      </c>
      <c r="AM106" s="129">
        <f t="shared" si="77"/>
        <v>71.56</v>
      </c>
      <c r="AN106" s="91" t="str">
        <f t="shared" si="56"/>
        <v>B</v>
      </c>
      <c r="AO106" s="160" t="str">
        <f t="shared" si="57"/>
        <v>B</v>
      </c>
      <c r="AP106" s="145">
        <f t="shared" si="58"/>
        <v>4.2</v>
      </c>
      <c r="AQ106" s="145">
        <f t="shared" si="59"/>
        <v>2</v>
      </c>
      <c r="AR106" s="145">
        <f t="shared" si="60"/>
        <v>2</v>
      </c>
      <c r="AS106" s="145">
        <f t="shared" si="61"/>
        <v>4.2</v>
      </c>
      <c r="AT106" s="145">
        <f t="shared" si="62"/>
        <v>4.2</v>
      </c>
      <c r="AU106" s="145">
        <f t="shared" si="63"/>
        <v>2</v>
      </c>
      <c r="AV106" s="145">
        <f t="shared" si="64"/>
        <v>1</v>
      </c>
      <c r="AW106" s="145">
        <f t="shared" si="65"/>
        <v>2</v>
      </c>
      <c r="AX106" s="145">
        <f t="shared" si="66"/>
        <v>2</v>
      </c>
      <c r="AY106" s="145">
        <f t="shared" si="67"/>
        <v>2.5</v>
      </c>
      <c r="AZ106" s="156">
        <f t="shared" si="68"/>
        <v>2.61</v>
      </c>
    </row>
    <row r="107" spans="1:52" x14ac:dyDescent="0.25">
      <c r="A107" s="52">
        <v>20</v>
      </c>
      <c r="B107" s="76">
        <v>61390</v>
      </c>
      <c r="C107" s="48" t="s">
        <v>109</v>
      </c>
      <c r="D107" s="86">
        <f>'2017 Расклад'!J102</f>
        <v>4.4020000000000001</v>
      </c>
      <c r="E107" s="89">
        <f t="shared" si="78"/>
        <v>4.4800000000000004</v>
      </c>
      <c r="F107" s="462" t="str">
        <f t="shared" si="40"/>
        <v>C</v>
      </c>
      <c r="G107" s="455">
        <f>'2017 Расклад'!P102</f>
        <v>3.87</v>
      </c>
      <c r="H107" s="89">
        <f t="shared" si="69"/>
        <v>4.1100000000000003</v>
      </c>
      <c r="I107" s="90" t="str">
        <f t="shared" si="41"/>
        <v>C</v>
      </c>
      <c r="J107" s="86">
        <f>'2017 Расклад'!V102</f>
        <v>3.9739999999999998</v>
      </c>
      <c r="K107" s="89">
        <f t="shared" si="70"/>
        <v>4.17</v>
      </c>
      <c r="L107" s="91" t="str">
        <f t="shared" si="42"/>
        <v>C</v>
      </c>
      <c r="M107" s="470">
        <f>'2017 Расклад'!AD102</f>
        <v>100</v>
      </c>
      <c r="N107" s="82">
        <f t="shared" si="71"/>
        <v>98.89</v>
      </c>
      <c r="O107" s="90" t="str">
        <f t="shared" si="43"/>
        <v>A</v>
      </c>
      <c r="P107" s="99">
        <f>'2017 Расклад'!AL102</f>
        <v>87.012987012987011</v>
      </c>
      <c r="Q107" s="392">
        <f t="shared" si="72"/>
        <v>96.86</v>
      </c>
      <c r="R107" s="91" t="str">
        <f t="shared" si="44"/>
        <v>B</v>
      </c>
      <c r="S107" s="116" t="str">
        <f t="shared" si="45"/>
        <v>B</v>
      </c>
      <c r="T107" s="101">
        <f t="shared" si="46"/>
        <v>2</v>
      </c>
      <c r="U107" s="101">
        <f t="shared" si="47"/>
        <v>2</v>
      </c>
      <c r="V107" s="101">
        <f t="shared" si="48"/>
        <v>2</v>
      </c>
      <c r="W107" s="101">
        <f t="shared" si="49"/>
        <v>4.2</v>
      </c>
      <c r="X107" s="101">
        <f t="shared" si="50"/>
        <v>2.5</v>
      </c>
      <c r="Y107" s="120">
        <f t="shared" si="51"/>
        <v>2.54</v>
      </c>
      <c r="Z107" s="125">
        <f>'2017 Расклад'!AR102</f>
        <v>3.5</v>
      </c>
      <c r="AA107" s="85">
        <f t="shared" si="73"/>
        <v>3.9</v>
      </c>
      <c r="AB107" s="91" t="str">
        <f t="shared" si="52"/>
        <v>C</v>
      </c>
      <c r="AC107" s="480">
        <f>'2017 Расклад'!AX102</f>
        <v>3.5909090909090908</v>
      </c>
      <c r="AD107" s="85">
        <f t="shared" si="74"/>
        <v>3.96</v>
      </c>
      <c r="AE107" s="90" t="str">
        <f t="shared" si="53"/>
        <v>C</v>
      </c>
      <c r="AF107" s="133">
        <f>'2017 Расклад'!BD102</f>
        <v>4.0476190476190474</v>
      </c>
      <c r="AG107" s="393">
        <f t="shared" si="75"/>
        <v>4.1500000000000004</v>
      </c>
      <c r="AH107" s="91" t="str">
        <f t="shared" si="54"/>
        <v>C</v>
      </c>
      <c r="AI107" s="150">
        <f>'2017 Расклад'!BL102</f>
        <v>39.428571428571431</v>
      </c>
      <c r="AJ107" s="394">
        <f t="shared" si="76"/>
        <v>46.59</v>
      </c>
      <c r="AK107" s="90" t="str">
        <f t="shared" si="55"/>
        <v>C</v>
      </c>
      <c r="AL107" s="151">
        <f>'2017 Расклад'!BT102</f>
        <v>63.714285714285715</v>
      </c>
      <c r="AM107" s="129">
        <f t="shared" si="77"/>
        <v>71.56</v>
      </c>
      <c r="AN107" s="91" t="str">
        <f t="shared" si="56"/>
        <v>B</v>
      </c>
      <c r="AO107" s="160" t="str">
        <f t="shared" si="57"/>
        <v>C</v>
      </c>
      <c r="AP107" s="145">
        <f t="shared" si="58"/>
        <v>2</v>
      </c>
      <c r="AQ107" s="145">
        <f t="shared" si="59"/>
        <v>2</v>
      </c>
      <c r="AR107" s="145">
        <f t="shared" si="60"/>
        <v>2</v>
      </c>
      <c r="AS107" s="145">
        <f t="shared" si="61"/>
        <v>4.2</v>
      </c>
      <c r="AT107" s="145">
        <f t="shared" si="62"/>
        <v>2.5</v>
      </c>
      <c r="AU107" s="145">
        <f t="shared" si="63"/>
        <v>2</v>
      </c>
      <c r="AV107" s="145">
        <f t="shared" si="64"/>
        <v>2</v>
      </c>
      <c r="AW107" s="145">
        <f t="shared" si="65"/>
        <v>2</v>
      </c>
      <c r="AX107" s="145">
        <f t="shared" si="66"/>
        <v>2</v>
      </c>
      <c r="AY107" s="145">
        <f t="shared" si="67"/>
        <v>2.5</v>
      </c>
      <c r="AZ107" s="156">
        <f t="shared" si="68"/>
        <v>2.3199999999999998</v>
      </c>
    </row>
    <row r="108" spans="1:52" x14ac:dyDescent="0.25">
      <c r="A108" s="52">
        <v>21</v>
      </c>
      <c r="B108" s="76">
        <v>61410</v>
      </c>
      <c r="C108" s="48" t="s">
        <v>110</v>
      </c>
      <c r="D108" s="86">
        <f>'2017 Расклад'!J103</f>
        <v>4.6029999999999998</v>
      </c>
      <c r="E108" s="89">
        <f t="shared" si="78"/>
        <v>4.4800000000000004</v>
      </c>
      <c r="F108" s="462" t="str">
        <f t="shared" si="40"/>
        <v>A</v>
      </c>
      <c r="G108" s="455">
        <f>'2017 Расклад'!P103</f>
        <v>4.37</v>
      </c>
      <c r="H108" s="89">
        <f t="shared" si="69"/>
        <v>4.1100000000000003</v>
      </c>
      <c r="I108" s="90" t="str">
        <f t="shared" si="41"/>
        <v>C</v>
      </c>
      <c r="J108" s="86">
        <f>'2017 Расклад'!V103</f>
        <v>4.4249999999999998</v>
      </c>
      <c r="K108" s="89">
        <f t="shared" si="70"/>
        <v>4.17</v>
      </c>
      <c r="L108" s="91" t="str">
        <f t="shared" si="42"/>
        <v>B</v>
      </c>
      <c r="M108" s="470">
        <f>'2017 Расклад'!AD103</f>
        <v>100</v>
      </c>
      <c r="N108" s="82">
        <f t="shared" si="71"/>
        <v>98.89</v>
      </c>
      <c r="O108" s="90" t="str">
        <f t="shared" si="43"/>
        <v>A</v>
      </c>
      <c r="P108" s="99">
        <f>'2017 Расклад'!AL103</f>
        <v>98.611111111111114</v>
      </c>
      <c r="Q108" s="392">
        <f t="shared" si="72"/>
        <v>96.86</v>
      </c>
      <c r="R108" s="91" t="str">
        <f t="shared" si="44"/>
        <v>A</v>
      </c>
      <c r="S108" s="116" t="str">
        <f t="shared" si="45"/>
        <v>B</v>
      </c>
      <c r="T108" s="101">
        <f t="shared" si="46"/>
        <v>4.2</v>
      </c>
      <c r="U108" s="101">
        <f t="shared" si="47"/>
        <v>2</v>
      </c>
      <c r="V108" s="101">
        <f t="shared" si="48"/>
        <v>2.5</v>
      </c>
      <c r="W108" s="101">
        <f t="shared" si="49"/>
        <v>4.2</v>
      </c>
      <c r="X108" s="101">
        <f t="shared" si="50"/>
        <v>4.2</v>
      </c>
      <c r="Y108" s="120">
        <f t="shared" si="51"/>
        <v>3.4199999999999995</v>
      </c>
      <c r="Z108" s="125">
        <f>'2017 Расклад'!AR103</f>
        <v>3.8157894736842106</v>
      </c>
      <c r="AA108" s="85">
        <f t="shared" si="73"/>
        <v>3.9</v>
      </c>
      <c r="AB108" s="91" t="str">
        <f t="shared" si="52"/>
        <v>C</v>
      </c>
      <c r="AC108" s="480">
        <f>'2017 Расклад'!AX103</f>
        <v>4</v>
      </c>
      <c r="AD108" s="85">
        <f t="shared" si="74"/>
        <v>3.96</v>
      </c>
      <c r="AE108" s="90" t="str">
        <f t="shared" si="53"/>
        <v>C</v>
      </c>
      <c r="AF108" s="133">
        <f>'2017 Расклад'!BD103</f>
        <v>4.0526315789473681</v>
      </c>
      <c r="AG108" s="393">
        <f t="shared" si="75"/>
        <v>4.1500000000000004</v>
      </c>
      <c r="AH108" s="91" t="str">
        <f t="shared" si="54"/>
        <v>C</v>
      </c>
      <c r="AI108" s="150">
        <f>'2017 Расклад'!BL103</f>
        <v>51.333333333333336</v>
      </c>
      <c r="AJ108" s="394">
        <f t="shared" si="76"/>
        <v>46.59</v>
      </c>
      <c r="AK108" s="90" t="str">
        <f t="shared" si="55"/>
        <v>B</v>
      </c>
      <c r="AL108" s="151">
        <f>'2017 Расклад'!BT103</f>
        <v>73.730769230769226</v>
      </c>
      <c r="AM108" s="129">
        <f t="shared" si="77"/>
        <v>71.56</v>
      </c>
      <c r="AN108" s="91" t="str">
        <f t="shared" si="56"/>
        <v>A</v>
      </c>
      <c r="AO108" s="160" t="str">
        <f t="shared" si="57"/>
        <v>B</v>
      </c>
      <c r="AP108" s="145">
        <f t="shared" si="58"/>
        <v>4.2</v>
      </c>
      <c r="AQ108" s="145">
        <f t="shared" si="59"/>
        <v>2</v>
      </c>
      <c r="AR108" s="145">
        <f t="shared" si="60"/>
        <v>2.5</v>
      </c>
      <c r="AS108" s="145">
        <f t="shared" si="61"/>
        <v>4.2</v>
      </c>
      <c r="AT108" s="145">
        <f t="shared" si="62"/>
        <v>4.2</v>
      </c>
      <c r="AU108" s="145">
        <f t="shared" si="63"/>
        <v>2</v>
      </c>
      <c r="AV108" s="145">
        <f t="shared" si="64"/>
        <v>2</v>
      </c>
      <c r="AW108" s="145">
        <f t="shared" si="65"/>
        <v>2</v>
      </c>
      <c r="AX108" s="145">
        <f t="shared" si="66"/>
        <v>2.5</v>
      </c>
      <c r="AY108" s="145">
        <f t="shared" si="67"/>
        <v>4.2</v>
      </c>
      <c r="AZ108" s="156">
        <f t="shared" si="68"/>
        <v>2.9799999999999995</v>
      </c>
    </row>
    <row r="109" spans="1:52" x14ac:dyDescent="0.25">
      <c r="A109" s="52">
        <v>22</v>
      </c>
      <c r="B109" s="76">
        <v>61430</v>
      </c>
      <c r="C109" s="48" t="s">
        <v>111</v>
      </c>
      <c r="D109" s="86">
        <f>'2017 Расклад'!J104</f>
        <v>4.4802</v>
      </c>
      <c r="E109" s="89">
        <f t="shared" si="78"/>
        <v>4.4800000000000004</v>
      </c>
      <c r="F109" s="462" t="str">
        <f t="shared" si="40"/>
        <v>B</v>
      </c>
      <c r="G109" s="455">
        <f>'2017 Расклад'!P104</f>
        <v>4.1693999999999996</v>
      </c>
      <c r="H109" s="89">
        <f t="shared" si="69"/>
        <v>4.1100000000000003</v>
      </c>
      <c r="I109" s="90" t="str">
        <f t="shared" si="41"/>
        <v>C</v>
      </c>
      <c r="J109" s="86">
        <f>'2017 Расклад'!V104</f>
        <v>4.2410000000000005</v>
      </c>
      <c r="K109" s="89">
        <f t="shared" si="70"/>
        <v>4.17</v>
      </c>
      <c r="L109" s="91" t="str">
        <f t="shared" si="42"/>
        <v>C</v>
      </c>
      <c r="M109" s="470">
        <f>'2017 Расклад'!AD104</f>
        <v>99.163179916318001</v>
      </c>
      <c r="N109" s="82">
        <f t="shared" si="71"/>
        <v>98.89</v>
      </c>
      <c r="O109" s="90" t="str">
        <f t="shared" si="43"/>
        <v>A</v>
      </c>
      <c r="P109" s="99">
        <f>'2017 Расклад'!AL104</f>
        <v>99.159663865546221</v>
      </c>
      <c r="Q109" s="392">
        <f t="shared" si="72"/>
        <v>96.86</v>
      </c>
      <c r="R109" s="91" t="str">
        <f t="shared" si="44"/>
        <v>A</v>
      </c>
      <c r="S109" s="116" t="str">
        <f t="shared" si="45"/>
        <v>B</v>
      </c>
      <c r="T109" s="101">
        <f t="shared" si="46"/>
        <v>2.5</v>
      </c>
      <c r="U109" s="101">
        <f t="shared" si="47"/>
        <v>2</v>
      </c>
      <c r="V109" s="101">
        <f t="shared" si="48"/>
        <v>2</v>
      </c>
      <c r="W109" s="101">
        <f t="shared" si="49"/>
        <v>4.2</v>
      </c>
      <c r="X109" s="101">
        <f t="shared" si="50"/>
        <v>4.2</v>
      </c>
      <c r="Y109" s="120">
        <f t="shared" si="51"/>
        <v>2.9799999999999995</v>
      </c>
      <c r="Z109" s="125">
        <f>'2017 Расклад'!AR104</f>
        <v>3.925925925925926</v>
      </c>
      <c r="AA109" s="85">
        <f t="shared" si="73"/>
        <v>3.9</v>
      </c>
      <c r="AB109" s="91" t="str">
        <f t="shared" si="52"/>
        <v>C</v>
      </c>
      <c r="AC109" s="480">
        <f>'2017 Расклад'!AX104</f>
        <v>4.1016042780748663</v>
      </c>
      <c r="AD109" s="85">
        <f t="shared" si="74"/>
        <v>3.96</v>
      </c>
      <c r="AE109" s="90" t="str">
        <f t="shared" si="53"/>
        <v>C</v>
      </c>
      <c r="AF109" s="133">
        <f>'2017 Расклад'!BD104</f>
        <v>3.9629629629629628</v>
      </c>
      <c r="AG109" s="393">
        <f t="shared" si="75"/>
        <v>4.1500000000000004</v>
      </c>
      <c r="AH109" s="91" t="str">
        <f t="shared" si="54"/>
        <v>C</v>
      </c>
      <c r="AI109" s="150">
        <f>'2017 Расклад'!BL104</f>
        <v>43.743589743589745</v>
      </c>
      <c r="AJ109" s="394">
        <f t="shared" si="76"/>
        <v>46.59</v>
      </c>
      <c r="AK109" s="90" t="str">
        <f t="shared" si="55"/>
        <v>C</v>
      </c>
      <c r="AL109" s="151">
        <f>'2017 Расклад'!BT104</f>
        <v>68.16814159292035</v>
      </c>
      <c r="AM109" s="129">
        <f t="shared" si="77"/>
        <v>71.56</v>
      </c>
      <c r="AN109" s="91" t="str">
        <f t="shared" si="56"/>
        <v>B</v>
      </c>
      <c r="AO109" s="160" t="str">
        <f t="shared" si="57"/>
        <v>B</v>
      </c>
      <c r="AP109" s="145">
        <f t="shared" si="58"/>
        <v>2.5</v>
      </c>
      <c r="AQ109" s="145">
        <f t="shared" si="59"/>
        <v>2</v>
      </c>
      <c r="AR109" s="145">
        <f t="shared" si="60"/>
        <v>2</v>
      </c>
      <c r="AS109" s="145">
        <f t="shared" si="61"/>
        <v>4.2</v>
      </c>
      <c r="AT109" s="145">
        <f t="shared" si="62"/>
        <v>4.2</v>
      </c>
      <c r="AU109" s="145">
        <f t="shared" si="63"/>
        <v>2</v>
      </c>
      <c r="AV109" s="145">
        <f t="shared" si="64"/>
        <v>2</v>
      </c>
      <c r="AW109" s="145">
        <f t="shared" si="65"/>
        <v>2</v>
      </c>
      <c r="AX109" s="145">
        <f t="shared" si="66"/>
        <v>2</v>
      </c>
      <c r="AY109" s="145">
        <f t="shared" si="67"/>
        <v>2.5</v>
      </c>
      <c r="AZ109" s="156">
        <f t="shared" si="68"/>
        <v>2.54</v>
      </c>
    </row>
    <row r="110" spans="1:52" x14ac:dyDescent="0.25">
      <c r="A110" s="52">
        <v>23</v>
      </c>
      <c r="B110" s="76">
        <v>61440</v>
      </c>
      <c r="C110" s="48" t="s">
        <v>112</v>
      </c>
      <c r="D110" s="86">
        <f>'2017 Расклад'!J105</f>
        <v>4.2649999999999997</v>
      </c>
      <c r="E110" s="89">
        <f t="shared" si="78"/>
        <v>4.4800000000000004</v>
      </c>
      <c r="F110" s="462" t="str">
        <f t="shared" si="40"/>
        <v>C</v>
      </c>
      <c r="G110" s="455">
        <f>'2017 Расклад'!P105</f>
        <v>3.968</v>
      </c>
      <c r="H110" s="89">
        <f t="shared" si="69"/>
        <v>4.1100000000000003</v>
      </c>
      <c r="I110" s="90" t="str">
        <f t="shared" si="41"/>
        <v>C</v>
      </c>
      <c r="J110" s="86">
        <f>'2017 Расклад'!V105</f>
        <v>3.9739999999999998</v>
      </c>
      <c r="K110" s="89">
        <f t="shared" si="70"/>
        <v>4.17</v>
      </c>
      <c r="L110" s="91" t="str">
        <f t="shared" si="42"/>
        <v>C</v>
      </c>
      <c r="M110" s="470">
        <f>'2017 Расклад'!AD105</f>
        <v>100</v>
      </c>
      <c r="N110" s="82">
        <f t="shared" si="71"/>
        <v>98.89</v>
      </c>
      <c r="O110" s="90" t="str">
        <f t="shared" si="43"/>
        <v>A</v>
      </c>
      <c r="P110" s="99">
        <f>'2017 Расклад'!AL105</f>
        <v>96.590909090909093</v>
      </c>
      <c r="Q110" s="392">
        <f t="shared" si="72"/>
        <v>96.86</v>
      </c>
      <c r="R110" s="91" t="str">
        <f t="shared" si="44"/>
        <v>A</v>
      </c>
      <c r="S110" s="116" t="str">
        <f t="shared" si="45"/>
        <v>B</v>
      </c>
      <c r="T110" s="101">
        <f t="shared" si="46"/>
        <v>2</v>
      </c>
      <c r="U110" s="101">
        <f t="shared" si="47"/>
        <v>2</v>
      </c>
      <c r="V110" s="101">
        <f t="shared" si="48"/>
        <v>2</v>
      </c>
      <c r="W110" s="101">
        <f t="shared" si="49"/>
        <v>4.2</v>
      </c>
      <c r="X110" s="101">
        <f t="shared" si="50"/>
        <v>4.2</v>
      </c>
      <c r="Y110" s="120">
        <f t="shared" si="51"/>
        <v>2.88</v>
      </c>
      <c r="Z110" s="125">
        <f>'2017 Расклад'!AR105</f>
        <v>3.891089108910891</v>
      </c>
      <c r="AA110" s="85">
        <f t="shared" si="73"/>
        <v>3.9</v>
      </c>
      <c r="AB110" s="91" t="str">
        <f t="shared" si="52"/>
        <v>C</v>
      </c>
      <c r="AC110" s="480">
        <f>'2017 Расклад'!AX105</f>
        <v>3.9900990099009901</v>
      </c>
      <c r="AD110" s="85">
        <f t="shared" si="74"/>
        <v>3.96</v>
      </c>
      <c r="AE110" s="90" t="str">
        <f t="shared" si="53"/>
        <v>C</v>
      </c>
      <c r="AF110" s="133">
        <f>'2017 Расклад'!BD105</f>
        <v>4.2592592592592595</v>
      </c>
      <c r="AG110" s="393">
        <f t="shared" si="75"/>
        <v>4.1500000000000004</v>
      </c>
      <c r="AH110" s="91" t="str">
        <f t="shared" si="54"/>
        <v>C</v>
      </c>
      <c r="AI110" s="150">
        <f>'2017 Расклад'!BL105</f>
        <v>53.805555555555557</v>
      </c>
      <c r="AJ110" s="394">
        <f t="shared" si="76"/>
        <v>46.59</v>
      </c>
      <c r="AK110" s="90" t="str">
        <f t="shared" si="55"/>
        <v>B</v>
      </c>
      <c r="AL110" s="151">
        <f>'2017 Расклад'!BT105</f>
        <v>75.514851485148512</v>
      </c>
      <c r="AM110" s="129">
        <f t="shared" si="77"/>
        <v>71.56</v>
      </c>
      <c r="AN110" s="91" t="str">
        <f t="shared" si="56"/>
        <v>A</v>
      </c>
      <c r="AO110" s="160" t="str">
        <f t="shared" si="57"/>
        <v>B</v>
      </c>
      <c r="AP110" s="145">
        <f t="shared" si="58"/>
        <v>2</v>
      </c>
      <c r="AQ110" s="145">
        <f t="shared" si="59"/>
        <v>2</v>
      </c>
      <c r="AR110" s="145">
        <f t="shared" si="60"/>
        <v>2</v>
      </c>
      <c r="AS110" s="145">
        <f t="shared" si="61"/>
        <v>4.2</v>
      </c>
      <c r="AT110" s="145">
        <f t="shared" si="62"/>
        <v>4.2</v>
      </c>
      <c r="AU110" s="145">
        <f t="shared" si="63"/>
        <v>2</v>
      </c>
      <c r="AV110" s="145">
        <f t="shared" si="64"/>
        <v>2</v>
      </c>
      <c r="AW110" s="145">
        <f t="shared" si="65"/>
        <v>2</v>
      </c>
      <c r="AX110" s="145">
        <f t="shared" si="66"/>
        <v>2.5</v>
      </c>
      <c r="AY110" s="145">
        <f t="shared" si="67"/>
        <v>4.2</v>
      </c>
      <c r="AZ110" s="156">
        <f t="shared" si="68"/>
        <v>2.71</v>
      </c>
    </row>
    <row r="111" spans="1:52" x14ac:dyDescent="0.25">
      <c r="A111" s="52">
        <v>24</v>
      </c>
      <c r="B111" s="76">
        <v>61450</v>
      </c>
      <c r="C111" s="48" t="s">
        <v>113</v>
      </c>
      <c r="D111" s="86">
        <f>'2017 Расклад'!J106</f>
        <v>4.7619999999999996</v>
      </c>
      <c r="E111" s="89">
        <f t="shared" si="78"/>
        <v>4.4800000000000004</v>
      </c>
      <c r="F111" s="462" t="str">
        <f t="shared" si="40"/>
        <v>A</v>
      </c>
      <c r="G111" s="455">
        <f>'2017 Расклад'!P106</f>
        <v>4.28</v>
      </c>
      <c r="H111" s="89">
        <f t="shared" si="69"/>
        <v>4.1100000000000003</v>
      </c>
      <c r="I111" s="90" t="str">
        <f t="shared" si="41"/>
        <v>C</v>
      </c>
      <c r="J111" s="86">
        <f>'2017 Расклад'!V106</f>
        <v>4.21</v>
      </c>
      <c r="K111" s="89">
        <f t="shared" si="70"/>
        <v>4.17</v>
      </c>
      <c r="L111" s="91" t="str">
        <f t="shared" si="42"/>
        <v>C</v>
      </c>
      <c r="M111" s="470">
        <f>'2017 Расклад'!AD106</f>
        <v>100</v>
      </c>
      <c r="N111" s="82">
        <f t="shared" si="71"/>
        <v>98.89</v>
      </c>
      <c r="O111" s="90" t="str">
        <f t="shared" si="43"/>
        <v>A</v>
      </c>
      <c r="P111" s="99">
        <f>'2017 Расклад'!AL106</f>
        <v>97.47899159663865</v>
      </c>
      <c r="Q111" s="392">
        <f t="shared" si="72"/>
        <v>96.86</v>
      </c>
      <c r="R111" s="91" t="str">
        <f t="shared" si="44"/>
        <v>A</v>
      </c>
      <c r="S111" s="116" t="str">
        <f t="shared" si="45"/>
        <v>B</v>
      </c>
      <c r="T111" s="101">
        <f t="shared" si="46"/>
        <v>4.2</v>
      </c>
      <c r="U111" s="101">
        <f t="shared" si="47"/>
        <v>2</v>
      </c>
      <c r="V111" s="101">
        <f t="shared" si="48"/>
        <v>2</v>
      </c>
      <c r="W111" s="101">
        <f t="shared" si="49"/>
        <v>4.2</v>
      </c>
      <c r="X111" s="101">
        <f t="shared" si="50"/>
        <v>4.2</v>
      </c>
      <c r="Y111" s="120">
        <f t="shared" si="51"/>
        <v>3.3199999999999994</v>
      </c>
      <c r="Z111" s="125">
        <f>'2017 Расклад'!AR106</f>
        <v>4.0092592592592595</v>
      </c>
      <c r="AA111" s="85">
        <f t="shared" si="73"/>
        <v>3.9</v>
      </c>
      <c r="AB111" s="91" t="str">
        <f t="shared" si="52"/>
        <v>C</v>
      </c>
      <c r="AC111" s="480">
        <f>'2017 Расклад'!AX106</f>
        <v>4</v>
      </c>
      <c r="AD111" s="85">
        <f t="shared" si="74"/>
        <v>3.96</v>
      </c>
      <c r="AE111" s="90" t="str">
        <f t="shared" si="53"/>
        <v>C</v>
      </c>
      <c r="AF111" s="133">
        <f>'2017 Расклад'!BD106</f>
        <v>3.9555555555555557</v>
      </c>
      <c r="AG111" s="393">
        <f t="shared" si="75"/>
        <v>4.1500000000000004</v>
      </c>
      <c r="AH111" s="91" t="str">
        <f t="shared" si="54"/>
        <v>C</v>
      </c>
      <c r="AI111" s="150">
        <f>'2017 Расклад'!BL106</f>
        <v>52.506493506493506</v>
      </c>
      <c r="AJ111" s="394">
        <f t="shared" si="76"/>
        <v>46.59</v>
      </c>
      <c r="AK111" s="90" t="str">
        <f t="shared" si="55"/>
        <v>B</v>
      </c>
      <c r="AL111" s="151">
        <f>'2017 Расклад'!BT106</f>
        <v>72.680000000000007</v>
      </c>
      <c r="AM111" s="129">
        <f t="shared" si="77"/>
        <v>71.56</v>
      </c>
      <c r="AN111" s="91" t="str">
        <f t="shared" si="56"/>
        <v>A</v>
      </c>
      <c r="AO111" s="160" t="str">
        <f t="shared" si="57"/>
        <v>B</v>
      </c>
      <c r="AP111" s="145">
        <f t="shared" si="58"/>
        <v>4.2</v>
      </c>
      <c r="AQ111" s="145">
        <f t="shared" si="59"/>
        <v>2</v>
      </c>
      <c r="AR111" s="145">
        <f t="shared" si="60"/>
        <v>2</v>
      </c>
      <c r="AS111" s="145">
        <f t="shared" si="61"/>
        <v>4.2</v>
      </c>
      <c r="AT111" s="145">
        <f t="shared" si="62"/>
        <v>4.2</v>
      </c>
      <c r="AU111" s="145">
        <f t="shared" si="63"/>
        <v>2</v>
      </c>
      <c r="AV111" s="145">
        <f t="shared" si="64"/>
        <v>2</v>
      </c>
      <c r="AW111" s="145">
        <f t="shared" si="65"/>
        <v>2</v>
      </c>
      <c r="AX111" s="145">
        <f t="shared" si="66"/>
        <v>2.5</v>
      </c>
      <c r="AY111" s="145">
        <f t="shared" si="67"/>
        <v>4.2</v>
      </c>
      <c r="AZ111" s="156">
        <f t="shared" si="68"/>
        <v>2.9299999999999997</v>
      </c>
    </row>
    <row r="112" spans="1:52" x14ac:dyDescent="0.25">
      <c r="A112" s="52">
        <v>25</v>
      </c>
      <c r="B112" s="76">
        <v>61470</v>
      </c>
      <c r="C112" s="48" t="s">
        <v>114</v>
      </c>
      <c r="D112" s="86">
        <f>'2017 Расклад'!J107</f>
        <v>4.3039999999999994</v>
      </c>
      <c r="E112" s="89">
        <f t="shared" si="78"/>
        <v>4.4800000000000004</v>
      </c>
      <c r="F112" s="462" t="str">
        <f t="shared" si="40"/>
        <v>C</v>
      </c>
      <c r="G112" s="455">
        <f>'2017 Расклад'!P107</f>
        <v>3.823</v>
      </c>
      <c r="H112" s="89">
        <f t="shared" si="69"/>
        <v>4.1100000000000003</v>
      </c>
      <c r="I112" s="90" t="str">
        <f t="shared" si="41"/>
        <v>C</v>
      </c>
      <c r="J112" s="86">
        <f>'2017 Расклад'!V107</f>
        <v>3.9470000000000001</v>
      </c>
      <c r="K112" s="89">
        <f t="shared" si="70"/>
        <v>4.17</v>
      </c>
      <c r="L112" s="91" t="str">
        <f t="shared" si="42"/>
        <v>C</v>
      </c>
      <c r="M112" s="470">
        <f>'2017 Расклад'!AD107</f>
        <v>95.876288659793815</v>
      </c>
      <c r="N112" s="82">
        <f t="shared" si="71"/>
        <v>98.89</v>
      </c>
      <c r="O112" s="90" t="str">
        <f t="shared" si="43"/>
        <v>A</v>
      </c>
      <c r="P112" s="99">
        <f>'2017 Расклад'!AL107</f>
        <v>92</v>
      </c>
      <c r="Q112" s="392">
        <f t="shared" si="72"/>
        <v>96.86</v>
      </c>
      <c r="R112" s="91" t="str">
        <f t="shared" si="44"/>
        <v>A</v>
      </c>
      <c r="S112" s="116" t="str">
        <f t="shared" si="45"/>
        <v>B</v>
      </c>
      <c r="T112" s="101">
        <f t="shared" si="46"/>
        <v>2</v>
      </c>
      <c r="U112" s="101">
        <f t="shared" si="47"/>
        <v>2</v>
      </c>
      <c r="V112" s="101">
        <f t="shared" si="48"/>
        <v>2</v>
      </c>
      <c r="W112" s="101">
        <f t="shared" si="49"/>
        <v>4.2</v>
      </c>
      <c r="X112" s="101">
        <f t="shared" si="50"/>
        <v>4.2</v>
      </c>
      <c r="Y112" s="120">
        <f t="shared" si="51"/>
        <v>2.88</v>
      </c>
      <c r="Z112" s="125">
        <f>'2017 Расклад'!AR107</f>
        <v>3.6804123711340204</v>
      </c>
      <c r="AA112" s="85">
        <f t="shared" si="73"/>
        <v>3.9</v>
      </c>
      <c r="AB112" s="91" t="str">
        <f t="shared" si="52"/>
        <v>C</v>
      </c>
      <c r="AC112" s="480">
        <f>'2017 Расклад'!AX107</f>
        <v>3.8865979381443299</v>
      </c>
      <c r="AD112" s="85">
        <f t="shared" si="74"/>
        <v>3.96</v>
      </c>
      <c r="AE112" s="90" t="str">
        <f t="shared" si="53"/>
        <v>C</v>
      </c>
      <c r="AF112" s="133">
        <f>'2017 Расклад'!BD107</f>
        <v>3.9767441860465116</v>
      </c>
      <c r="AG112" s="393">
        <f t="shared" si="75"/>
        <v>4.1500000000000004</v>
      </c>
      <c r="AH112" s="91" t="str">
        <f t="shared" si="54"/>
        <v>C</v>
      </c>
      <c r="AI112" s="150">
        <f>'2017 Расклад'!BL107</f>
        <v>39.700000000000003</v>
      </c>
      <c r="AJ112" s="394">
        <f t="shared" si="76"/>
        <v>46.59</v>
      </c>
      <c r="AK112" s="90" t="str">
        <f t="shared" si="55"/>
        <v>C</v>
      </c>
      <c r="AL112" s="151">
        <f>'2017 Расклад'!BT107</f>
        <v>67.765957446808514</v>
      </c>
      <c r="AM112" s="129">
        <f t="shared" si="77"/>
        <v>71.56</v>
      </c>
      <c r="AN112" s="91" t="str">
        <f t="shared" si="56"/>
        <v>B</v>
      </c>
      <c r="AO112" s="160" t="str">
        <f t="shared" si="57"/>
        <v>C</v>
      </c>
      <c r="AP112" s="145">
        <f t="shared" si="58"/>
        <v>2</v>
      </c>
      <c r="AQ112" s="145">
        <f t="shared" si="59"/>
        <v>2</v>
      </c>
      <c r="AR112" s="145">
        <f t="shared" si="60"/>
        <v>2</v>
      </c>
      <c r="AS112" s="145">
        <f t="shared" si="61"/>
        <v>4.2</v>
      </c>
      <c r="AT112" s="145">
        <f t="shared" si="62"/>
        <v>4.2</v>
      </c>
      <c r="AU112" s="145">
        <f t="shared" si="63"/>
        <v>2</v>
      </c>
      <c r="AV112" s="145">
        <f t="shared" si="64"/>
        <v>2</v>
      </c>
      <c r="AW112" s="145">
        <f t="shared" si="65"/>
        <v>2</v>
      </c>
      <c r="AX112" s="145">
        <f t="shared" si="66"/>
        <v>2</v>
      </c>
      <c r="AY112" s="145">
        <f t="shared" si="67"/>
        <v>2.5</v>
      </c>
      <c r="AZ112" s="156">
        <f t="shared" si="68"/>
        <v>2.4899999999999998</v>
      </c>
    </row>
    <row r="113" spans="1:52" x14ac:dyDescent="0.25">
      <c r="A113" s="52">
        <v>26</v>
      </c>
      <c r="B113" s="76">
        <v>61490</v>
      </c>
      <c r="C113" s="48" t="s">
        <v>115</v>
      </c>
      <c r="D113" s="86">
        <f>'2017 Расклад'!J108</f>
        <v>4.7690000000000001</v>
      </c>
      <c r="E113" s="89">
        <f t="shared" si="78"/>
        <v>4.4800000000000004</v>
      </c>
      <c r="F113" s="462" t="str">
        <f t="shared" si="40"/>
        <v>A</v>
      </c>
      <c r="G113" s="455">
        <f>'2017 Расклад'!P108</f>
        <v>4.3620000000000001</v>
      </c>
      <c r="H113" s="89">
        <f t="shared" si="69"/>
        <v>4.1100000000000003</v>
      </c>
      <c r="I113" s="90" t="str">
        <f t="shared" si="41"/>
        <v>C</v>
      </c>
      <c r="J113" s="86">
        <f>'2017 Расклад'!V108</f>
        <v>4.4862000000000002</v>
      </c>
      <c r="K113" s="89">
        <f t="shared" si="70"/>
        <v>4.17</v>
      </c>
      <c r="L113" s="91" t="str">
        <f t="shared" si="42"/>
        <v>B</v>
      </c>
      <c r="M113" s="470">
        <f>'2017 Расклад'!AD108</f>
        <v>99.579831932773118</v>
      </c>
      <c r="N113" s="82">
        <f t="shared" si="71"/>
        <v>98.89</v>
      </c>
      <c r="O113" s="90" t="str">
        <f t="shared" si="43"/>
        <v>A</v>
      </c>
      <c r="P113" s="99">
        <f>'2017 Расклад'!AL108</f>
        <v>98.712446351931334</v>
      </c>
      <c r="Q113" s="392">
        <f t="shared" si="72"/>
        <v>96.86</v>
      </c>
      <c r="R113" s="91" t="str">
        <f t="shared" si="44"/>
        <v>A</v>
      </c>
      <c r="S113" s="116" t="str">
        <f t="shared" si="45"/>
        <v>B</v>
      </c>
      <c r="T113" s="101">
        <f t="shared" si="46"/>
        <v>4.2</v>
      </c>
      <c r="U113" s="101">
        <f t="shared" si="47"/>
        <v>2</v>
      </c>
      <c r="V113" s="101">
        <f t="shared" si="48"/>
        <v>2.5</v>
      </c>
      <c r="W113" s="101">
        <f t="shared" si="49"/>
        <v>4.2</v>
      </c>
      <c r="X113" s="101">
        <f t="shared" si="50"/>
        <v>4.2</v>
      </c>
      <c r="Y113" s="120">
        <f t="shared" si="51"/>
        <v>3.4199999999999995</v>
      </c>
      <c r="Z113" s="125">
        <f>'2017 Расклад'!AR108</f>
        <v>3.8953488372093021</v>
      </c>
      <c r="AA113" s="85">
        <f t="shared" si="73"/>
        <v>3.9</v>
      </c>
      <c r="AB113" s="91" t="str">
        <f t="shared" si="52"/>
        <v>C</v>
      </c>
      <c r="AC113" s="480">
        <f>'2017 Расклад'!AX108</f>
        <v>4.0930232558139537</v>
      </c>
      <c r="AD113" s="85">
        <f t="shared" si="74"/>
        <v>3.96</v>
      </c>
      <c r="AE113" s="90" t="str">
        <f t="shared" si="53"/>
        <v>C</v>
      </c>
      <c r="AF113" s="133">
        <f>'2017 Расклад'!BD108</f>
        <v>4.3106796116504853</v>
      </c>
      <c r="AG113" s="393">
        <f t="shared" si="75"/>
        <v>4.1500000000000004</v>
      </c>
      <c r="AH113" s="91" t="str">
        <f t="shared" si="54"/>
        <v>C</v>
      </c>
      <c r="AI113" s="150">
        <f>'2017 Расклад'!BL108</f>
        <v>48.921052631578945</v>
      </c>
      <c r="AJ113" s="394">
        <f t="shared" si="76"/>
        <v>46.59</v>
      </c>
      <c r="AK113" s="90" t="str">
        <f t="shared" si="55"/>
        <v>C</v>
      </c>
      <c r="AL113" s="151">
        <f>'2017 Расклад'!BT108</f>
        <v>72.918032786885249</v>
      </c>
      <c r="AM113" s="129">
        <f t="shared" si="77"/>
        <v>71.56</v>
      </c>
      <c r="AN113" s="91" t="str">
        <f t="shared" si="56"/>
        <v>A</v>
      </c>
      <c r="AO113" s="160" t="str">
        <f t="shared" si="57"/>
        <v>B</v>
      </c>
      <c r="AP113" s="145">
        <f t="shared" si="58"/>
        <v>4.2</v>
      </c>
      <c r="AQ113" s="145">
        <f t="shared" si="59"/>
        <v>2</v>
      </c>
      <c r="AR113" s="145">
        <f t="shared" si="60"/>
        <v>2.5</v>
      </c>
      <c r="AS113" s="145">
        <f t="shared" si="61"/>
        <v>4.2</v>
      </c>
      <c r="AT113" s="145">
        <f t="shared" si="62"/>
        <v>4.2</v>
      </c>
      <c r="AU113" s="145">
        <f t="shared" si="63"/>
        <v>2</v>
      </c>
      <c r="AV113" s="145">
        <f t="shared" si="64"/>
        <v>2</v>
      </c>
      <c r="AW113" s="145">
        <f t="shared" si="65"/>
        <v>2</v>
      </c>
      <c r="AX113" s="145">
        <f t="shared" si="66"/>
        <v>2</v>
      </c>
      <c r="AY113" s="145">
        <f t="shared" si="67"/>
        <v>4.2</v>
      </c>
      <c r="AZ113" s="156">
        <f t="shared" si="68"/>
        <v>2.9299999999999997</v>
      </c>
    </row>
    <row r="114" spans="1:52" x14ac:dyDescent="0.25">
      <c r="A114" s="52">
        <v>27</v>
      </c>
      <c r="B114" s="76">
        <v>61500</v>
      </c>
      <c r="C114" s="48" t="s">
        <v>116</v>
      </c>
      <c r="D114" s="86">
        <f>'2017 Расклад'!J109</f>
        <v>4.835</v>
      </c>
      <c r="E114" s="89">
        <f t="shared" si="78"/>
        <v>4.4800000000000004</v>
      </c>
      <c r="F114" s="462" t="str">
        <f t="shared" si="40"/>
        <v>A</v>
      </c>
      <c r="G114" s="455">
        <f>'2017 Расклад'!P109</f>
        <v>4.3924000000000003</v>
      </c>
      <c r="H114" s="89">
        <f t="shared" si="69"/>
        <v>4.1100000000000003</v>
      </c>
      <c r="I114" s="90" t="str">
        <f t="shared" si="41"/>
        <v>C</v>
      </c>
      <c r="J114" s="86">
        <f>'2017 Расклад'!V109</f>
        <v>4.4649999999999999</v>
      </c>
      <c r="K114" s="89">
        <f t="shared" si="70"/>
        <v>4.17</v>
      </c>
      <c r="L114" s="91" t="str">
        <f t="shared" si="42"/>
        <v>B</v>
      </c>
      <c r="M114" s="470">
        <f>'2017 Расклад'!AD109</f>
        <v>99.565217391304344</v>
      </c>
      <c r="N114" s="82">
        <f t="shared" si="71"/>
        <v>98.89</v>
      </c>
      <c r="O114" s="90" t="str">
        <f t="shared" si="43"/>
        <v>A</v>
      </c>
      <c r="P114" s="99">
        <f>'2017 Расклад'!AL109</f>
        <v>97.835497835497833</v>
      </c>
      <c r="Q114" s="392">
        <f t="shared" si="72"/>
        <v>96.86</v>
      </c>
      <c r="R114" s="91" t="str">
        <f t="shared" si="44"/>
        <v>A</v>
      </c>
      <c r="S114" s="116" t="str">
        <f t="shared" si="45"/>
        <v>B</v>
      </c>
      <c r="T114" s="101">
        <f t="shared" si="46"/>
        <v>4.2</v>
      </c>
      <c r="U114" s="101">
        <f t="shared" si="47"/>
        <v>2</v>
      </c>
      <c r="V114" s="101">
        <f t="shared" si="48"/>
        <v>2.5</v>
      </c>
      <c r="W114" s="101">
        <f t="shared" si="49"/>
        <v>4.2</v>
      </c>
      <c r="X114" s="101">
        <f t="shared" si="50"/>
        <v>4.2</v>
      </c>
      <c r="Y114" s="120">
        <f t="shared" si="51"/>
        <v>3.4199999999999995</v>
      </c>
      <c r="Z114" s="125">
        <f>'2017 Расклад'!AR109</f>
        <v>4.0575916230366493</v>
      </c>
      <c r="AA114" s="85">
        <f t="shared" si="73"/>
        <v>3.9</v>
      </c>
      <c r="AB114" s="91" t="str">
        <f t="shared" si="52"/>
        <v>C</v>
      </c>
      <c r="AC114" s="480">
        <f>'2017 Расклад'!AX109</f>
        <v>4.1256544502617798</v>
      </c>
      <c r="AD114" s="85">
        <f t="shared" si="74"/>
        <v>3.96</v>
      </c>
      <c r="AE114" s="90" t="str">
        <f t="shared" si="53"/>
        <v>C</v>
      </c>
      <c r="AF114" s="133">
        <f>'2017 Расклад'!BD109</f>
        <v>4.2470588235294118</v>
      </c>
      <c r="AG114" s="393">
        <f t="shared" si="75"/>
        <v>4.1500000000000004</v>
      </c>
      <c r="AH114" s="91" t="str">
        <f t="shared" si="54"/>
        <v>C</v>
      </c>
      <c r="AI114" s="150">
        <f>'2017 Расклад'!BL109</f>
        <v>45.153846153846153</v>
      </c>
      <c r="AJ114" s="394">
        <f t="shared" si="76"/>
        <v>46.59</v>
      </c>
      <c r="AK114" s="90" t="str">
        <f t="shared" si="55"/>
        <v>C</v>
      </c>
      <c r="AL114" s="151">
        <f>'2017 Расклад'!BT109</f>
        <v>71.962962962962962</v>
      </c>
      <c r="AM114" s="129">
        <f t="shared" si="77"/>
        <v>71.56</v>
      </c>
      <c r="AN114" s="91" t="str">
        <f t="shared" si="56"/>
        <v>B</v>
      </c>
      <c r="AO114" s="160" t="str">
        <f t="shared" si="57"/>
        <v>B</v>
      </c>
      <c r="AP114" s="145">
        <f t="shared" si="58"/>
        <v>4.2</v>
      </c>
      <c r="AQ114" s="145">
        <f t="shared" si="59"/>
        <v>2</v>
      </c>
      <c r="AR114" s="145">
        <f t="shared" si="60"/>
        <v>2.5</v>
      </c>
      <c r="AS114" s="145">
        <f t="shared" si="61"/>
        <v>4.2</v>
      </c>
      <c r="AT114" s="145">
        <f t="shared" si="62"/>
        <v>4.2</v>
      </c>
      <c r="AU114" s="145">
        <f t="shared" si="63"/>
        <v>2</v>
      </c>
      <c r="AV114" s="145">
        <f t="shared" si="64"/>
        <v>2</v>
      </c>
      <c r="AW114" s="145">
        <f t="shared" si="65"/>
        <v>2</v>
      </c>
      <c r="AX114" s="145">
        <f t="shared" si="66"/>
        <v>2</v>
      </c>
      <c r="AY114" s="145">
        <f t="shared" si="67"/>
        <v>2.5</v>
      </c>
      <c r="AZ114" s="156">
        <f t="shared" si="68"/>
        <v>2.76</v>
      </c>
    </row>
    <row r="115" spans="1:52" x14ac:dyDescent="0.25">
      <c r="A115" s="52">
        <v>28</v>
      </c>
      <c r="B115" s="76">
        <v>61510</v>
      </c>
      <c r="C115" s="48" t="s">
        <v>117</v>
      </c>
      <c r="D115" s="86">
        <f>'2017 Расклад'!J110</f>
        <v>4.718</v>
      </c>
      <c r="E115" s="89">
        <f t="shared" si="78"/>
        <v>4.4800000000000004</v>
      </c>
      <c r="F115" s="462" t="str">
        <f t="shared" si="40"/>
        <v>A</v>
      </c>
      <c r="G115" s="455">
        <f>'2017 Расклад'!P110</f>
        <v>4.1387999999999998</v>
      </c>
      <c r="H115" s="89">
        <f t="shared" si="69"/>
        <v>4.1100000000000003</v>
      </c>
      <c r="I115" s="90" t="str">
        <f t="shared" si="41"/>
        <v>C</v>
      </c>
      <c r="J115" s="86">
        <f>'2017 Расклад'!V110</f>
        <v>4.1509999999999998</v>
      </c>
      <c r="K115" s="89">
        <f t="shared" si="70"/>
        <v>4.17</v>
      </c>
      <c r="L115" s="91" t="str">
        <f t="shared" si="42"/>
        <v>C</v>
      </c>
      <c r="M115" s="470">
        <f>'2017 Расклад'!AD110</f>
        <v>99.095022624434392</v>
      </c>
      <c r="N115" s="82">
        <f t="shared" si="71"/>
        <v>98.89</v>
      </c>
      <c r="O115" s="90" t="str">
        <f t="shared" si="43"/>
        <v>A</v>
      </c>
      <c r="P115" s="99">
        <f>'2017 Расклад'!AL110</f>
        <v>98.536585365853654</v>
      </c>
      <c r="Q115" s="392">
        <f t="shared" si="72"/>
        <v>96.86</v>
      </c>
      <c r="R115" s="91" t="str">
        <f t="shared" si="44"/>
        <v>A</v>
      </c>
      <c r="S115" s="116" t="str">
        <f t="shared" si="45"/>
        <v>B</v>
      </c>
      <c r="T115" s="101">
        <f t="shared" si="46"/>
        <v>4.2</v>
      </c>
      <c r="U115" s="101">
        <f t="shared" si="47"/>
        <v>2</v>
      </c>
      <c r="V115" s="101">
        <f t="shared" si="48"/>
        <v>2</v>
      </c>
      <c r="W115" s="101">
        <f t="shared" si="49"/>
        <v>4.2</v>
      </c>
      <c r="X115" s="101">
        <f t="shared" si="50"/>
        <v>4.2</v>
      </c>
      <c r="Y115" s="120">
        <f t="shared" si="51"/>
        <v>3.3199999999999994</v>
      </c>
      <c r="Z115" s="125">
        <f>'2017 Расклад'!AR110</f>
        <v>4.117647058823529</v>
      </c>
      <c r="AA115" s="85">
        <f t="shared" si="73"/>
        <v>3.9</v>
      </c>
      <c r="AB115" s="91" t="str">
        <f t="shared" si="52"/>
        <v>C</v>
      </c>
      <c r="AC115" s="480">
        <f>'2017 Расклад'!AX110</f>
        <v>4.2132352941176467</v>
      </c>
      <c r="AD115" s="85">
        <f t="shared" si="74"/>
        <v>3.96</v>
      </c>
      <c r="AE115" s="90" t="str">
        <f t="shared" si="53"/>
        <v>C</v>
      </c>
      <c r="AF115" s="133">
        <f>'2017 Расклад'!BD110</f>
        <v>4.3484848484848486</v>
      </c>
      <c r="AG115" s="393">
        <f t="shared" si="75"/>
        <v>4.1500000000000004</v>
      </c>
      <c r="AH115" s="91" t="str">
        <f t="shared" si="54"/>
        <v>C</v>
      </c>
      <c r="AI115" s="150">
        <f>'2017 Расклад'!BL110</f>
        <v>50.613636363636367</v>
      </c>
      <c r="AJ115" s="394">
        <f t="shared" si="76"/>
        <v>46.59</v>
      </c>
      <c r="AK115" s="90" t="str">
        <f t="shared" si="55"/>
        <v>B</v>
      </c>
      <c r="AL115" s="151">
        <f>'2017 Расклад'!BT110</f>
        <v>70.662162162162161</v>
      </c>
      <c r="AM115" s="129">
        <f t="shared" si="77"/>
        <v>71.56</v>
      </c>
      <c r="AN115" s="91" t="str">
        <f t="shared" si="56"/>
        <v>B</v>
      </c>
      <c r="AO115" s="160" t="str">
        <f t="shared" si="57"/>
        <v>B</v>
      </c>
      <c r="AP115" s="145">
        <f t="shared" si="58"/>
        <v>4.2</v>
      </c>
      <c r="AQ115" s="145">
        <f t="shared" si="59"/>
        <v>2</v>
      </c>
      <c r="AR115" s="145">
        <f t="shared" si="60"/>
        <v>2</v>
      </c>
      <c r="AS115" s="145">
        <f t="shared" si="61"/>
        <v>4.2</v>
      </c>
      <c r="AT115" s="145">
        <f t="shared" si="62"/>
        <v>4.2</v>
      </c>
      <c r="AU115" s="145">
        <f t="shared" si="63"/>
        <v>2</v>
      </c>
      <c r="AV115" s="145">
        <f t="shared" si="64"/>
        <v>2</v>
      </c>
      <c r="AW115" s="145">
        <f t="shared" si="65"/>
        <v>2</v>
      </c>
      <c r="AX115" s="145">
        <f t="shared" si="66"/>
        <v>2.5</v>
      </c>
      <c r="AY115" s="145">
        <f t="shared" si="67"/>
        <v>2.5</v>
      </c>
      <c r="AZ115" s="156">
        <f t="shared" si="68"/>
        <v>2.76</v>
      </c>
    </row>
    <row r="116" spans="1:52" ht="15.75" thickBot="1" x14ac:dyDescent="0.3">
      <c r="A116" s="56">
        <v>29</v>
      </c>
      <c r="B116" s="73">
        <v>61520</v>
      </c>
      <c r="C116" s="67" t="s">
        <v>118</v>
      </c>
      <c r="D116" s="119">
        <f>'2017 Расклад'!J111</f>
        <v>4.6314000000000002</v>
      </c>
      <c r="E116" s="409">
        <f t="shared" si="78"/>
        <v>4.4800000000000004</v>
      </c>
      <c r="F116" s="463" t="str">
        <f t="shared" si="40"/>
        <v>A</v>
      </c>
      <c r="G116" s="456">
        <f>'2017 Расклад'!P111</f>
        <v>4.1520000000000001</v>
      </c>
      <c r="H116" s="409">
        <f t="shared" si="69"/>
        <v>4.1100000000000003</v>
      </c>
      <c r="I116" s="92" t="str">
        <f t="shared" si="41"/>
        <v>C</v>
      </c>
      <c r="J116" s="119">
        <f>'2017 Расклад'!V111</f>
        <v>4.2669999999999995</v>
      </c>
      <c r="K116" s="409">
        <f t="shared" si="70"/>
        <v>4.17</v>
      </c>
      <c r="L116" s="93" t="str">
        <f t="shared" si="42"/>
        <v>C</v>
      </c>
      <c r="M116" s="471">
        <f>'2017 Расклад'!AD111</f>
        <v>99.516908212560381</v>
      </c>
      <c r="N116" s="410">
        <f t="shared" si="71"/>
        <v>98.89</v>
      </c>
      <c r="O116" s="92" t="str">
        <f t="shared" si="43"/>
        <v>A</v>
      </c>
      <c r="P116" s="421">
        <f>'2017 Расклад'!AL111</f>
        <v>99.509803921568633</v>
      </c>
      <c r="Q116" s="412">
        <f t="shared" si="72"/>
        <v>96.86</v>
      </c>
      <c r="R116" s="93" t="str">
        <f t="shared" si="44"/>
        <v>A</v>
      </c>
      <c r="S116" s="114" t="str">
        <f t="shared" si="45"/>
        <v>B</v>
      </c>
      <c r="T116" s="145">
        <f t="shared" si="46"/>
        <v>4.2</v>
      </c>
      <c r="U116" s="145">
        <f t="shared" si="47"/>
        <v>2</v>
      </c>
      <c r="V116" s="145">
        <f t="shared" si="48"/>
        <v>2</v>
      </c>
      <c r="W116" s="145">
        <f t="shared" si="49"/>
        <v>4.2</v>
      </c>
      <c r="X116" s="145">
        <f t="shared" si="50"/>
        <v>4.2</v>
      </c>
      <c r="Y116" s="146">
        <f t="shared" si="51"/>
        <v>3.3199999999999994</v>
      </c>
      <c r="Z116" s="417">
        <f>'2017 Расклад'!AR111</f>
        <v>4.243243243243243</v>
      </c>
      <c r="AA116" s="413">
        <f t="shared" si="73"/>
        <v>3.9</v>
      </c>
      <c r="AB116" s="93" t="str">
        <f t="shared" si="52"/>
        <v>C</v>
      </c>
      <c r="AC116" s="481">
        <f>'2017 Расклад'!AX111</f>
        <v>3.9729729729729728</v>
      </c>
      <c r="AD116" s="413">
        <f t="shared" si="74"/>
        <v>3.96</v>
      </c>
      <c r="AE116" s="92" t="str">
        <f t="shared" si="53"/>
        <v>C</v>
      </c>
      <c r="AF116" s="418">
        <f>'2017 Расклад'!BD111</f>
        <v>4.3461538461538458</v>
      </c>
      <c r="AG116" s="414">
        <f t="shared" si="75"/>
        <v>4.1500000000000004</v>
      </c>
      <c r="AH116" s="93" t="str">
        <f t="shared" si="54"/>
        <v>C</v>
      </c>
      <c r="AI116" s="419">
        <f>'2017 Расклад'!BL111</f>
        <v>50.878048780487802</v>
      </c>
      <c r="AJ116" s="415">
        <f t="shared" si="76"/>
        <v>46.59</v>
      </c>
      <c r="AK116" s="92" t="str">
        <f t="shared" si="55"/>
        <v>B</v>
      </c>
      <c r="AL116" s="428">
        <f>'2017 Расклад'!BT111</f>
        <v>76</v>
      </c>
      <c r="AM116" s="416">
        <f t="shared" si="77"/>
        <v>71.56</v>
      </c>
      <c r="AN116" s="93" t="str">
        <f t="shared" si="56"/>
        <v>A</v>
      </c>
      <c r="AO116" s="424" t="str">
        <f t="shared" si="57"/>
        <v>B</v>
      </c>
      <c r="AP116" s="145">
        <f t="shared" si="58"/>
        <v>4.2</v>
      </c>
      <c r="AQ116" s="145">
        <f t="shared" si="59"/>
        <v>2</v>
      </c>
      <c r="AR116" s="145">
        <f t="shared" si="60"/>
        <v>2</v>
      </c>
      <c r="AS116" s="145">
        <f t="shared" si="61"/>
        <v>4.2</v>
      </c>
      <c r="AT116" s="145">
        <f t="shared" si="62"/>
        <v>4.2</v>
      </c>
      <c r="AU116" s="145">
        <f t="shared" si="63"/>
        <v>2</v>
      </c>
      <c r="AV116" s="145">
        <f t="shared" si="64"/>
        <v>2</v>
      </c>
      <c r="AW116" s="145">
        <f t="shared" si="65"/>
        <v>2</v>
      </c>
      <c r="AX116" s="145">
        <f t="shared" si="66"/>
        <v>2.5</v>
      </c>
      <c r="AY116" s="145">
        <f t="shared" si="67"/>
        <v>4.2</v>
      </c>
      <c r="AZ116" s="156">
        <f t="shared" si="68"/>
        <v>2.9299999999999997</v>
      </c>
    </row>
    <row r="117" spans="1:52" ht="15.75" thickBot="1" x14ac:dyDescent="0.3">
      <c r="A117" s="65"/>
      <c r="B117" s="74"/>
      <c r="C117" s="63" t="s">
        <v>154</v>
      </c>
      <c r="D117" s="106">
        <f>AVERAGE(D118:D127)</f>
        <v>4.4824000000000002</v>
      </c>
      <c r="E117" s="402"/>
      <c r="F117" s="459" t="str">
        <f t="shared" si="40"/>
        <v>B</v>
      </c>
      <c r="G117" s="454">
        <f>AVERAGE(G118:G127)</f>
        <v>4.1023999999999994</v>
      </c>
      <c r="H117" s="402"/>
      <c r="I117" s="102" t="str">
        <f t="shared" si="41"/>
        <v>C</v>
      </c>
      <c r="J117" s="106">
        <f>AVERAGE(J118:J127)</f>
        <v>3.8676000000000004</v>
      </c>
      <c r="K117" s="402"/>
      <c r="L117" s="103" t="str">
        <f t="shared" si="42"/>
        <v>C</v>
      </c>
      <c r="M117" s="454">
        <f>AVERAGE(M118:M127)</f>
        <v>99.830508474576277</v>
      </c>
      <c r="N117" s="403"/>
      <c r="O117" s="102" t="str">
        <f t="shared" si="43"/>
        <v>A</v>
      </c>
      <c r="P117" s="105">
        <f>AVERAGE(P118:P127)</f>
        <v>96.930754917597028</v>
      </c>
      <c r="Q117" s="404"/>
      <c r="R117" s="103" t="str">
        <f t="shared" si="44"/>
        <v>A</v>
      </c>
      <c r="S117" s="115" t="str">
        <f t="shared" si="45"/>
        <v>B</v>
      </c>
      <c r="T117" s="147">
        <f t="shared" si="46"/>
        <v>2.5</v>
      </c>
      <c r="U117" s="148">
        <f t="shared" si="47"/>
        <v>2</v>
      </c>
      <c r="V117" s="148">
        <f t="shared" si="48"/>
        <v>2</v>
      </c>
      <c r="W117" s="148">
        <f t="shared" si="49"/>
        <v>4.2</v>
      </c>
      <c r="X117" s="148">
        <f t="shared" si="50"/>
        <v>4.2</v>
      </c>
      <c r="Y117" s="476">
        <f t="shared" si="51"/>
        <v>2.9799999999999995</v>
      </c>
      <c r="Z117" s="105">
        <f>AVERAGE(Z118:Z127)</f>
        <v>3.9038505215205981</v>
      </c>
      <c r="AA117" s="405"/>
      <c r="AB117" s="103" t="str">
        <f t="shared" si="52"/>
        <v>C</v>
      </c>
      <c r="AC117" s="454">
        <f>AVERAGE(AC118:AC127)</f>
        <v>4.0623841129263125</v>
      </c>
      <c r="AD117" s="405"/>
      <c r="AE117" s="102" t="str">
        <f t="shared" si="53"/>
        <v>C</v>
      </c>
      <c r="AF117" s="139">
        <f>AVERAGE(AF118:AF127)</f>
        <v>4.2049491238271566</v>
      </c>
      <c r="AG117" s="406"/>
      <c r="AH117" s="103" t="str">
        <f t="shared" si="54"/>
        <v>C</v>
      </c>
      <c r="AI117" s="140">
        <f>AVERAGE(AI118:AI127)</f>
        <v>42.971481871391504</v>
      </c>
      <c r="AJ117" s="407"/>
      <c r="AK117" s="102" t="str">
        <f t="shared" si="55"/>
        <v>C</v>
      </c>
      <c r="AL117" s="139">
        <f>AVERAGE(AL118:AL127)</f>
        <v>73.462455202214457</v>
      </c>
      <c r="AM117" s="408"/>
      <c r="AN117" s="103" t="str">
        <f t="shared" si="56"/>
        <v>A</v>
      </c>
      <c r="AO117" s="159" t="str">
        <f t="shared" si="57"/>
        <v>B</v>
      </c>
      <c r="AP117" s="148">
        <f t="shared" si="58"/>
        <v>2.5</v>
      </c>
      <c r="AQ117" s="148">
        <f t="shared" si="59"/>
        <v>2</v>
      </c>
      <c r="AR117" s="148">
        <f t="shared" si="60"/>
        <v>2</v>
      </c>
      <c r="AS117" s="148">
        <f t="shared" si="61"/>
        <v>4.2</v>
      </c>
      <c r="AT117" s="148">
        <f t="shared" si="62"/>
        <v>4.2</v>
      </c>
      <c r="AU117" s="148">
        <f t="shared" si="63"/>
        <v>2</v>
      </c>
      <c r="AV117" s="148">
        <f t="shared" si="64"/>
        <v>2</v>
      </c>
      <c r="AW117" s="148">
        <f t="shared" si="65"/>
        <v>2</v>
      </c>
      <c r="AX117" s="148">
        <f t="shared" si="66"/>
        <v>2</v>
      </c>
      <c r="AY117" s="148">
        <f t="shared" si="67"/>
        <v>4.2</v>
      </c>
      <c r="AZ117" s="149">
        <f t="shared" si="68"/>
        <v>2.71</v>
      </c>
    </row>
    <row r="118" spans="1:52" x14ac:dyDescent="0.25">
      <c r="A118" s="54">
        <v>1</v>
      </c>
      <c r="B118" s="75">
        <v>70020</v>
      </c>
      <c r="C118" s="28" t="s">
        <v>119</v>
      </c>
      <c r="D118" s="86">
        <f>'2017 Расклад'!J112</f>
        <v>4.7649999999999997</v>
      </c>
      <c r="E118" s="395">
        <f t="shared" si="78"/>
        <v>4.4800000000000004</v>
      </c>
      <c r="F118" s="461" t="str">
        <f t="shared" si="40"/>
        <v>A</v>
      </c>
      <c r="G118" s="455">
        <f>'2017 Расклад'!P112</f>
        <v>4.657</v>
      </c>
      <c r="H118" s="395">
        <f t="shared" si="69"/>
        <v>4.1100000000000003</v>
      </c>
      <c r="I118" s="87" t="str">
        <f t="shared" si="41"/>
        <v>A</v>
      </c>
      <c r="J118" s="86">
        <f>'2017 Расклад'!V112</f>
        <v>4.5739999999999998</v>
      </c>
      <c r="K118" s="395">
        <f t="shared" si="70"/>
        <v>4.17</v>
      </c>
      <c r="L118" s="88" t="str">
        <f t="shared" si="42"/>
        <v>A</v>
      </c>
      <c r="M118" s="470">
        <f>'2017 Расклад'!AD112</f>
        <v>100</v>
      </c>
      <c r="N118" s="396">
        <f t="shared" si="71"/>
        <v>98.89</v>
      </c>
      <c r="O118" s="87" t="str">
        <f t="shared" si="43"/>
        <v>A</v>
      </c>
      <c r="P118" s="99">
        <f>'2017 Расклад'!AL112</f>
        <v>100</v>
      </c>
      <c r="Q118" s="397">
        <f t="shared" si="72"/>
        <v>96.86</v>
      </c>
      <c r="R118" s="88" t="str">
        <f t="shared" si="44"/>
        <v>A</v>
      </c>
      <c r="S118" s="116" t="str">
        <f t="shared" si="45"/>
        <v>A</v>
      </c>
      <c r="T118" s="101">
        <f t="shared" si="46"/>
        <v>4.2</v>
      </c>
      <c r="U118" s="101">
        <f t="shared" si="47"/>
        <v>4.2</v>
      </c>
      <c r="V118" s="101">
        <f t="shared" si="48"/>
        <v>4.2</v>
      </c>
      <c r="W118" s="101">
        <f t="shared" si="49"/>
        <v>4.2</v>
      </c>
      <c r="X118" s="101">
        <f t="shared" si="50"/>
        <v>4.2</v>
      </c>
      <c r="Y118" s="120">
        <f t="shared" si="51"/>
        <v>4.2</v>
      </c>
      <c r="Z118" s="125">
        <f>'2017 Расклад'!AR112</f>
        <v>4.2300000000000004</v>
      </c>
      <c r="AA118" s="398">
        <f t="shared" si="73"/>
        <v>3.9</v>
      </c>
      <c r="AB118" s="88" t="str">
        <f t="shared" si="52"/>
        <v>C</v>
      </c>
      <c r="AC118" s="480">
        <f>'2017 Расклад'!AX112</f>
        <v>4.5999999999999996</v>
      </c>
      <c r="AD118" s="398">
        <f t="shared" si="74"/>
        <v>3.96</v>
      </c>
      <c r="AE118" s="87" t="str">
        <f t="shared" si="53"/>
        <v>A</v>
      </c>
      <c r="AF118" s="133">
        <f>'2017 Расклад'!BD112</f>
        <v>4.3018867924528301</v>
      </c>
      <c r="AG118" s="399">
        <f t="shared" si="75"/>
        <v>4.1500000000000004</v>
      </c>
      <c r="AH118" s="88" t="str">
        <f t="shared" si="54"/>
        <v>C</v>
      </c>
      <c r="AI118" s="142">
        <f>'2017 Расклад'!BL112</f>
        <v>54.310344827586206</v>
      </c>
      <c r="AJ118" s="400">
        <f t="shared" si="76"/>
        <v>46.59</v>
      </c>
      <c r="AK118" s="87" t="str">
        <f t="shared" si="55"/>
        <v>B</v>
      </c>
      <c r="AL118" s="487">
        <f>'2017 Расклад'!BT112</f>
        <v>80.457142857142856</v>
      </c>
      <c r="AM118" s="401">
        <f t="shared" si="77"/>
        <v>71.56</v>
      </c>
      <c r="AN118" s="88" t="str">
        <f t="shared" si="56"/>
        <v>A</v>
      </c>
      <c r="AO118" s="426" t="str">
        <f t="shared" si="57"/>
        <v>A</v>
      </c>
      <c r="AP118" s="145">
        <f t="shared" si="58"/>
        <v>4.2</v>
      </c>
      <c r="AQ118" s="145">
        <f t="shared" si="59"/>
        <v>4.2</v>
      </c>
      <c r="AR118" s="145">
        <f t="shared" si="60"/>
        <v>4.2</v>
      </c>
      <c r="AS118" s="145">
        <f t="shared" si="61"/>
        <v>4.2</v>
      </c>
      <c r="AT118" s="145">
        <f t="shared" si="62"/>
        <v>4.2</v>
      </c>
      <c r="AU118" s="145">
        <f t="shared" si="63"/>
        <v>2</v>
      </c>
      <c r="AV118" s="145">
        <f t="shared" si="64"/>
        <v>4.2</v>
      </c>
      <c r="AW118" s="145">
        <f t="shared" si="65"/>
        <v>2</v>
      </c>
      <c r="AX118" s="145">
        <f t="shared" si="66"/>
        <v>2.5</v>
      </c>
      <c r="AY118" s="145">
        <f t="shared" si="67"/>
        <v>4.2</v>
      </c>
      <c r="AZ118" s="156">
        <f t="shared" si="68"/>
        <v>3.59</v>
      </c>
    </row>
    <row r="119" spans="1:52" x14ac:dyDescent="0.25">
      <c r="A119" s="54">
        <v>2</v>
      </c>
      <c r="B119" s="75">
        <v>70050</v>
      </c>
      <c r="C119" s="28" t="s">
        <v>146</v>
      </c>
      <c r="D119" s="465">
        <f>'2017 Расклад'!J113</f>
        <v>4.7850000000000001</v>
      </c>
      <c r="E119" s="89">
        <f t="shared" si="78"/>
        <v>4.4800000000000004</v>
      </c>
      <c r="F119" s="462" t="str">
        <f t="shared" si="40"/>
        <v>A</v>
      </c>
      <c r="G119" s="457">
        <f>'2017 Расклад'!P113</f>
        <v>4.3289999999999997</v>
      </c>
      <c r="H119" s="89">
        <f t="shared" si="69"/>
        <v>4.1100000000000003</v>
      </c>
      <c r="I119" s="90" t="str">
        <f t="shared" si="41"/>
        <v>C</v>
      </c>
      <c r="J119" s="465">
        <f>'2017 Расклад'!V113</f>
        <v>4.556</v>
      </c>
      <c r="K119" s="89">
        <f t="shared" si="70"/>
        <v>4.17</v>
      </c>
      <c r="L119" s="91" t="str">
        <f t="shared" si="42"/>
        <v>A</v>
      </c>
      <c r="M119" s="472">
        <f>'2017 Расклад'!AD113</f>
        <v>100</v>
      </c>
      <c r="N119" s="82">
        <f t="shared" si="71"/>
        <v>98.89</v>
      </c>
      <c r="O119" s="90" t="str">
        <f t="shared" si="43"/>
        <v>A</v>
      </c>
      <c r="P119" s="97">
        <f>'2017 Расклад'!AL113</f>
        <v>100</v>
      </c>
      <c r="Q119" s="392">
        <f t="shared" si="72"/>
        <v>96.86</v>
      </c>
      <c r="R119" s="91" t="str">
        <f t="shared" si="44"/>
        <v>A</v>
      </c>
      <c r="S119" s="116" t="str">
        <f t="shared" si="45"/>
        <v>A</v>
      </c>
      <c r="T119" s="101">
        <f t="shared" si="46"/>
        <v>4.2</v>
      </c>
      <c r="U119" s="101">
        <f t="shared" si="47"/>
        <v>2</v>
      </c>
      <c r="V119" s="101">
        <f t="shared" si="48"/>
        <v>4.2</v>
      </c>
      <c r="W119" s="101">
        <f t="shared" si="49"/>
        <v>4.2</v>
      </c>
      <c r="X119" s="101">
        <f t="shared" si="50"/>
        <v>4.2</v>
      </c>
      <c r="Y119" s="120">
        <f t="shared" si="51"/>
        <v>3.7600000000000002</v>
      </c>
      <c r="Z119" s="121">
        <f>'2017 Расклад'!AR113</f>
        <v>4.5882352941176467</v>
      </c>
      <c r="AA119" s="85">
        <f t="shared" si="73"/>
        <v>3.9</v>
      </c>
      <c r="AB119" s="91" t="str">
        <f t="shared" si="52"/>
        <v>A</v>
      </c>
      <c r="AC119" s="478">
        <f>'2017 Расклад'!AX113</f>
        <v>4.2352941176470589</v>
      </c>
      <c r="AD119" s="85">
        <f t="shared" si="74"/>
        <v>3.96</v>
      </c>
      <c r="AE119" s="90" t="str">
        <f t="shared" si="53"/>
        <v>C</v>
      </c>
      <c r="AF119" s="130">
        <f>'2017 Расклад'!BD113</f>
        <v>4.625</v>
      </c>
      <c r="AG119" s="393">
        <f t="shared" si="75"/>
        <v>4.1500000000000004</v>
      </c>
      <c r="AH119" s="91" t="str">
        <f t="shared" si="54"/>
        <v>A</v>
      </c>
      <c r="AI119" s="136">
        <f>'2017 Расклад'!BL113</f>
        <v>33</v>
      </c>
      <c r="AJ119" s="394">
        <f t="shared" si="76"/>
        <v>46.59</v>
      </c>
      <c r="AK119" s="90" t="str">
        <f t="shared" si="55"/>
        <v>C</v>
      </c>
      <c r="AL119" s="137">
        <f>'2017 Расклад'!BT113</f>
        <v>75.125</v>
      </c>
      <c r="AM119" s="129">
        <f t="shared" si="77"/>
        <v>71.56</v>
      </c>
      <c r="AN119" s="91" t="str">
        <f t="shared" si="56"/>
        <v>A</v>
      </c>
      <c r="AO119" s="160" t="str">
        <f t="shared" si="57"/>
        <v>A</v>
      </c>
      <c r="AP119" s="145">
        <f t="shared" si="58"/>
        <v>4.2</v>
      </c>
      <c r="AQ119" s="145">
        <f t="shared" si="59"/>
        <v>2</v>
      </c>
      <c r="AR119" s="145">
        <f t="shared" si="60"/>
        <v>4.2</v>
      </c>
      <c r="AS119" s="145">
        <f t="shared" si="61"/>
        <v>4.2</v>
      </c>
      <c r="AT119" s="145">
        <f t="shared" si="62"/>
        <v>4.2</v>
      </c>
      <c r="AU119" s="145">
        <f t="shared" si="63"/>
        <v>4.2</v>
      </c>
      <c r="AV119" s="145">
        <f t="shared" si="64"/>
        <v>2</v>
      </c>
      <c r="AW119" s="145">
        <f t="shared" si="65"/>
        <v>4.2</v>
      </c>
      <c r="AX119" s="145">
        <f t="shared" si="66"/>
        <v>2</v>
      </c>
      <c r="AY119" s="145">
        <f t="shared" si="67"/>
        <v>4.2</v>
      </c>
      <c r="AZ119" s="156">
        <f t="shared" si="68"/>
        <v>3.54</v>
      </c>
    </row>
    <row r="120" spans="1:52" x14ac:dyDescent="0.25">
      <c r="A120" s="54">
        <v>3</v>
      </c>
      <c r="B120" s="76">
        <v>70110</v>
      </c>
      <c r="C120" s="48" t="s">
        <v>123</v>
      </c>
      <c r="D120" s="465">
        <f>'2017 Расклад'!J114</f>
        <v>4.4939999999999998</v>
      </c>
      <c r="E120" s="89">
        <f t="shared" si="78"/>
        <v>4.4800000000000004</v>
      </c>
      <c r="F120" s="462" t="str">
        <f t="shared" si="40"/>
        <v>B</v>
      </c>
      <c r="G120" s="457">
        <f>'2017 Расклад'!P114</f>
        <v>4.3329999999999993</v>
      </c>
      <c r="H120" s="89">
        <f t="shared" si="69"/>
        <v>4.1100000000000003</v>
      </c>
      <c r="I120" s="90" t="str">
        <f t="shared" si="41"/>
        <v>C</v>
      </c>
      <c r="J120" s="465">
        <f>'2017 Расклад'!V114</f>
        <v>4.1950000000000003</v>
      </c>
      <c r="K120" s="89">
        <f t="shared" si="70"/>
        <v>4.17</v>
      </c>
      <c r="L120" s="91" t="str">
        <f t="shared" si="42"/>
        <v>C</v>
      </c>
      <c r="M120" s="472">
        <f>'2017 Расклад'!AD114</f>
        <v>100</v>
      </c>
      <c r="N120" s="82">
        <f t="shared" si="71"/>
        <v>98.89</v>
      </c>
      <c r="O120" s="90" t="str">
        <f t="shared" si="43"/>
        <v>A</v>
      </c>
      <c r="P120" s="97">
        <f>'2017 Расклад'!AL114</f>
        <v>97.222222222222229</v>
      </c>
      <c r="Q120" s="392">
        <f t="shared" si="72"/>
        <v>96.86</v>
      </c>
      <c r="R120" s="91" t="str">
        <f t="shared" si="44"/>
        <v>A</v>
      </c>
      <c r="S120" s="116" t="str">
        <f t="shared" si="45"/>
        <v>B</v>
      </c>
      <c r="T120" s="101">
        <f t="shared" si="46"/>
        <v>2.5</v>
      </c>
      <c r="U120" s="101">
        <f t="shared" si="47"/>
        <v>2</v>
      </c>
      <c r="V120" s="101">
        <f t="shared" si="48"/>
        <v>2</v>
      </c>
      <c r="W120" s="101">
        <f t="shared" si="49"/>
        <v>4.2</v>
      </c>
      <c r="X120" s="101">
        <f t="shared" si="50"/>
        <v>4.2</v>
      </c>
      <c r="Y120" s="120">
        <f t="shared" si="51"/>
        <v>2.9799999999999995</v>
      </c>
      <c r="Z120" s="121">
        <f>'2017 Расклад'!AR114</f>
        <v>3.9275362318840581</v>
      </c>
      <c r="AA120" s="85">
        <f t="shared" si="73"/>
        <v>3.9</v>
      </c>
      <c r="AB120" s="91" t="str">
        <f t="shared" si="52"/>
        <v>C</v>
      </c>
      <c r="AC120" s="478">
        <f>'2017 Расклад'!AX114</f>
        <v>4.1449275362318838</v>
      </c>
      <c r="AD120" s="85">
        <f t="shared" si="74"/>
        <v>3.96</v>
      </c>
      <c r="AE120" s="90" t="str">
        <f t="shared" si="53"/>
        <v>C</v>
      </c>
      <c r="AF120" s="130">
        <f>'2017 Расклад'!BD114</f>
        <v>4.1836734693877551</v>
      </c>
      <c r="AG120" s="393">
        <f t="shared" si="75"/>
        <v>4.1500000000000004</v>
      </c>
      <c r="AH120" s="91" t="str">
        <f t="shared" si="54"/>
        <v>C</v>
      </c>
      <c r="AI120" s="136">
        <f>'2017 Расклад'!BL114</f>
        <v>46.125</v>
      </c>
      <c r="AJ120" s="394">
        <f t="shared" si="76"/>
        <v>46.59</v>
      </c>
      <c r="AK120" s="90" t="str">
        <f t="shared" si="55"/>
        <v>C</v>
      </c>
      <c r="AL120" s="137">
        <f>'2017 Расклад'!BT114</f>
        <v>76.548387096774192</v>
      </c>
      <c r="AM120" s="129">
        <f t="shared" si="77"/>
        <v>71.56</v>
      </c>
      <c r="AN120" s="91" t="str">
        <f t="shared" si="56"/>
        <v>A</v>
      </c>
      <c r="AO120" s="160" t="str">
        <f t="shared" si="57"/>
        <v>B</v>
      </c>
      <c r="AP120" s="145">
        <f t="shared" si="58"/>
        <v>2.5</v>
      </c>
      <c r="AQ120" s="145">
        <f t="shared" si="59"/>
        <v>2</v>
      </c>
      <c r="AR120" s="145">
        <f t="shared" si="60"/>
        <v>2</v>
      </c>
      <c r="AS120" s="145">
        <f t="shared" si="61"/>
        <v>4.2</v>
      </c>
      <c r="AT120" s="145">
        <f t="shared" si="62"/>
        <v>4.2</v>
      </c>
      <c r="AU120" s="145">
        <f t="shared" si="63"/>
        <v>2</v>
      </c>
      <c r="AV120" s="145">
        <f t="shared" si="64"/>
        <v>2</v>
      </c>
      <c r="AW120" s="145">
        <f t="shared" si="65"/>
        <v>2</v>
      </c>
      <c r="AX120" s="145">
        <f t="shared" si="66"/>
        <v>2</v>
      </c>
      <c r="AY120" s="145">
        <f t="shared" si="67"/>
        <v>4.2</v>
      </c>
      <c r="AZ120" s="156">
        <f t="shared" si="68"/>
        <v>2.71</v>
      </c>
    </row>
    <row r="121" spans="1:52" x14ac:dyDescent="0.25">
      <c r="A121" s="54">
        <v>4</v>
      </c>
      <c r="B121" s="76">
        <v>70021</v>
      </c>
      <c r="C121" s="48" t="s">
        <v>120</v>
      </c>
      <c r="D121" s="465">
        <f>'2017 Расклад'!J115</f>
        <v>4.6980000000000004</v>
      </c>
      <c r="E121" s="89">
        <f t="shared" si="78"/>
        <v>4.4800000000000004</v>
      </c>
      <c r="F121" s="462" t="str">
        <f t="shared" si="40"/>
        <v>A</v>
      </c>
      <c r="G121" s="457">
        <f>'2017 Расклад'!P115</f>
        <v>4.2030000000000003</v>
      </c>
      <c r="H121" s="89">
        <f t="shared" si="69"/>
        <v>4.1100000000000003</v>
      </c>
      <c r="I121" s="90" t="str">
        <f t="shared" si="41"/>
        <v>C</v>
      </c>
      <c r="J121" s="465">
        <f>'2017 Расклад'!V115</f>
        <v>4.3820000000000006</v>
      </c>
      <c r="K121" s="89">
        <f t="shared" si="70"/>
        <v>4.17</v>
      </c>
      <c r="L121" s="91" t="str">
        <f t="shared" si="42"/>
        <v>C</v>
      </c>
      <c r="M121" s="472">
        <f>'2017 Расклад'!AD115</f>
        <v>100</v>
      </c>
      <c r="N121" s="82">
        <f t="shared" si="71"/>
        <v>98.89</v>
      </c>
      <c r="O121" s="90" t="str">
        <f t="shared" si="43"/>
        <v>A</v>
      </c>
      <c r="P121" s="97">
        <f>'2017 Расклад'!AL115</f>
        <v>100</v>
      </c>
      <c r="Q121" s="392">
        <f t="shared" si="72"/>
        <v>96.86</v>
      </c>
      <c r="R121" s="91" t="str">
        <f t="shared" si="44"/>
        <v>A</v>
      </c>
      <c r="S121" s="116" t="str">
        <f t="shared" si="45"/>
        <v>B</v>
      </c>
      <c r="T121" s="101">
        <f t="shared" si="46"/>
        <v>4.2</v>
      </c>
      <c r="U121" s="101">
        <f t="shared" si="47"/>
        <v>2</v>
      </c>
      <c r="V121" s="101">
        <f t="shared" si="48"/>
        <v>2</v>
      </c>
      <c r="W121" s="101">
        <f t="shared" si="49"/>
        <v>4.2</v>
      </c>
      <c r="X121" s="101">
        <f t="shared" si="50"/>
        <v>4.2</v>
      </c>
      <c r="Y121" s="120">
        <f t="shared" si="51"/>
        <v>3.3199999999999994</v>
      </c>
      <c r="Z121" s="121">
        <f>'2017 Расклад'!AR115</f>
        <v>4.2597402597402594</v>
      </c>
      <c r="AA121" s="85">
        <f t="shared" si="73"/>
        <v>3.9</v>
      </c>
      <c r="AB121" s="91" t="str">
        <f t="shared" si="52"/>
        <v>C</v>
      </c>
      <c r="AC121" s="478">
        <f>'2017 Расклад'!AX115</f>
        <v>4.4285714285714288</v>
      </c>
      <c r="AD121" s="85">
        <f t="shared" si="74"/>
        <v>3.96</v>
      </c>
      <c r="AE121" s="90" t="str">
        <f t="shared" si="53"/>
        <v>B</v>
      </c>
      <c r="AF121" s="130">
        <f>'2017 Расклад'!BD115</f>
        <v>4.333333333333333</v>
      </c>
      <c r="AG121" s="393">
        <f t="shared" si="75"/>
        <v>4.1500000000000004</v>
      </c>
      <c r="AH121" s="91" t="str">
        <f t="shared" si="54"/>
        <v>C</v>
      </c>
      <c r="AI121" s="136">
        <f>'2017 Расклад'!BL115</f>
        <v>55.91935483870968</v>
      </c>
      <c r="AJ121" s="394">
        <f t="shared" si="76"/>
        <v>46.59</v>
      </c>
      <c r="AK121" s="90" t="str">
        <f t="shared" si="55"/>
        <v>B</v>
      </c>
      <c r="AL121" s="137">
        <f>'2017 Расклад'!BT115</f>
        <v>77.76543209876543</v>
      </c>
      <c r="AM121" s="129">
        <f t="shared" si="77"/>
        <v>71.56</v>
      </c>
      <c r="AN121" s="91" t="str">
        <f t="shared" si="56"/>
        <v>A</v>
      </c>
      <c r="AO121" s="160" t="str">
        <f t="shared" si="57"/>
        <v>B</v>
      </c>
      <c r="AP121" s="145">
        <f t="shared" si="58"/>
        <v>4.2</v>
      </c>
      <c r="AQ121" s="145">
        <f t="shared" si="59"/>
        <v>2</v>
      </c>
      <c r="AR121" s="145">
        <f t="shared" si="60"/>
        <v>2</v>
      </c>
      <c r="AS121" s="145">
        <f t="shared" si="61"/>
        <v>4.2</v>
      </c>
      <c r="AT121" s="145">
        <f t="shared" si="62"/>
        <v>4.2</v>
      </c>
      <c r="AU121" s="145">
        <f t="shared" si="63"/>
        <v>2</v>
      </c>
      <c r="AV121" s="145">
        <f t="shared" si="64"/>
        <v>2.5</v>
      </c>
      <c r="AW121" s="145">
        <f t="shared" si="65"/>
        <v>2</v>
      </c>
      <c r="AX121" s="145">
        <f t="shared" si="66"/>
        <v>2.5</v>
      </c>
      <c r="AY121" s="145">
        <f t="shared" si="67"/>
        <v>4.2</v>
      </c>
      <c r="AZ121" s="156">
        <f t="shared" si="68"/>
        <v>2.9799999999999995</v>
      </c>
    </row>
    <row r="122" spans="1:52" x14ac:dyDescent="0.25">
      <c r="A122" s="54">
        <v>5</v>
      </c>
      <c r="B122" s="76">
        <v>70040</v>
      </c>
      <c r="C122" s="48" t="s">
        <v>121</v>
      </c>
      <c r="D122" s="465">
        <f>'2017 Расклад'!J116</f>
        <v>4.7</v>
      </c>
      <c r="E122" s="89">
        <f t="shared" si="78"/>
        <v>4.4800000000000004</v>
      </c>
      <c r="F122" s="462" t="str">
        <f t="shared" si="40"/>
        <v>A</v>
      </c>
      <c r="G122" s="457">
        <f>'2017 Расклад'!P116</f>
        <v>4.0750000000000002</v>
      </c>
      <c r="H122" s="89">
        <f t="shared" si="69"/>
        <v>4.1100000000000003</v>
      </c>
      <c r="I122" s="90" t="str">
        <f t="shared" si="41"/>
        <v>C</v>
      </c>
      <c r="J122" s="465">
        <f>'2017 Расклад'!V116</f>
        <v>4.1500000000000004</v>
      </c>
      <c r="K122" s="89">
        <f t="shared" si="70"/>
        <v>4.17</v>
      </c>
      <c r="L122" s="91" t="str">
        <f t="shared" si="42"/>
        <v>C</v>
      </c>
      <c r="M122" s="472">
        <f>'2017 Расклад'!AD116</f>
        <v>100</v>
      </c>
      <c r="N122" s="82">
        <f t="shared" si="71"/>
        <v>98.89</v>
      </c>
      <c r="O122" s="90" t="str">
        <f t="shared" si="43"/>
        <v>A</v>
      </c>
      <c r="P122" s="97">
        <f>'2017 Расклад'!AL116</f>
        <v>100</v>
      </c>
      <c r="Q122" s="392">
        <f t="shared" si="72"/>
        <v>96.86</v>
      </c>
      <c r="R122" s="91" t="str">
        <f t="shared" si="44"/>
        <v>A</v>
      </c>
      <c r="S122" s="116" t="str">
        <f t="shared" si="45"/>
        <v>B</v>
      </c>
      <c r="T122" s="101">
        <f t="shared" si="46"/>
        <v>4.2</v>
      </c>
      <c r="U122" s="101">
        <f t="shared" si="47"/>
        <v>2</v>
      </c>
      <c r="V122" s="101">
        <f t="shared" si="48"/>
        <v>2</v>
      </c>
      <c r="W122" s="101">
        <f t="shared" si="49"/>
        <v>4.2</v>
      </c>
      <c r="X122" s="101">
        <f t="shared" si="50"/>
        <v>4.2</v>
      </c>
      <c r="Y122" s="120">
        <f t="shared" si="51"/>
        <v>3.3199999999999994</v>
      </c>
      <c r="Z122" s="121">
        <f>'2017 Расклад'!AR116</f>
        <v>3.68</v>
      </c>
      <c r="AA122" s="85">
        <f t="shared" si="73"/>
        <v>3.9</v>
      </c>
      <c r="AB122" s="91" t="str">
        <f t="shared" si="52"/>
        <v>C</v>
      </c>
      <c r="AC122" s="478">
        <f>'2017 Расклад'!AX116</f>
        <v>3.68</v>
      </c>
      <c r="AD122" s="85">
        <f t="shared" si="74"/>
        <v>3.96</v>
      </c>
      <c r="AE122" s="90" t="str">
        <f t="shared" si="53"/>
        <v>C</v>
      </c>
      <c r="AF122" s="130">
        <f>'2017 Расклад'!BD116</f>
        <v>4</v>
      </c>
      <c r="AG122" s="393">
        <f t="shared" si="75"/>
        <v>4.1500000000000004</v>
      </c>
      <c r="AH122" s="91" t="str">
        <f t="shared" si="54"/>
        <v>C</v>
      </c>
      <c r="AI122" s="136">
        <f>'2017 Расклад'!BL116</f>
        <v>34.3125</v>
      </c>
      <c r="AJ122" s="394">
        <f t="shared" si="76"/>
        <v>46.59</v>
      </c>
      <c r="AK122" s="90" t="str">
        <f t="shared" si="55"/>
        <v>C</v>
      </c>
      <c r="AL122" s="137">
        <f>'2017 Расклад'!BT116</f>
        <v>71.16</v>
      </c>
      <c r="AM122" s="129">
        <f t="shared" si="77"/>
        <v>71.56</v>
      </c>
      <c r="AN122" s="91" t="str">
        <f t="shared" si="56"/>
        <v>B</v>
      </c>
      <c r="AO122" s="160" t="str">
        <f t="shared" si="57"/>
        <v>B</v>
      </c>
      <c r="AP122" s="145">
        <f t="shared" si="58"/>
        <v>4.2</v>
      </c>
      <c r="AQ122" s="145">
        <f t="shared" si="59"/>
        <v>2</v>
      </c>
      <c r="AR122" s="145">
        <f t="shared" si="60"/>
        <v>2</v>
      </c>
      <c r="AS122" s="145">
        <f t="shared" si="61"/>
        <v>4.2</v>
      </c>
      <c r="AT122" s="145">
        <f t="shared" si="62"/>
        <v>4.2</v>
      </c>
      <c r="AU122" s="145">
        <f t="shared" si="63"/>
        <v>2</v>
      </c>
      <c r="AV122" s="145">
        <f t="shared" si="64"/>
        <v>2</v>
      </c>
      <c r="AW122" s="145">
        <f t="shared" si="65"/>
        <v>2</v>
      </c>
      <c r="AX122" s="145">
        <f t="shared" si="66"/>
        <v>2</v>
      </c>
      <c r="AY122" s="145">
        <f t="shared" si="67"/>
        <v>2.5</v>
      </c>
      <c r="AZ122" s="156">
        <f t="shared" si="68"/>
        <v>2.71</v>
      </c>
    </row>
    <row r="123" spans="1:52" x14ac:dyDescent="0.25">
      <c r="A123" s="54">
        <v>6</v>
      </c>
      <c r="B123" s="76">
        <v>70100</v>
      </c>
      <c r="C123" s="48" t="s">
        <v>147</v>
      </c>
      <c r="D123" s="465">
        <f>'2017 Расклад'!J117</f>
        <v>4.7639999999999993</v>
      </c>
      <c r="E123" s="89">
        <f t="shared" si="78"/>
        <v>4.4800000000000004</v>
      </c>
      <c r="F123" s="462" t="str">
        <f t="shared" si="40"/>
        <v>A</v>
      </c>
      <c r="G123" s="457">
        <f>'2017 Расклад'!P117</f>
        <v>4.1050000000000004</v>
      </c>
      <c r="H123" s="89">
        <f t="shared" si="69"/>
        <v>4.1100000000000003</v>
      </c>
      <c r="I123" s="90" t="str">
        <f t="shared" si="41"/>
        <v>C</v>
      </c>
      <c r="J123" s="465">
        <f>'2017 Расклад'!V117</f>
        <v>4.3559999999999999</v>
      </c>
      <c r="K123" s="89">
        <f t="shared" si="70"/>
        <v>4.17</v>
      </c>
      <c r="L123" s="91" t="str">
        <f t="shared" si="42"/>
        <v>C</v>
      </c>
      <c r="M123" s="472">
        <f>'2017 Расклад'!AD117</f>
        <v>100</v>
      </c>
      <c r="N123" s="82">
        <f t="shared" si="71"/>
        <v>98.89</v>
      </c>
      <c r="O123" s="90" t="str">
        <f t="shared" si="43"/>
        <v>A</v>
      </c>
      <c r="P123" s="97">
        <f>'2017 Расклад'!AL117</f>
        <v>98.611111111111114</v>
      </c>
      <c r="Q123" s="392">
        <f t="shared" si="72"/>
        <v>96.86</v>
      </c>
      <c r="R123" s="91" t="str">
        <f t="shared" si="44"/>
        <v>A</v>
      </c>
      <c r="S123" s="116" t="str">
        <f t="shared" si="45"/>
        <v>B</v>
      </c>
      <c r="T123" s="101">
        <f t="shared" si="46"/>
        <v>4.2</v>
      </c>
      <c r="U123" s="101">
        <f t="shared" si="47"/>
        <v>2</v>
      </c>
      <c r="V123" s="101">
        <f t="shared" si="48"/>
        <v>2</v>
      </c>
      <c r="W123" s="101">
        <f t="shared" si="49"/>
        <v>4.2</v>
      </c>
      <c r="X123" s="101">
        <f t="shared" si="50"/>
        <v>4.2</v>
      </c>
      <c r="Y123" s="120">
        <f t="shared" si="51"/>
        <v>3.3199999999999994</v>
      </c>
      <c r="Z123" s="121">
        <f>'2017 Расклад'!AR117</f>
        <v>4.4803921568627452</v>
      </c>
      <c r="AA123" s="85">
        <f t="shared" si="73"/>
        <v>3.9</v>
      </c>
      <c r="AB123" s="91" t="str">
        <f t="shared" si="52"/>
        <v>B</v>
      </c>
      <c r="AC123" s="478">
        <f>'2017 Расклад'!AX117</f>
        <v>4.5098039215686274</v>
      </c>
      <c r="AD123" s="85">
        <f t="shared" si="74"/>
        <v>3.96</v>
      </c>
      <c r="AE123" s="90" t="str">
        <f t="shared" si="53"/>
        <v>A</v>
      </c>
      <c r="AF123" s="130">
        <f>'2017 Расклад'!BD117</f>
        <v>4.666666666666667</v>
      </c>
      <c r="AG123" s="393">
        <f t="shared" si="75"/>
        <v>4.1500000000000004</v>
      </c>
      <c r="AH123" s="91" t="str">
        <f t="shared" si="54"/>
        <v>A</v>
      </c>
      <c r="AI123" s="136">
        <f>'2017 Расклад'!BL117</f>
        <v>51.971428571428568</v>
      </c>
      <c r="AJ123" s="394">
        <f t="shared" si="76"/>
        <v>46.59</v>
      </c>
      <c r="AK123" s="90" t="str">
        <f t="shared" si="55"/>
        <v>B</v>
      </c>
      <c r="AL123" s="137">
        <f>'2017 Расклад'!BT117</f>
        <v>81.111111111111114</v>
      </c>
      <c r="AM123" s="129">
        <f t="shared" si="77"/>
        <v>71.56</v>
      </c>
      <c r="AN123" s="91" t="str">
        <f t="shared" si="56"/>
        <v>A</v>
      </c>
      <c r="AO123" s="160" t="str">
        <f t="shared" si="57"/>
        <v>B</v>
      </c>
      <c r="AP123" s="145">
        <f t="shared" si="58"/>
        <v>4.2</v>
      </c>
      <c r="AQ123" s="145">
        <f t="shared" si="59"/>
        <v>2</v>
      </c>
      <c r="AR123" s="145">
        <f t="shared" si="60"/>
        <v>2</v>
      </c>
      <c r="AS123" s="145">
        <f t="shared" si="61"/>
        <v>4.2</v>
      </c>
      <c r="AT123" s="145">
        <f t="shared" si="62"/>
        <v>4.2</v>
      </c>
      <c r="AU123" s="145">
        <f t="shared" si="63"/>
        <v>2.5</v>
      </c>
      <c r="AV123" s="145">
        <f t="shared" si="64"/>
        <v>4.2</v>
      </c>
      <c r="AW123" s="145">
        <f t="shared" si="65"/>
        <v>4.2</v>
      </c>
      <c r="AX123" s="145">
        <f t="shared" si="66"/>
        <v>2.5</v>
      </c>
      <c r="AY123" s="145">
        <f t="shared" si="67"/>
        <v>4.2</v>
      </c>
      <c r="AZ123" s="156">
        <f t="shared" si="68"/>
        <v>3.4199999999999995</v>
      </c>
    </row>
    <row r="124" spans="1:52" x14ac:dyDescent="0.25">
      <c r="A124" s="54">
        <v>7</v>
      </c>
      <c r="B124" s="76">
        <v>70140</v>
      </c>
      <c r="C124" s="48" t="s">
        <v>148</v>
      </c>
      <c r="D124" s="465">
        <f>'2017 Расклад'!J118</f>
        <v>3.786</v>
      </c>
      <c r="E124" s="89">
        <f t="shared" si="78"/>
        <v>4.4800000000000004</v>
      </c>
      <c r="F124" s="462" t="str">
        <f t="shared" si="40"/>
        <v>C</v>
      </c>
      <c r="G124" s="457">
        <f>'2017 Расклад'!P118</f>
        <v>3.5739999999999998</v>
      </c>
      <c r="H124" s="89">
        <f t="shared" si="69"/>
        <v>4.1100000000000003</v>
      </c>
      <c r="I124" s="90" t="str">
        <f t="shared" si="41"/>
        <v>C</v>
      </c>
      <c r="J124" s="465">
        <f>'2017 Расклад'!V118</f>
        <v>3.8220000000000005</v>
      </c>
      <c r="K124" s="89">
        <f t="shared" si="70"/>
        <v>4.17</v>
      </c>
      <c r="L124" s="91" t="str">
        <f t="shared" si="42"/>
        <v>C</v>
      </c>
      <c r="M124" s="472">
        <f>'2017 Расклад'!AD118</f>
        <v>100</v>
      </c>
      <c r="N124" s="82">
        <f t="shared" si="71"/>
        <v>98.89</v>
      </c>
      <c r="O124" s="90" t="str">
        <f t="shared" si="43"/>
        <v>A</v>
      </c>
      <c r="P124" s="97">
        <f>'2017 Расклад'!AL118</f>
        <v>88.888888888888886</v>
      </c>
      <c r="Q124" s="392">
        <f t="shared" si="72"/>
        <v>96.86</v>
      </c>
      <c r="R124" s="91" t="str">
        <f t="shared" si="44"/>
        <v>B</v>
      </c>
      <c r="S124" s="116" t="str">
        <f t="shared" si="45"/>
        <v>B</v>
      </c>
      <c r="T124" s="101">
        <f t="shared" si="46"/>
        <v>2</v>
      </c>
      <c r="U124" s="101">
        <f t="shared" si="47"/>
        <v>2</v>
      </c>
      <c r="V124" s="101">
        <f t="shared" si="48"/>
        <v>2</v>
      </c>
      <c r="W124" s="101">
        <f t="shared" si="49"/>
        <v>4.2</v>
      </c>
      <c r="X124" s="101">
        <f t="shared" si="50"/>
        <v>2.5</v>
      </c>
      <c r="Y124" s="120">
        <f t="shared" si="51"/>
        <v>2.54</v>
      </c>
      <c r="Z124" s="121">
        <f>'2017 Расклад'!AR118</f>
        <v>3</v>
      </c>
      <c r="AA124" s="85">
        <f t="shared" si="73"/>
        <v>3.9</v>
      </c>
      <c r="AB124" s="91" t="str">
        <f t="shared" si="52"/>
        <v>D</v>
      </c>
      <c r="AC124" s="478">
        <f>'2017 Расклад'!AX118</f>
        <v>3.8</v>
      </c>
      <c r="AD124" s="85">
        <f t="shared" si="74"/>
        <v>3.96</v>
      </c>
      <c r="AE124" s="90" t="str">
        <f t="shared" si="53"/>
        <v>C</v>
      </c>
      <c r="AF124" s="130">
        <f>'2017 Расклад'!BD118</f>
        <v>4.0625</v>
      </c>
      <c r="AG124" s="393">
        <f t="shared" si="75"/>
        <v>4.1500000000000004</v>
      </c>
      <c r="AH124" s="91" t="str">
        <f t="shared" si="54"/>
        <v>C</v>
      </c>
      <c r="AI124" s="136">
        <f>'2017 Расклад'!BL118</f>
        <v>29.285714285714285</v>
      </c>
      <c r="AJ124" s="394">
        <f t="shared" si="76"/>
        <v>46.59</v>
      </c>
      <c r="AK124" s="90" t="str">
        <f t="shared" si="55"/>
        <v>C</v>
      </c>
      <c r="AL124" s="137">
        <f>'2017 Расклад'!BT118</f>
        <v>74.6875</v>
      </c>
      <c r="AM124" s="129">
        <f t="shared" si="77"/>
        <v>71.56</v>
      </c>
      <c r="AN124" s="91" t="str">
        <f t="shared" si="56"/>
        <v>A</v>
      </c>
      <c r="AO124" s="160" t="str">
        <f t="shared" si="57"/>
        <v>C</v>
      </c>
      <c r="AP124" s="145">
        <f t="shared" si="58"/>
        <v>2</v>
      </c>
      <c r="AQ124" s="145">
        <f t="shared" si="59"/>
        <v>2</v>
      </c>
      <c r="AR124" s="145">
        <f t="shared" si="60"/>
        <v>2</v>
      </c>
      <c r="AS124" s="145">
        <f t="shared" si="61"/>
        <v>4.2</v>
      </c>
      <c r="AT124" s="145">
        <f t="shared" si="62"/>
        <v>2.5</v>
      </c>
      <c r="AU124" s="145">
        <f t="shared" si="63"/>
        <v>1</v>
      </c>
      <c r="AV124" s="145">
        <f t="shared" si="64"/>
        <v>2</v>
      </c>
      <c r="AW124" s="145">
        <f t="shared" si="65"/>
        <v>2</v>
      </c>
      <c r="AX124" s="145">
        <f t="shared" si="66"/>
        <v>2</v>
      </c>
      <c r="AY124" s="145">
        <f t="shared" si="67"/>
        <v>4.2</v>
      </c>
      <c r="AZ124" s="156">
        <f t="shared" si="68"/>
        <v>2.3899999999999997</v>
      </c>
    </row>
    <row r="125" spans="1:52" x14ac:dyDescent="0.25">
      <c r="A125" s="54">
        <v>8</v>
      </c>
      <c r="B125" s="76">
        <v>70270</v>
      </c>
      <c r="C125" s="48" t="s">
        <v>125</v>
      </c>
      <c r="D125" s="465">
        <f>'2017 Расклад'!J119</f>
        <v>4.5539999999999994</v>
      </c>
      <c r="E125" s="89">
        <f t="shared" si="78"/>
        <v>4.4800000000000004</v>
      </c>
      <c r="F125" s="462" t="str">
        <f t="shared" si="40"/>
        <v>A</v>
      </c>
      <c r="G125" s="457">
        <f>'2017 Расклад'!P119</f>
        <v>4.0369999999999999</v>
      </c>
      <c r="H125" s="89">
        <f t="shared" si="69"/>
        <v>4.1100000000000003</v>
      </c>
      <c r="I125" s="90" t="str">
        <f t="shared" si="41"/>
        <v>C</v>
      </c>
      <c r="J125" s="465">
        <f>'2017 Расклад'!V119</f>
        <v>4.4870000000000001</v>
      </c>
      <c r="K125" s="89">
        <f t="shared" si="70"/>
        <v>4.17</v>
      </c>
      <c r="L125" s="91" t="str">
        <f t="shared" si="42"/>
        <v>B</v>
      </c>
      <c r="M125" s="472">
        <f>'2017 Расклад'!AD119</f>
        <v>100</v>
      </c>
      <c r="N125" s="82">
        <f t="shared" si="71"/>
        <v>98.89</v>
      </c>
      <c r="O125" s="90" t="str">
        <f t="shared" si="43"/>
        <v>A</v>
      </c>
      <c r="P125" s="97">
        <f>'2017 Расклад'!AL119</f>
        <v>97.727272727272734</v>
      </c>
      <c r="Q125" s="392">
        <f t="shared" si="72"/>
        <v>96.86</v>
      </c>
      <c r="R125" s="91" t="str">
        <f t="shared" si="44"/>
        <v>A</v>
      </c>
      <c r="S125" s="116" t="str">
        <f t="shared" si="45"/>
        <v>B</v>
      </c>
      <c r="T125" s="101">
        <f t="shared" si="46"/>
        <v>4.2</v>
      </c>
      <c r="U125" s="101">
        <f t="shared" si="47"/>
        <v>2</v>
      </c>
      <c r="V125" s="101">
        <f t="shared" si="48"/>
        <v>2.5</v>
      </c>
      <c r="W125" s="101">
        <f t="shared" si="49"/>
        <v>4.2</v>
      </c>
      <c r="X125" s="101">
        <f t="shared" si="50"/>
        <v>4.2</v>
      </c>
      <c r="Y125" s="120">
        <f t="shared" si="51"/>
        <v>3.4199999999999995</v>
      </c>
      <c r="Z125" s="121">
        <f>'2017 Расклад'!AR119</f>
        <v>3.7818181818181817</v>
      </c>
      <c r="AA125" s="85">
        <f t="shared" si="73"/>
        <v>3.9</v>
      </c>
      <c r="AB125" s="91" t="str">
        <f t="shared" si="52"/>
        <v>C</v>
      </c>
      <c r="AC125" s="478">
        <f>'2017 Расклад'!AX119</f>
        <v>3.9636363636363638</v>
      </c>
      <c r="AD125" s="85">
        <f t="shared" si="74"/>
        <v>3.96</v>
      </c>
      <c r="AE125" s="90" t="str">
        <f t="shared" si="53"/>
        <v>C</v>
      </c>
      <c r="AF125" s="130">
        <f>'2017 Расклад'!BD119</f>
        <v>4.0666666666666664</v>
      </c>
      <c r="AG125" s="393">
        <f t="shared" si="75"/>
        <v>4.1500000000000004</v>
      </c>
      <c r="AH125" s="91" t="str">
        <f t="shared" si="54"/>
        <v>C</v>
      </c>
      <c r="AI125" s="136">
        <f>'2017 Расклад'!BL119</f>
        <v>47.166666666666664</v>
      </c>
      <c r="AJ125" s="394">
        <f t="shared" si="76"/>
        <v>46.59</v>
      </c>
      <c r="AK125" s="90" t="str">
        <f t="shared" si="55"/>
        <v>C</v>
      </c>
      <c r="AL125" s="137">
        <f>'2017 Расклад'!BT119</f>
        <v>70.279069767441854</v>
      </c>
      <c r="AM125" s="129">
        <f t="shared" si="77"/>
        <v>71.56</v>
      </c>
      <c r="AN125" s="91" t="str">
        <f t="shared" si="56"/>
        <v>B</v>
      </c>
      <c r="AO125" s="160" t="str">
        <f t="shared" si="57"/>
        <v>B</v>
      </c>
      <c r="AP125" s="145">
        <f t="shared" si="58"/>
        <v>4.2</v>
      </c>
      <c r="AQ125" s="145">
        <f t="shared" si="59"/>
        <v>2</v>
      </c>
      <c r="AR125" s="145">
        <f t="shared" si="60"/>
        <v>2.5</v>
      </c>
      <c r="AS125" s="145">
        <f t="shared" si="61"/>
        <v>4.2</v>
      </c>
      <c r="AT125" s="145">
        <f t="shared" si="62"/>
        <v>4.2</v>
      </c>
      <c r="AU125" s="145">
        <f t="shared" si="63"/>
        <v>2</v>
      </c>
      <c r="AV125" s="145">
        <f t="shared" si="64"/>
        <v>2</v>
      </c>
      <c r="AW125" s="145">
        <f t="shared" si="65"/>
        <v>2</v>
      </c>
      <c r="AX125" s="145">
        <f t="shared" si="66"/>
        <v>2</v>
      </c>
      <c r="AY125" s="145">
        <f t="shared" si="67"/>
        <v>2.5</v>
      </c>
      <c r="AZ125" s="156">
        <f t="shared" si="68"/>
        <v>2.76</v>
      </c>
    </row>
    <row r="126" spans="1:52" x14ac:dyDescent="0.25">
      <c r="A126" s="54">
        <v>9</v>
      </c>
      <c r="B126" s="80">
        <v>70510</v>
      </c>
      <c r="C126" s="48" t="s">
        <v>126</v>
      </c>
      <c r="D126" s="465">
        <f>'2017 Расклад'!J120</f>
        <v>3.95</v>
      </c>
      <c r="E126" s="89">
        <f t="shared" si="78"/>
        <v>4.4800000000000004</v>
      </c>
      <c r="F126" s="462" t="str">
        <f t="shared" si="40"/>
        <v>C</v>
      </c>
      <c r="G126" s="457">
        <f>'2017 Расклад'!P120</f>
        <v>3.7749999999999999</v>
      </c>
      <c r="H126" s="89">
        <f t="shared" si="69"/>
        <v>4.1100000000000003</v>
      </c>
      <c r="I126" s="90" t="str">
        <f t="shared" si="41"/>
        <v>C</v>
      </c>
      <c r="J126" s="465">
        <f>'2017 Расклад'!V120</f>
        <v>4.1539999999999999</v>
      </c>
      <c r="K126" s="89">
        <f t="shared" si="70"/>
        <v>4.17</v>
      </c>
      <c r="L126" s="91" t="str">
        <f t="shared" si="42"/>
        <v>C</v>
      </c>
      <c r="M126" s="472">
        <f>'2017 Расклад'!AD120</f>
        <v>100</v>
      </c>
      <c r="N126" s="82">
        <f t="shared" si="71"/>
        <v>98.89</v>
      </c>
      <c r="O126" s="90" t="str">
        <f t="shared" si="43"/>
        <v>A</v>
      </c>
      <c r="P126" s="97">
        <f>'2017 Расклад'!AL120</f>
        <v>94.736842105263165</v>
      </c>
      <c r="Q126" s="392">
        <f t="shared" si="72"/>
        <v>96.86</v>
      </c>
      <c r="R126" s="91" t="str">
        <f t="shared" si="44"/>
        <v>A</v>
      </c>
      <c r="S126" s="116" t="str">
        <f t="shared" si="45"/>
        <v>B</v>
      </c>
      <c r="T126" s="101">
        <f t="shared" si="46"/>
        <v>2</v>
      </c>
      <c r="U126" s="101">
        <f t="shared" si="47"/>
        <v>2</v>
      </c>
      <c r="V126" s="101">
        <f t="shared" si="48"/>
        <v>2</v>
      </c>
      <c r="W126" s="101">
        <f t="shared" si="49"/>
        <v>4.2</v>
      </c>
      <c r="X126" s="101">
        <f t="shared" si="50"/>
        <v>4.2</v>
      </c>
      <c r="Y126" s="120">
        <f t="shared" si="51"/>
        <v>2.88</v>
      </c>
      <c r="Z126" s="121">
        <f>'2017 Расклад'!AR120</f>
        <v>3.2702702702702702</v>
      </c>
      <c r="AA126" s="85">
        <f t="shared" si="73"/>
        <v>3.9</v>
      </c>
      <c r="AB126" s="91" t="str">
        <f t="shared" si="52"/>
        <v>D</v>
      </c>
      <c r="AC126" s="478">
        <f>'2017 Расклад'!AX120</f>
        <v>3.3513513513513513</v>
      </c>
      <c r="AD126" s="85">
        <f t="shared" si="74"/>
        <v>3.96</v>
      </c>
      <c r="AE126" s="90" t="str">
        <f t="shared" si="53"/>
        <v>D</v>
      </c>
      <c r="AF126" s="130">
        <f>'2017 Расклад'!BD120</f>
        <v>3.7727272727272729</v>
      </c>
      <c r="AG126" s="393">
        <f t="shared" si="75"/>
        <v>4.1500000000000004</v>
      </c>
      <c r="AH126" s="91" t="str">
        <f t="shared" si="54"/>
        <v>C</v>
      </c>
      <c r="AI126" s="136">
        <f>'2017 Расклад'!BL120</f>
        <v>41.166666666666664</v>
      </c>
      <c r="AJ126" s="394">
        <f t="shared" si="76"/>
        <v>46.59</v>
      </c>
      <c r="AK126" s="90" t="str">
        <f t="shared" si="55"/>
        <v>C</v>
      </c>
      <c r="AL126" s="137">
        <f>'2017 Расклад'!BT120</f>
        <v>58</v>
      </c>
      <c r="AM126" s="129">
        <f t="shared" si="77"/>
        <v>71.56</v>
      </c>
      <c r="AN126" s="91" t="str">
        <f t="shared" si="56"/>
        <v>B</v>
      </c>
      <c r="AO126" s="160" t="str">
        <f t="shared" si="57"/>
        <v>C</v>
      </c>
      <c r="AP126" s="145">
        <f t="shared" si="58"/>
        <v>2</v>
      </c>
      <c r="AQ126" s="145">
        <f t="shared" si="59"/>
        <v>2</v>
      </c>
      <c r="AR126" s="145">
        <f t="shared" si="60"/>
        <v>2</v>
      </c>
      <c r="AS126" s="145">
        <f t="shared" si="61"/>
        <v>4.2</v>
      </c>
      <c r="AT126" s="145">
        <f t="shared" si="62"/>
        <v>4.2</v>
      </c>
      <c r="AU126" s="145">
        <f t="shared" si="63"/>
        <v>1</v>
      </c>
      <c r="AV126" s="145">
        <f t="shared" si="64"/>
        <v>1</v>
      </c>
      <c r="AW126" s="145">
        <f t="shared" si="65"/>
        <v>2</v>
      </c>
      <c r="AX126" s="145">
        <f t="shared" si="66"/>
        <v>2</v>
      </c>
      <c r="AY126" s="145">
        <f t="shared" si="67"/>
        <v>2.5</v>
      </c>
      <c r="AZ126" s="156">
        <f t="shared" si="68"/>
        <v>2.29</v>
      </c>
    </row>
    <row r="127" spans="1:52" ht="15.75" thickBot="1" x14ac:dyDescent="0.3">
      <c r="A127" s="53">
        <v>10</v>
      </c>
      <c r="B127" s="81">
        <v>10880</v>
      </c>
      <c r="C127" s="64" t="s">
        <v>24</v>
      </c>
      <c r="D127" s="466">
        <f>'2017 Расклад'!J121</f>
        <v>4.3280000000000003</v>
      </c>
      <c r="E127" s="447">
        <f t="shared" si="78"/>
        <v>4.4800000000000004</v>
      </c>
      <c r="F127" s="467" t="str">
        <f t="shared" si="40"/>
        <v>C</v>
      </c>
      <c r="G127" s="458">
        <f>'2017 Расклад'!P121</f>
        <v>3.9360000000000004</v>
      </c>
      <c r="H127" s="447">
        <f t="shared" si="69"/>
        <v>4.1100000000000003</v>
      </c>
      <c r="I127" s="94" t="str">
        <f t="shared" si="41"/>
        <v>C</v>
      </c>
      <c r="J127" s="466">
        <f>'2017 Расклад'!V121</f>
        <v>0</v>
      </c>
      <c r="K127" s="447">
        <f t="shared" si="70"/>
        <v>4.17</v>
      </c>
      <c r="L127" s="95" t="str">
        <f t="shared" si="42"/>
        <v>D</v>
      </c>
      <c r="M127" s="473">
        <f>'2017 Расклад'!AD121</f>
        <v>98.305084745762713</v>
      </c>
      <c r="N127" s="448">
        <f t="shared" si="71"/>
        <v>98.89</v>
      </c>
      <c r="O127" s="94" t="str">
        <f t="shared" si="43"/>
        <v>A</v>
      </c>
      <c r="P127" s="475">
        <f>'2017 Расклад'!AL121</f>
        <v>92.121212121212125</v>
      </c>
      <c r="Q127" s="449">
        <f t="shared" si="72"/>
        <v>96.86</v>
      </c>
      <c r="R127" s="95" t="str">
        <f t="shared" si="44"/>
        <v>A</v>
      </c>
      <c r="S127" s="118" t="str">
        <f t="shared" si="45"/>
        <v>B</v>
      </c>
      <c r="T127" s="157">
        <f t="shared" si="46"/>
        <v>2</v>
      </c>
      <c r="U127" s="157">
        <f t="shared" si="47"/>
        <v>2</v>
      </c>
      <c r="V127" s="157">
        <f t="shared" si="48"/>
        <v>1</v>
      </c>
      <c r="W127" s="157">
        <f t="shared" si="49"/>
        <v>4.2</v>
      </c>
      <c r="X127" s="157">
        <f t="shared" si="50"/>
        <v>4.2</v>
      </c>
      <c r="Y127" s="389">
        <f t="shared" si="51"/>
        <v>2.6799999999999997</v>
      </c>
      <c r="Z127" s="485">
        <f>'2017 Расклад'!AR121</f>
        <v>3.8205128205128207</v>
      </c>
      <c r="AA127" s="450">
        <f t="shared" si="73"/>
        <v>3.9</v>
      </c>
      <c r="AB127" s="95" t="str">
        <f t="shared" si="52"/>
        <v>C</v>
      </c>
      <c r="AC127" s="484">
        <f>'2017 Расклад'!AX121</f>
        <v>3.9102564102564101</v>
      </c>
      <c r="AD127" s="450">
        <f t="shared" si="74"/>
        <v>3.96</v>
      </c>
      <c r="AE127" s="94" t="str">
        <f t="shared" si="53"/>
        <v>C</v>
      </c>
      <c r="AF127" s="131">
        <f>'2017 Расклад'!BD121</f>
        <v>4.0370370370370372</v>
      </c>
      <c r="AG127" s="451">
        <f t="shared" si="75"/>
        <v>4.1500000000000004</v>
      </c>
      <c r="AH127" s="95" t="str">
        <f t="shared" si="54"/>
        <v>C</v>
      </c>
      <c r="AI127" s="486">
        <f>'2017 Расклад'!BL121</f>
        <v>36.457142857142856</v>
      </c>
      <c r="AJ127" s="452">
        <f t="shared" si="76"/>
        <v>46.59</v>
      </c>
      <c r="AK127" s="94" t="str">
        <f t="shared" si="55"/>
        <v>C</v>
      </c>
      <c r="AL127" s="488">
        <f>'2017 Расклад'!BT121</f>
        <v>69.490909090909085</v>
      </c>
      <c r="AM127" s="453">
        <f t="shared" si="77"/>
        <v>71.56</v>
      </c>
      <c r="AN127" s="95" t="str">
        <f t="shared" si="56"/>
        <v>B</v>
      </c>
      <c r="AO127" s="161" t="str">
        <f t="shared" si="57"/>
        <v>C</v>
      </c>
      <c r="AP127" s="157">
        <f t="shared" si="58"/>
        <v>2</v>
      </c>
      <c r="AQ127" s="157">
        <f t="shared" si="59"/>
        <v>2</v>
      </c>
      <c r="AR127" s="157">
        <f t="shared" si="60"/>
        <v>1</v>
      </c>
      <c r="AS127" s="157">
        <f t="shared" si="61"/>
        <v>4.2</v>
      </c>
      <c r="AT127" s="157">
        <f t="shared" si="62"/>
        <v>4.2</v>
      </c>
      <c r="AU127" s="157">
        <f t="shared" si="63"/>
        <v>2</v>
      </c>
      <c r="AV127" s="157">
        <f t="shared" si="64"/>
        <v>2</v>
      </c>
      <c r="AW127" s="157">
        <f t="shared" si="65"/>
        <v>2</v>
      </c>
      <c r="AX127" s="157">
        <f t="shared" si="66"/>
        <v>2</v>
      </c>
      <c r="AY127" s="157">
        <f t="shared" si="67"/>
        <v>2.5</v>
      </c>
      <c r="AZ127" s="158">
        <f t="shared" si="68"/>
        <v>2.3899999999999997</v>
      </c>
    </row>
    <row r="128" spans="1:52" ht="15.75" thickBot="1" x14ac:dyDescent="0.3">
      <c r="C128" s="429" t="s">
        <v>134</v>
      </c>
      <c r="D128" s="386">
        <f>AVERAGE(D6,D8:D16,D18:D30,D32:D50,D52:D70,D72:D86,D88:D116,D118:D127)</f>
        <v>4.4185513043478242</v>
      </c>
      <c r="E128" s="387"/>
      <c r="F128" s="111"/>
      <c r="G128" s="386">
        <f t="shared" ref="G128:J128" si="79">AVERAGE(G6,G8:G16,G18:G30,G32:G50,G52:G70,G72:G86,G88:G116,G118:G127)</f>
        <v>4.0606730434782596</v>
      </c>
      <c r="H128" s="388"/>
      <c r="I128" s="388"/>
      <c r="J128" s="386">
        <f t="shared" si="79"/>
        <v>4.0282539130434785</v>
      </c>
      <c r="K128" s="388"/>
      <c r="L128" s="388"/>
      <c r="M128" s="386">
        <f>AVERAGE(M6,M8:M16,M18:M30,M32:M50,M52:M70,M72:M86,M88:M116,M118:M127)</f>
        <v>98.710096302025576</v>
      </c>
      <c r="N128" s="388"/>
      <c r="O128" s="388"/>
      <c r="P128" s="386">
        <f t="shared" ref="P128" si="80">AVERAGE(P6,P8:P16,P18:P30,P32:P50,P52:P70,P72:P86,P88:P116,P118:P127)</f>
        <v>96.774463940913151</v>
      </c>
      <c r="Q128" s="388"/>
      <c r="R128" s="388"/>
      <c r="S128" s="388"/>
      <c r="T128" s="388"/>
      <c r="U128" s="388"/>
      <c r="V128" s="388"/>
      <c r="W128" s="388"/>
      <c r="X128" s="388"/>
      <c r="Y128" s="388"/>
      <c r="Z128" s="386">
        <f t="shared" ref="Z128" si="81">AVERAGE(Z6,Z8:Z16,Z18:Z30,Z32:Z50,Z52:Z70,Z72:Z86,Z88:Z116,Z118:Z127)</f>
        <v>3.8130401501781503</v>
      </c>
      <c r="AA128" s="388"/>
      <c r="AB128" s="388"/>
      <c r="AC128" s="386">
        <f t="shared" ref="AC128" si="82">AVERAGE(AC6,AC8:AC16,AC18:AC30,AC32:AC50,AC52:AC70,AC72:AC86,AC88:AC116,AC118:AC127)</f>
        <v>3.900731565407519</v>
      </c>
      <c r="AD128" s="388"/>
      <c r="AE128" s="388"/>
      <c r="AF128" s="386">
        <f t="shared" ref="AF128" si="83">AVERAGE(AF6,AF8:AF16,AF18:AF30,AF32:AF50,AF52:AF70,AF72:AF86,AF88:AF116,AF118:AF127)</f>
        <v>4.096959686250627</v>
      </c>
      <c r="AG128" s="388"/>
      <c r="AH128" s="388"/>
      <c r="AI128" s="386">
        <f t="shared" ref="AI128" si="84">AVERAGE(AI6,AI8:AI16,AI18:AI30,AI32:AI50,AI52:AI70,AI72:AI86,AI88:AI116,AI118:AI127)</f>
        <v>43.701804122809328</v>
      </c>
      <c r="AJ128" s="388"/>
      <c r="AK128" s="388"/>
      <c r="AL128" s="386">
        <f t="shared" ref="AL128" si="85">AVERAGE(AL6,AL8:AL16,AL18:AL30,AL32:AL50,AL52:AL70,AL72:AL86,AL88:AL116,AL118:AL127)</f>
        <v>70.319503552424621</v>
      </c>
    </row>
    <row r="129" spans="2:38" ht="15.75" thickBot="1" x14ac:dyDescent="0.3">
      <c r="C129" s="391" t="s">
        <v>240</v>
      </c>
      <c r="D129" s="390">
        <v>4.4800000000000004</v>
      </c>
      <c r="E129" s="387"/>
      <c r="F129" s="111"/>
      <c r="G129" s="199">
        <v>4.1100000000000003</v>
      </c>
      <c r="H129" s="388"/>
      <c r="I129" s="388"/>
      <c r="J129" s="199">
        <v>4.17</v>
      </c>
      <c r="K129" s="388"/>
      <c r="L129" s="388"/>
      <c r="M129" s="199">
        <v>98.89</v>
      </c>
      <c r="N129" s="388"/>
      <c r="O129" s="388"/>
      <c r="P129" s="199">
        <v>96.86</v>
      </c>
      <c r="Q129" s="388"/>
      <c r="R129" s="388"/>
      <c r="S129" s="388"/>
      <c r="T129" s="388"/>
      <c r="U129" s="388"/>
      <c r="V129" s="388"/>
      <c r="W129" s="388"/>
      <c r="X129" s="388"/>
      <c r="Y129" s="388"/>
      <c r="Z129" s="199">
        <v>3.9</v>
      </c>
      <c r="AA129" s="388"/>
      <c r="AB129" s="388"/>
      <c r="AC129" s="199">
        <v>3.96</v>
      </c>
      <c r="AD129" s="388"/>
      <c r="AE129" s="388"/>
      <c r="AF129" s="199">
        <v>4.1500000000000004</v>
      </c>
      <c r="AG129" s="388"/>
      <c r="AH129" s="388"/>
      <c r="AI129" s="199">
        <v>46.59</v>
      </c>
      <c r="AJ129" s="388"/>
      <c r="AK129" s="388"/>
      <c r="AL129" s="199">
        <v>71.56</v>
      </c>
    </row>
    <row r="130" spans="2:38" ht="15.75" x14ac:dyDescent="0.25">
      <c r="C130" s="68" t="s">
        <v>149</v>
      </c>
      <c r="D130" s="109">
        <v>4.5</v>
      </c>
      <c r="E130" s="110"/>
      <c r="F130" s="111"/>
      <c r="G130" s="111">
        <v>4.5</v>
      </c>
      <c r="H130" s="111"/>
      <c r="I130" s="111"/>
      <c r="J130" s="111">
        <v>4.5</v>
      </c>
      <c r="K130" s="111"/>
      <c r="L130" s="111"/>
      <c r="M130" s="111">
        <v>90</v>
      </c>
      <c r="N130" s="111"/>
      <c r="O130" s="111"/>
      <c r="P130" s="111">
        <v>90</v>
      </c>
      <c r="Q130" s="111"/>
      <c r="R130" s="111"/>
      <c r="S130" s="111"/>
      <c r="T130" s="111"/>
      <c r="U130" s="111"/>
      <c r="V130" s="111"/>
      <c r="W130" s="111"/>
      <c r="X130" s="111"/>
      <c r="Y130" s="111"/>
      <c r="Z130" s="111">
        <v>4.5</v>
      </c>
      <c r="AA130" s="111"/>
      <c r="AB130" s="111"/>
      <c r="AC130" s="111">
        <v>4.5</v>
      </c>
      <c r="AD130" s="111"/>
      <c r="AE130" s="111"/>
      <c r="AF130" s="111">
        <v>4.5</v>
      </c>
      <c r="AG130" s="111"/>
      <c r="AH130" s="111"/>
      <c r="AI130" s="111">
        <v>68</v>
      </c>
      <c r="AJ130" s="111"/>
      <c r="AK130" s="111"/>
      <c r="AL130" s="111">
        <v>72</v>
      </c>
    </row>
    <row r="131" spans="2:38" ht="15.75" x14ac:dyDescent="0.25">
      <c r="C131" s="68" t="s">
        <v>150</v>
      </c>
      <c r="D131" s="112">
        <f>D128</f>
        <v>4.4185513043478242</v>
      </c>
      <c r="E131" s="113"/>
      <c r="F131" s="113"/>
      <c r="G131" s="112">
        <f>G128</f>
        <v>4.0606730434782596</v>
      </c>
      <c r="H131" s="113"/>
      <c r="I131" s="113"/>
      <c r="J131" s="112">
        <f>J128</f>
        <v>4.0282539130434785</v>
      </c>
      <c r="K131" s="113"/>
      <c r="L131" s="113"/>
      <c r="M131" s="113">
        <v>80</v>
      </c>
      <c r="N131" s="111"/>
      <c r="O131" s="113"/>
      <c r="P131" s="113">
        <v>80</v>
      </c>
      <c r="Q131" s="113"/>
      <c r="R131" s="113"/>
      <c r="S131" s="113"/>
      <c r="T131" s="113"/>
      <c r="U131" s="113"/>
      <c r="V131" s="113"/>
      <c r="W131" s="113"/>
      <c r="X131" s="113"/>
      <c r="Y131" s="113"/>
      <c r="Z131" s="112">
        <f>Z128</f>
        <v>3.8130401501781503</v>
      </c>
      <c r="AA131" s="113"/>
      <c r="AB131" s="113"/>
      <c r="AC131" s="112">
        <f>AC128</f>
        <v>3.900731565407519</v>
      </c>
      <c r="AD131" s="113"/>
      <c r="AE131" s="113"/>
      <c r="AF131" s="112">
        <f>AF128</f>
        <v>4.096959686250627</v>
      </c>
      <c r="AG131" s="113"/>
      <c r="AH131" s="113"/>
      <c r="AI131" s="113">
        <v>50</v>
      </c>
      <c r="AJ131" s="113"/>
      <c r="AK131" s="113"/>
      <c r="AL131" s="113">
        <v>57</v>
      </c>
    </row>
    <row r="132" spans="2:38" ht="15.75" x14ac:dyDescent="0.25">
      <c r="C132" s="68" t="s">
        <v>151</v>
      </c>
      <c r="D132" s="112">
        <v>3.5</v>
      </c>
      <c r="E132" s="113"/>
      <c r="F132" s="113"/>
      <c r="G132" s="113">
        <v>3.5</v>
      </c>
      <c r="H132" s="113"/>
      <c r="I132" s="113"/>
      <c r="J132" s="113">
        <v>3.5</v>
      </c>
      <c r="K132" s="113"/>
      <c r="L132" s="113"/>
      <c r="M132" s="113">
        <v>70</v>
      </c>
      <c r="N132" s="111"/>
      <c r="O132" s="111"/>
      <c r="P132" s="113">
        <v>70</v>
      </c>
      <c r="Q132" s="111"/>
      <c r="R132" s="111"/>
      <c r="S132" s="111"/>
      <c r="T132" s="111"/>
      <c r="U132" s="111"/>
      <c r="V132" s="111"/>
      <c r="W132" s="111"/>
      <c r="X132" s="111"/>
      <c r="Y132" s="111"/>
      <c r="Z132" s="111">
        <v>3.5</v>
      </c>
      <c r="AA132" s="111"/>
      <c r="AB132" s="111"/>
      <c r="AC132" s="111">
        <v>3.5</v>
      </c>
      <c r="AD132" s="111"/>
      <c r="AE132" s="111"/>
      <c r="AF132" s="111">
        <v>3.5</v>
      </c>
      <c r="AG132" s="111"/>
      <c r="AH132" s="111"/>
      <c r="AI132" s="111">
        <v>27</v>
      </c>
      <c r="AJ132" s="111"/>
      <c r="AK132" s="111"/>
      <c r="AL132" s="111">
        <v>36</v>
      </c>
    </row>
    <row r="133" spans="2:38" x14ac:dyDescent="0.25">
      <c r="B133" s="69" t="s">
        <v>135</v>
      </c>
      <c r="C133" s="51" t="s">
        <v>152</v>
      </c>
      <c r="AG133" s="50" t="s">
        <v>199</v>
      </c>
    </row>
    <row r="134" spans="2:38" x14ac:dyDescent="0.25">
      <c r="B134" s="70" t="s">
        <v>139</v>
      </c>
      <c r="C134" s="51" t="s">
        <v>241</v>
      </c>
    </row>
    <row r="135" spans="2:38" x14ac:dyDescent="0.25">
      <c r="B135" s="71" t="s">
        <v>137</v>
      </c>
      <c r="C135" s="51" t="s">
        <v>242</v>
      </c>
    </row>
    <row r="136" spans="2:38" x14ac:dyDescent="0.25">
      <c r="B136" s="72" t="s">
        <v>141</v>
      </c>
      <c r="C136" s="51" t="s">
        <v>133</v>
      </c>
    </row>
  </sheetData>
  <conditionalFormatting sqref="F5:F127">
    <cfRule type="cellIs" dxfId="495" priority="2724" operator="equal">
      <formula>"D"</formula>
    </cfRule>
    <cfRule type="cellIs" dxfId="494" priority="2725" operator="equal">
      <formula>"C"</formula>
    </cfRule>
    <cfRule type="cellIs" dxfId="493" priority="2726" operator="equal">
      <formula>"B"</formula>
    </cfRule>
    <cfRule type="cellIs" dxfId="492" priority="2727" operator="equal">
      <formula>"A"</formula>
    </cfRule>
  </conditionalFormatting>
  <conditionalFormatting sqref="D5:D129">
    <cfRule type="cellIs" dxfId="491" priority="2720" operator="greaterThanOrEqual">
      <formula>$D$130</formula>
    </cfRule>
    <cfRule type="cellIs" dxfId="490" priority="2721" operator="between">
      <formula>$D$131</formula>
      <formula>$D$130</formula>
    </cfRule>
    <cfRule type="cellIs" dxfId="489" priority="2722" operator="between">
      <formula>$D$132</formula>
      <formula>$D$131</formula>
    </cfRule>
    <cfRule type="cellIs" dxfId="488" priority="2723" operator="lessThan">
      <formula>$D$132</formula>
    </cfRule>
  </conditionalFormatting>
  <conditionalFormatting sqref="I5:I127">
    <cfRule type="cellIs" dxfId="487" priority="2710" operator="equal">
      <formula>"D"</formula>
    </cfRule>
    <cfRule type="cellIs" dxfId="486" priority="2711" operator="equal">
      <formula>"C"</formula>
    </cfRule>
    <cfRule type="cellIs" dxfId="485" priority="2712" operator="equal">
      <formula>"B"</formula>
    </cfRule>
    <cfRule type="cellIs" dxfId="484" priority="2713" operator="equal">
      <formula>"A"</formula>
    </cfRule>
  </conditionalFormatting>
  <conditionalFormatting sqref="L5:L127">
    <cfRule type="cellIs" dxfId="483" priority="2231" operator="equal">
      <formula>"D"</formula>
    </cfRule>
    <cfRule type="cellIs" dxfId="482" priority="2232" operator="equal">
      <formula>"C"</formula>
    </cfRule>
    <cfRule type="cellIs" dxfId="481" priority="2233" operator="equal">
      <formula>"B"</formula>
    </cfRule>
    <cfRule type="cellIs" dxfId="480" priority="2234" operator="equal">
      <formula>"A"</formula>
    </cfRule>
  </conditionalFormatting>
  <conditionalFormatting sqref="O5:O127">
    <cfRule type="cellIs" dxfId="479" priority="2223" operator="equal">
      <formula>"D"</formula>
    </cfRule>
    <cfRule type="cellIs" dxfId="478" priority="2224" operator="equal">
      <formula>"C"</formula>
    </cfRule>
    <cfRule type="cellIs" dxfId="477" priority="2225" operator="equal">
      <formula>"B"</formula>
    </cfRule>
    <cfRule type="cellIs" dxfId="476" priority="2226" operator="equal">
      <formula>"A"</formula>
    </cfRule>
  </conditionalFormatting>
  <conditionalFormatting sqref="R5:R127">
    <cfRule type="cellIs" dxfId="475" priority="1433" operator="equal">
      <formula>"D"</formula>
    </cfRule>
    <cfRule type="cellIs" dxfId="474" priority="1434" operator="equal">
      <formula>"C"</formula>
    </cfRule>
    <cfRule type="cellIs" dxfId="473" priority="1435" operator="equal">
      <formula>"B"</formula>
    </cfRule>
    <cfRule type="cellIs" dxfId="472" priority="1436" operator="equal">
      <formula>"A"</formula>
    </cfRule>
  </conditionalFormatting>
  <conditionalFormatting sqref="S5:S127">
    <cfRule type="cellIs" dxfId="471" priority="1429" stopIfTrue="1" operator="equal">
      <formula>"D"</formula>
    </cfRule>
    <cfRule type="cellIs" dxfId="470" priority="1430" stopIfTrue="1" operator="equal">
      <formula>"C"</formula>
    </cfRule>
    <cfRule type="cellIs" dxfId="469" priority="1431" stopIfTrue="1" operator="equal">
      <formula>"B"</formula>
    </cfRule>
    <cfRule type="cellIs" dxfId="468" priority="1432" stopIfTrue="1" operator="equal">
      <formula>"A"</formula>
    </cfRule>
  </conditionalFormatting>
  <conditionalFormatting sqref="AB5:AB127">
    <cfRule type="cellIs" dxfId="467" priority="993" operator="equal">
      <formula>"D"</formula>
    </cfRule>
    <cfRule type="cellIs" dxfId="466" priority="994" operator="equal">
      <formula>"C"</formula>
    </cfRule>
    <cfRule type="cellIs" dxfId="465" priority="995" operator="equal">
      <formula>"B"</formula>
    </cfRule>
    <cfRule type="cellIs" dxfId="464" priority="996" operator="equal">
      <formula>"A"</formula>
    </cfRule>
  </conditionalFormatting>
  <conditionalFormatting sqref="AE5:AE127">
    <cfRule type="cellIs" dxfId="463" priority="577" operator="equal">
      <formula>"D"</formula>
    </cfRule>
    <cfRule type="cellIs" dxfId="462" priority="578" operator="equal">
      <formula>"C"</formula>
    </cfRule>
    <cfRule type="cellIs" dxfId="461" priority="579" operator="equal">
      <formula>"B"</formula>
    </cfRule>
    <cfRule type="cellIs" dxfId="460" priority="580" operator="equal">
      <formula>"A"</formula>
    </cfRule>
  </conditionalFormatting>
  <conditionalFormatting sqref="AH5:AH127">
    <cfRule type="cellIs" dxfId="459" priority="29" operator="equal">
      <formula>"D"</formula>
    </cfRule>
    <cfRule type="cellIs" dxfId="458" priority="30" operator="equal">
      <formula>"C"</formula>
    </cfRule>
    <cfRule type="cellIs" dxfId="457" priority="31" operator="equal">
      <formula>"B"</formula>
    </cfRule>
    <cfRule type="cellIs" dxfId="456" priority="32" operator="equal">
      <formula>"A"</formula>
    </cfRule>
  </conditionalFormatting>
  <conditionalFormatting sqref="AK5:AK127">
    <cfRule type="cellIs" dxfId="455" priority="17" operator="equal">
      <formula>"D"</formula>
    </cfRule>
    <cfRule type="cellIs" dxfId="454" priority="18" operator="equal">
      <formula>"C"</formula>
    </cfRule>
    <cfRule type="cellIs" dxfId="453" priority="19" operator="equal">
      <formula>"B"</formula>
    </cfRule>
    <cfRule type="cellIs" dxfId="452" priority="20" operator="equal">
      <formula>"A"</formula>
    </cfRule>
  </conditionalFormatting>
  <conditionalFormatting sqref="AN5:AN127">
    <cfRule type="cellIs" dxfId="451" priority="13" operator="equal">
      <formula>"D"</formula>
    </cfRule>
    <cfRule type="cellIs" dxfId="450" priority="14" operator="equal">
      <formula>"C"</formula>
    </cfRule>
    <cfRule type="cellIs" dxfId="449" priority="15" operator="equal">
      <formula>"B"</formula>
    </cfRule>
    <cfRule type="cellIs" dxfId="448" priority="16" operator="equal">
      <formula>"A"</formula>
    </cfRule>
  </conditionalFormatting>
  <conditionalFormatting sqref="AO5:AO127">
    <cfRule type="cellIs" dxfId="447" priority="9" stopIfTrue="1" operator="equal">
      <formula>"D"</formula>
    </cfRule>
    <cfRule type="cellIs" dxfId="446" priority="10" stopIfTrue="1" operator="equal">
      <formula>"C"</formula>
    </cfRule>
    <cfRule type="cellIs" dxfId="445" priority="11" stopIfTrue="1" operator="equal">
      <formula>"B"</formula>
    </cfRule>
    <cfRule type="cellIs" dxfId="444" priority="12" stopIfTrue="1" operator="equal">
      <formula>"A"</formula>
    </cfRule>
  </conditionalFormatting>
  <conditionalFormatting sqref="G5:G129">
    <cfRule type="cellIs" dxfId="443" priority="2714" operator="greaterThanOrEqual">
      <formula>$G$130</formula>
    </cfRule>
    <cfRule type="cellIs" dxfId="442" priority="2715" operator="between">
      <formula>$G$131</formula>
      <formula>$G$130</formula>
    </cfRule>
    <cfRule type="cellIs" dxfId="441" priority="2716" operator="between">
      <formula>$G$132</formula>
      <formula>$G$131</formula>
    </cfRule>
    <cfRule type="cellIs" dxfId="440" priority="2717" operator="lessThan">
      <formula>$G$132</formula>
    </cfRule>
  </conditionalFormatting>
  <conditionalFormatting sqref="J5:J129">
    <cfRule type="cellIs" dxfId="439" priority="2436" operator="greaterThanOrEqual">
      <formula>$J$130</formula>
    </cfRule>
    <cfRule type="cellIs" dxfId="438" priority="2437" operator="between">
      <formula>$J$131</formula>
      <formula>$J$130</formula>
    </cfRule>
    <cfRule type="cellIs" dxfId="437" priority="2438" operator="between">
      <formula>$J$132</formula>
      <formula>$J$131</formula>
    </cfRule>
    <cfRule type="cellIs" dxfId="436" priority="2559" operator="lessThan">
      <formula>$J$132</formula>
    </cfRule>
  </conditionalFormatting>
  <conditionalFormatting sqref="M5:M129">
    <cfRule type="cellIs" dxfId="435" priority="2227" operator="greaterThanOrEqual">
      <formula>$M$130</formula>
    </cfRule>
    <cfRule type="cellIs" dxfId="434" priority="2228" operator="between">
      <formula>$M$131</formula>
      <formula>$M$130</formula>
    </cfRule>
    <cfRule type="cellIs" dxfId="433" priority="2229" operator="between">
      <formula>$M$132</formula>
      <formula>$M$131</formula>
    </cfRule>
    <cfRule type="cellIs" dxfId="432" priority="2230" operator="lessThan">
      <formula>$M$132</formula>
    </cfRule>
  </conditionalFormatting>
  <conditionalFormatting sqref="P5:P129">
    <cfRule type="cellIs" dxfId="431" priority="1437" operator="greaterThanOrEqual">
      <formula>$P$130</formula>
    </cfRule>
    <cfRule type="cellIs" dxfId="430" priority="1438" operator="between">
      <formula>$P$131</formula>
      <formula>$P$130</formula>
    </cfRule>
    <cfRule type="cellIs" dxfId="429" priority="1439" operator="between">
      <formula>$P$132</formula>
      <formula>$P$131</formula>
    </cfRule>
    <cfRule type="cellIs" dxfId="428" priority="1440" operator="lessThan">
      <formula>$P$132</formula>
    </cfRule>
  </conditionalFormatting>
  <conditionalFormatting sqref="AF5:AF129">
    <cfRule type="cellIs" dxfId="411" priority="33" operator="greaterThanOrEqual">
      <formula>$AF$130</formula>
    </cfRule>
    <cfRule type="cellIs" dxfId="410" priority="34" operator="between">
      <formula>$AF$131</formula>
      <formula>$AF$130</formula>
    </cfRule>
    <cfRule type="cellIs" dxfId="409" priority="35" operator="between">
      <formula>$AF$132</formula>
      <formula>$AF$131</formula>
    </cfRule>
    <cfRule type="cellIs" dxfId="408" priority="36" operator="lessThan">
      <formula>$AF$132</formula>
    </cfRule>
  </conditionalFormatting>
  <conditionalFormatting sqref="AI5:AI129">
    <cfRule type="cellIs" dxfId="427" priority="25" stopIfTrue="1" operator="greaterThanOrEqual">
      <formula>$AI$130</formula>
    </cfRule>
    <cfRule type="cellIs" dxfId="426" priority="26" stopIfTrue="1" operator="between">
      <formula>$AI$131</formula>
      <formula>$AI$130</formula>
    </cfRule>
    <cfRule type="cellIs" dxfId="425" priority="27" stopIfTrue="1" operator="between">
      <formula>$AI$132</formula>
      <formula>$AI$131</formula>
    </cfRule>
    <cfRule type="cellIs" dxfId="424" priority="28" stopIfTrue="1" operator="lessThan">
      <formula>$AI$132</formula>
    </cfRule>
  </conditionalFormatting>
  <conditionalFormatting sqref="AL5:AL129">
    <cfRule type="cellIs" dxfId="423" priority="21" operator="greaterThanOrEqual">
      <formula>$AL$130</formula>
    </cfRule>
    <cfRule type="cellIs" dxfId="422" priority="22" operator="between">
      <formula>$AL$131</formula>
      <formula>$AL$130</formula>
    </cfRule>
    <cfRule type="cellIs" dxfId="421" priority="23" operator="between">
      <formula>$AL$132</formula>
      <formula>$AL$131</formula>
    </cfRule>
    <cfRule type="cellIs" dxfId="420" priority="24" operator="lessThan">
      <formula>$AL$132</formula>
    </cfRule>
  </conditionalFormatting>
  <conditionalFormatting sqref="Z5:Z129">
    <cfRule type="cellIs" dxfId="419" priority="5" operator="greaterThanOrEqual">
      <formula>$Z$130</formula>
    </cfRule>
    <cfRule type="cellIs" dxfId="418" priority="6" operator="between">
      <formula>$Z$131</formula>
      <formula>$Z$130</formula>
    </cfRule>
    <cfRule type="cellIs" dxfId="417" priority="7" operator="between">
      <formula>$Z$132</formula>
      <formula>$Z$131</formula>
    </cfRule>
    <cfRule type="cellIs" dxfId="416" priority="8" operator="lessThan">
      <formula>$Z$132</formula>
    </cfRule>
  </conditionalFormatting>
  <conditionalFormatting sqref="AC5:AC129">
    <cfRule type="cellIs" dxfId="415" priority="1" operator="greaterThanOrEqual">
      <formula>$AC$130</formula>
    </cfRule>
    <cfRule type="cellIs" dxfId="414" priority="2" operator="between">
      <formula>$AC$131</formula>
      <formula>$AC$130</formula>
    </cfRule>
    <cfRule type="cellIs" dxfId="413" priority="3" operator="between">
      <formula>$AC$132</formula>
      <formula>$AC$131</formula>
    </cfRule>
    <cfRule type="cellIs" dxfId="412" priority="4" operator="lessThan">
      <formula>$AC$132</formula>
    </cfRule>
  </conditionalFormatting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selection activeCell="L1" sqref="L1"/>
    </sheetView>
  </sheetViews>
  <sheetFormatPr defaultRowHeight="15" x14ac:dyDescent="0.25"/>
  <cols>
    <col min="3" max="3" width="9.140625" customWidth="1"/>
  </cols>
  <sheetData>
    <row r="1" spans="12:12" ht="18.75" customHeight="1" x14ac:dyDescent="0.25">
      <c r="L1" s="385" t="s">
        <v>153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7"/>
  <sheetViews>
    <sheetView zoomScale="90" zoomScaleNormal="90" workbookViewId="0">
      <pane xSplit="4" ySplit="6" topLeftCell="AW106" activePane="bottomRight" state="frozen"/>
      <selection pane="topRight" activeCell="E1" sqref="E1"/>
      <selection pane="bottomLeft" activeCell="A6" sqref="A6"/>
      <selection pane="bottomRight" activeCell="BL119" sqref="BL119"/>
    </sheetView>
  </sheetViews>
  <sheetFormatPr defaultRowHeight="15" x14ac:dyDescent="0.25"/>
  <cols>
    <col min="1" max="1" width="3.5703125" customWidth="1"/>
    <col min="2" max="2" width="8.42578125" customWidth="1"/>
    <col min="3" max="3" width="19.42578125" customWidth="1"/>
    <col min="4" max="4" width="42.85546875" customWidth="1"/>
    <col min="5" max="9" width="8.7109375" customWidth="1"/>
    <col min="10" max="10" width="8.7109375" style="2" customWidth="1"/>
    <col min="24" max="24" width="8" customWidth="1"/>
    <col min="25" max="25" width="7" customWidth="1"/>
    <col min="26" max="26" width="7.5703125" customWidth="1"/>
    <col min="28" max="28" width="11" customWidth="1"/>
    <col min="32" max="32" width="7.7109375" customWidth="1"/>
    <col min="33" max="33" width="7.140625" customWidth="1"/>
    <col min="34" max="34" width="8.28515625" customWidth="1"/>
    <col min="36" max="36" width="10.28515625" customWidth="1"/>
  </cols>
  <sheetData>
    <row r="1" spans="1:72" x14ac:dyDescent="0.25">
      <c r="A1" s="34"/>
      <c r="B1" s="35" t="s">
        <v>152</v>
      </c>
    </row>
    <row r="2" spans="1:72" x14ac:dyDescent="0.25">
      <c r="A2" s="36"/>
      <c r="B2" s="35" t="s">
        <v>206</v>
      </c>
      <c r="D2" s="364" t="s">
        <v>236</v>
      </c>
      <c r="F2" s="168"/>
      <c r="G2" s="168"/>
      <c r="H2" s="168"/>
      <c r="I2" s="168"/>
      <c r="J2" s="5"/>
    </row>
    <row r="3" spans="1:72" x14ac:dyDescent="0.25">
      <c r="A3" s="37"/>
      <c r="B3" s="35" t="s">
        <v>207</v>
      </c>
      <c r="E3" s="168"/>
      <c r="F3" s="168"/>
      <c r="G3" s="168"/>
      <c r="H3" s="168"/>
      <c r="I3" s="168"/>
      <c r="J3" s="5"/>
    </row>
    <row r="4" spans="1:72" ht="15.75" thickBot="1" x14ac:dyDescent="0.3">
      <c r="A4" s="38"/>
      <c r="B4" s="35" t="s">
        <v>133</v>
      </c>
      <c r="D4" s="169">
        <v>2017</v>
      </c>
      <c r="E4" s="168" t="s">
        <v>8</v>
      </c>
      <c r="F4" s="4"/>
      <c r="G4" s="4"/>
      <c r="H4" s="4"/>
      <c r="I4" s="4"/>
      <c r="J4" s="361">
        <v>2017</v>
      </c>
      <c r="K4" s="169" t="s">
        <v>208</v>
      </c>
      <c r="P4" s="361">
        <v>2017</v>
      </c>
      <c r="Q4" s="169" t="s">
        <v>209</v>
      </c>
      <c r="V4" s="361">
        <v>2017</v>
      </c>
      <c r="W4" s="169" t="s">
        <v>215</v>
      </c>
      <c r="AD4" s="361">
        <v>2017</v>
      </c>
      <c r="AE4" s="169" t="s">
        <v>216</v>
      </c>
      <c r="AL4" s="361">
        <v>2017</v>
      </c>
      <c r="AM4" s="169" t="s">
        <v>218</v>
      </c>
      <c r="AR4" s="361">
        <v>2017</v>
      </c>
      <c r="AS4" s="169" t="s">
        <v>219</v>
      </c>
      <c r="AX4" s="361">
        <v>2017</v>
      </c>
      <c r="AY4" s="169" t="s">
        <v>220</v>
      </c>
      <c r="BD4" s="361">
        <v>2017</v>
      </c>
      <c r="BE4" s="169" t="s">
        <v>229</v>
      </c>
      <c r="BL4" s="361">
        <v>2017</v>
      </c>
      <c r="BM4" s="169" t="s">
        <v>235</v>
      </c>
    </row>
    <row r="5" spans="1:72" ht="18" customHeight="1" x14ac:dyDescent="0.25">
      <c r="A5" s="512" t="s">
        <v>0</v>
      </c>
      <c r="B5" s="523" t="s">
        <v>9</v>
      </c>
      <c r="C5" s="523" t="s">
        <v>10</v>
      </c>
      <c r="D5" s="523" t="s">
        <v>11</v>
      </c>
      <c r="E5" s="521" t="s">
        <v>12</v>
      </c>
      <c r="F5" s="514" t="s">
        <v>14</v>
      </c>
      <c r="G5" s="515"/>
      <c r="H5" s="515"/>
      <c r="I5" s="516"/>
      <c r="J5" s="505" t="s">
        <v>13</v>
      </c>
      <c r="K5" s="512" t="s">
        <v>12</v>
      </c>
      <c r="L5" s="514" t="s">
        <v>14</v>
      </c>
      <c r="M5" s="515"/>
      <c r="N5" s="515"/>
      <c r="O5" s="516"/>
      <c r="P5" s="505" t="s">
        <v>13</v>
      </c>
      <c r="Q5" s="512" t="s">
        <v>12</v>
      </c>
      <c r="R5" s="514" t="s">
        <v>14</v>
      </c>
      <c r="S5" s="515"/>
      <c r="T5" s="515"/>
      <c r="U5" s="516"/>
      <c r="V5" s="505" t="s">
        <v>13</v>
      </c>
      <c r="W5" s="499" t="s">
        <v>12</v>
      </c>
      <c r="X5" s="529" t="s">
        <v>210</v>
      </c>
      <c r="Y5" s="530"/>
      <c r="Z5" s="530"/>
      <c r="AA5" s="530"/>
      <c r="AB5" s="530"/>
      <c r="AC5" s="530"/>
      <c r="AD5" s="531"/>
      <c r="AE5" s="499" t="s">
        <v>12</v>
      </c>
      <c r="AF5" s="529" t="s">
        <v>210</v>
      </c>
      <c r="AG5" s="530"/>
      <c r="AH5" s="530"/>
      <c r="AI5" s="530"/>
      <c r="AJ5" s="530"/>
      <c r="AK5" s="530"/>
      <c r="AL5" s="531"/>
      <c r="AM5" s="512" t="s">
        <v>12</v>
      </c>
      <c r="AN5" s="514" t="s">
        <v>14</v>
      </c>
      <c r="AO5" s="515"/>
      <c r="AP5" s="515"/>
      <c r="AQ5" s="516"/>
      <c r="AR5" s="505" t="s">
        <v>13</v>
      </c>
      <c r="AS5" s="512" t="s">
        <v>12</v>
      </c>
      <c r="AT5" s="514" t="s">
        <v>14</v>
      </c>
      <c r="AU5" s="515"/>
      <c r="AV5" s="515"/>
      <c r="AW5" s="516"/>
      <c r="AX5" s="505" t="s">
        <v>13</v>
      </c>
      <c r="AY5" s="512" t="s">
        <v>12</v>
      </c>
      <c r="AZ5" s="514" t="s">
        <v>14</v>
      </c>
      <c r="BA5" s="515"/>
      <c r="BB5" s="515"/>
      <c r="BC5" s="516"/>
      <c r="BD5" s="505" t="s">
        <v>13</v>
      </c>
      <c r="BE5" s="499" t="s">
        <v>12</v>
      </c>
      <c r="BF5" s="501" t="s">
        <v>223</v>
      </c>
      <c r="BG5" s="501" t="s">
        <v>224</v>
      </c>
      <c r="BH5" s="501" t="s">
        <v>225</v>
      </c>
      <c r="BI5" s="501" t="s">
        <v>226</v>
      </c>
      <c r="BJ5" s="503" t="s">
        <v>227</v>
      </c>
      <c r="BK5" s="508"/>
      <c r="BL5" s="489" t="s">
        <v>13</v>
      </c>
      <c r="BM5" s="499" t="s">
        <v>12</v>
      </c>
      <c r="BN5" s="501" t="s">
        <v>230</v>
      </c>
      <c r="BO5" s="501" t="s">
        <v>231</v>
      </c>
      <c r="BP5" s="501" t="s">
        <v>232</v>
      </c>
      <c r="BQ5" s="501" t="s">
        <v>226</v>
      </c>
      <c r="BR5" s="503" t="s">
        <v>233</v>
      </c>
      <c r="BS5" s="504"/>
      <c r="BT5" s="491" t="s">
        <v>234</v>
      </c>
    </row>
    <row r="6" spans="1:72" ht="27" customHeight="1" thickBot="1" x14ac:dyDescent="0.3">
      <c r="A6" s="513"/>
      <c r="B6" s="524"/>
      <c r="C6" s="524"/>
      <c r="D6" s="524"/>
      <c r="E6" s="522"/>
      <c r="F6" s="3">
        <v>2</v>
      </c>
      <c r="G6" s="3">
        <v>3</v>
      </c>
      <c r="H6" s="3">
        <v>4</v>
      </c>
      <c r="I6" s="3">
        <v>5</v>
      </c>
      <c r="J6" s="506"/>
      <c r="K6" s="513"/>
      <c r="L6" s="3">
        <v>2</v>
      </c>
      <c r="M6" s="3">
        <v>3</v>
      </c>
      <c r="N6" s="3">
        <v>4</v>
      </c>
      <c r="O6" s="3">
        <v>5</v>
      </c>
      <c r="P6" s="506"/>
      <c r="Q6" s="513"/>
      <c r="R6" s="3">
        <v>2</v>
      </c>
      <c r="S6" s="3">
        <v>3</v>
      </c>
      <c r="T6" s="3">
        <v>4</v>
      </c>
      <c r="U6" s="3">
        <v>5</v>
      </c>
      <c r="V6" s="506"/>
      <c r="W6" s="500"/>
      <c r="X6" s="231" t="s">
        <v>217</v>
      </c>
      <c r="Y6" s="231" t="s">
        <v>211</v>
      </c>
      <c r="Z6" s="232" t="s">
        <v>212</v>
      </c>
      <c r="AA6" s="232" t="s">
        <v>211</v>
      </c>
      <c r="AB6" s="233" t="s">
        <v>213</v>
      </c>
      <c r="AC6" s="232" t="s">
        <v>211</v>
      </c>
      <c r="AD6" s="234" t="s">
        <v>214</v>
      </c>
      <c r="AE6" s="500"/>
      <c r="AF6" s="231" t="s">
        <v>217</v>
      </c>
      <c r="AG6" s="231" t="s">
        <v>211</v>
      </c>
      <c r="AH6" s="232" t="s">
        <v>212</v>
      </c>
      <c r="AI6" s="232" t="s">
        <v>211</v>
      </c>
      <c r="AJ6" s="233" t="s">
        <v>213</v>
      </c>
      <c r="AK6" s="232" t="s">
        <v>211</v>
      </c>
      <c r="AL6" s="234" t="s">
        <v>214</v>
      </c>
      <c r="AM6" s="513"/>
      <c r="AN6" s="3">
        <v>2</v>
      </c>
      <c r="AO6" s="3">
        <v>3</v>
      </c>
      <c r="AP6" s="3">
        <v>4</v>
      </c>
      <c r="AQ6" s="3">
        <v>5</v>
      </c>
      <c r="AR6" s="506"/>
      <c r="AS6" s="513"/>
      <c r="AT6" s="3">
        <v>2</v>
      </c>
      <c r="AU6" s="3">
        <v>3</v>
      </c>
      <c r="AV6" s="3">
        <v>4</v>
      </c>
      <c r="AW6" s="3">
        <v>5</v>
      </c>
      <c r="AX6" s="506"/>
      <c r="AY6" s="513"/>
      <c r="AZ6" s="3">
        <v>2</v>
      </c>
      <c r="BA6" s="3">
        <v>3</v>
      </c>
      <c r="BB6" s="3">
        <v>4</v>
      </c>
      <c r="BC6" s="3">
        <v>5</v>
      </c>
      <c r="BD6" s="506"/>
      <c r="BE6" s="517"/>
      <c r="BF6" s="507"/>
      <c r="BG6" s="507"/>
      <c r="BH6" s="507"/>
      <c r="BI6" s="507"/>
      <c r="BJ6" s="338" t="s">
        <v>228</v>
      </c>
      <c r="BK6" s="339">
        <v>100</v>
      </c>
      <c r="BL6" s="490"/>
      <c r="BM6" s="500"/>
      <c r="BN6" s="502"/>
      <c r="BO6" s="502"/>
      <c r="BP6" s="502"/>
      <c r="BQ6" s="502"/>
      <c r="BR6" s="350" t="s">
        <v>228</v>
      </c>
      <c r="BS6" s="350">
        <v>100</v>
      </c>
      <c r="BT6" s="492"/>
    </row>
    <row r="7" spans="1:72" s="1" customFormat="1" ht="15" customHeight="1" thickBot="1" x14ac:dyDescent="0.3">
      <c r="A7" s="162">
        <v>1</v>
      </c>
      <c r="B7" s="163">
        <v>50050</v>
      </c>
      <c r="C7" s="163" t="s">
        <v>6</v>
      </c>
      <c r="D7" s="164" t="s">
        <v>77</v>
      </c>
      <c r="E7" s="163">
        <v>76</v>
      </c>
      <c r="F7" s="165">
        <v>1.3</v>
      </c>
      <c r="G7" s="165">
        <v>14.5</v>
      </c>
      <c r="H7" s="165">
        <v>31.6</v>
      </c>
      <c r="I7" s="165">
        <v>52.6</v>
      </c>
      <c r="J7" s="166">
        <f>(2*F7+3*G7+4*H7+5*I7)/100</f>
        <v>4.3550000000000004</v>
      </c>
      <c r="K7" s="163">
        <v>77</v>
      </c>
      <c r="L7" s="165">
        <v>1.3</v>
      </c>
      <c r="M7" s="165">
        <v>19.5</v>
      </c>
      <c r="N7" s="165">
        <v>63.6</v>
      </c>
      <c r="O7" s="165">
        <v>15.6</v>
      </c>
      <c r="P7" s="166">
        <f>(2*L7+3*M7+4*N7+5*O7)/100</f>
        <v>3.9350000000000001</v>
      </c>
      <c r="Q7" s="163">
        <v>77</v>
      </c>
      <c r="R7" s="165">
        <v>1.3</v>
      </c>
      <c r="S7" s="165">
        <v>19.5</v>
      </c>
      <c r="T7" s="165">
        <v>63.6</v>
      </c>
      <c r="U7" s="165">
        <v>15.6</v>
      </c>
      <c r="V7" s="166">
        <f>(2*R7+3*S7+4*T7+5*U7)/100</f>
        <v>3.9350000000000001</v>
      </c>
      <c r="W7" s="174">
        <v>75</v>
      </c>
      <c r="X7" s="174"/>
      <c r="Y7" s="175"/>
      <c r="Z7" s="174">
        <v>44</v>
      </c>
      <c r="AA7" s="175">
        <f>Z7*100/W7</f>
        <v>58.666666666666664</v>
      </c>
      <c r="AB7" s="174">
        <v>31</v>
      </c>
      <c r="AC7" s="175">
        <f>AB7*100/W7</f>
        <v>41.333333333333336</v>
      </c>
      <c r="AD7" s="176">
        <f>AC7+AA7</f>
        <v>100</v>
      </c>
      <c r="AE7" s="174">
        <v>73</v>
      </c>
      <c r="AF7" s="200"/>
      <c r="AG7" s="201"/>
      <c r="AH7" s="174">
        <v>24</v>
      </c>
      <c r="AI7" s="175">
        <f t="shared" ref="AI7:AI12" si="0">AH7*100/AE7</f>
        <v>32.876712328767127</v>
      </c>
      <c r="AJ7" s="174">
        <v>49</v>
      </c>
      <c r="AK7" s="202">
        <f t="shared" ref="AK7:AK12" si="1">AJ7*100/AE7</f>
        <v>67.123287671232873</v>
      </c>
      <c r="AL7" s="176">
        <f t="shared" ref="AL7:AL12" si="2">(AH7+AJ7)*100/AE7</f>
        <v>100</v>
      </c>
      <c r="AM7" s="236">
        <v>51</v>
      </c>
      <c r="AN7" s="237">
        <v>20</v>
      </c>
      <c r="AO7" s="237">
        <v>29</v>
      </c>
      <c r="AP7" s="237">
        <v>2</v>
      </c>
      <c r="AQ7" s="237"/>
      <c r="AR7" s="238">
        <v>4.3529411764705879</v>
      </c>
      <c r="AS7" s="274">
        <v>51</v>
      </c>
      <c r="AT7" s="275">
        <v>25</v>
      </c>
      <c r="AU7" s="275">
        <v>15</v>
      </c>
      <c r="AV7" s="275">
        <v>11</v>
      </c>
      <c r="AW7" s="275"/>
      <c r="AX7" s="276">
        <v>4.2745098039215685</v>
      </c>
      <c r="AY7" s="311">
        <v>12</v>
      </c>
      <c r="AZ7" s="311"/>
      <c r="BA7" s="311">
        <v>1</v>
      </c>
      <c r="BB7" s="311">
        <v>8</v>
      </c>
      <c r="BC7" s="311">
        <v>3</v>
      </c>
      <c r="BD7" s="312">
        <v>4.166666666666667</v>
      </c>
      <c r="BE7" s="311">
        <v>22</v>
      </c>
      <c r="BF7" s="311"/>
      <c r="BG7" s="311">
        <v>13</v>
      </c>
      <c r="BH7" s="311">
        <v>3</v>
      </c>
      <c r="BI7" s="311">
        <v>6</v>
      </c>
      <c r="BJ7" s="311">
        <v>2</v>
      </c>
      <c r="BK7" s="334"/>
      <c r="BL7" s="357">
        <v>52</v>
      </c>
      <c r="BM7" s="342">
        <v>32</v>
      </c>
      <c r="BN7" s="342"/>
      <c r="BO7" s="342"/>
      <c r="BP7" s="342">
        <v>9</v>
      </c>
      <c r="BQ7" s="342">
        <v>23</v>
      </c>
      <c r="BR7" s="342">
        <v>9</v>
      </c>
      <c r="BS7" s="342">
        <v>1</v>
      </c>
      <c r="BT7" s="351">
        <v>76.65625</v>
      </c>
    </row>
    <row r="8" spans="1:72" s="1" customFormat="1" ht="15" customHeight="1" x14ac:dyDescent="0.25">
      <c r="A8" s="31">
        <v>1</v>
      </c>
      <c r="B8" s="25">
        <v>10003</v>
      </c>
      <c r="C8" s="25" t="s">
        <v>1</v>
      </c>
      <c r="D8" s="27" t="s">
        <v>17</v>
      </c>
      <c r="E8" s="25">
        <v>49</v>
      </c>
      <c r="F8" s="30"/>
      <c r="G8" s="30"/>
      <c r="H8" s="30">
        <v>16.3</v>
      </c>
      <c r="I8" s="30">
        <v>83.7</v>
      </c>
      <c r="J8" s="43">
        <f>(2*F8+3*G8+4*H8+5*I8)/100</f>
        <v>4.8369999999999997</v>
      </c>
      <c r="K8" s="25">
        <v>48</v>
      </c>
      <c r="L8" s="30"/>
      <c r="M8" s="30">
        <v>8.3000000000000007</v>
      </c>
      <c r="N8" s="30">
        <v>43.8</v>
      </c>
      <c r="O8" s="30">
        <v>47.9</v>
      </c>
      <c r="P8" s="43">
        <f>(2*L8+3*M8+4*N8+5*O8)/100</f>
        <v>4.3959999999999999</v>
      </c>
      <c r="Q8" s="25">
        <v>49</v>
      </c>
      <c r="R8" s="30"/>
      <c r="S8" s="30">
        <v>4.0999999999999996</v>
      </c>
      <c r="T8" s="30">
        <v>53.1</v>
      </c>
      <c r="U8" s="30">
        <v>42.9</v>
      </c>
      <c r="V8" s="43">
        <f>(2*R8+3*S8+4*T8+5*U8)/100</f>
        <v>4.3920000000000003</v>
      </c>
      <c r="W8" s="177">
        <v>47</v>
      </c>
      <c r="X8" s="177"/>
      <c r="Y8" s="178">
        <f>X8*100/W8</f>
        <v>0</v>
      </c>
      <c r="Z8" s="177">
        <v>14</v>
      </c>
      <c r="AA8" s="178">
        <f>Z8*100/W8</f>
        <v>29.787234042553191</v>
      </c>
      <c r="AB8" s="177">
        <v>33</v>
      </c>
      <c r="AC8" s="178">
        <f>AB8*100/W8</f>
        <v>70.212765957446805</v>
      </c>
      <c r="AD8" s="179">
        <f>AC8+AA8</f>
        <v>100</v>
      </c>
      <c r="AE8" s="177">
        <v>46</v>
      </c>
      <c r="AF8" s="203">
        <v>3</v>
      </c>
      <c r="AG8" s="204">
        <f>AF8*100/AE8</f>
        <v>6.5217391304347823</v>
      </c>
      <c r="AH8" s="177">
        <v>24</v>
      </c>
      <c r="AI8" s="178">
        <f t="shared" si="0"/>
        <v>52.173913043478258</v>
      </c>
      <c r="AJ8" s="177">
        <v>19</v>
      </c>
      <c r="AK8" s="205">
        <f t="shared" si="1"/>
        <v>41.304347826086953</v>
      </c>
      <c r="AL8" s="179">
        <f t="shared" si="2"/>
        <v>93.478260869565219</v>
      </c>
      <c r="AM8" s="239"/>
      <c r="AN8" s="240"/>
      <c r="AO8" s="240"/>
      <c r="AP8" s="240"/>
      <c r="AQ8" s="240"/>
      <c r="AR8" s="241"/>
      <c r="AS8" s="277"/>
      <c r="AT8" s="278"/>
      <c r="AU8" s="278"/>
      <c r="AV8" s="278"/>
      <c r="AW8" s="278"/>
      <c r="AX8" s="279"/>
      <c r="AY8" s="134"/>
      <c r="AZ8" s="134"/>
      <c r="BA8" s="134"/>
      <c r="BB8" s="134"/>
      <c r="BC8" s="134"/>
      <c r="BD8" s="313"/>
      <c r="BE8" s="134"/>
      <c r="BF8" s="134"/>
      <c r="BG8" s="134"/>
      <c r="BH8" s="134"/>
      <c r="BI8" s="134"/>
      <c r="BJ8" s="134"/>
      <c r="BK8" s="335"/>
      <c r="BL8" s="358"/>
      <c r="BM8" s="343"/>
      <c r="BN8" s="343"/>
      <c r="BO8" s="343"/>
      <c r="BP8" s="343"/>
      <c r="BQ8" s="343"/>
      <c r="BR8" s="343"/>
      <c r="BS8" s="343"/>
      <c r="BT8" s="352"/>
    </row>
    <row r="9" spans="1:72" s="1" customFormat="1" ht="15" customHeight="1" x14ac:dyDescent="0.25">
      <c r="A9" s="21">
        <v>2</v>
      </c>
      <c r="B9" s="6">
        <v>10002</v>
      </c>
      <c r="C9" s="6" t="s">
        <v>1</v>
      </c>
      <c r="D9" s="39" t="s">
        <v>16</v>
      </c>
      <c r="E9" s="6">
        <v>103</v>
      </c>
      <c r="F9" s="10"/>
      <c r="G9" s="10">
        <v>10.7</v>
      </c>
      <c r="H9" s="10">
        <v>16.5</v>
      </c>
      <c r="I9" s="10">
        <v>72.8</v>
      </c>
      <c r="J9" s="41">
        <f t="shared" ref="J9:J68" si="3">(2*F9+3*G9+4*H9+5*I9)/100</f>
        <v>4.6210000000000004</v>
      </c>
      <c r="K9" s="6">
        <v>103</v>
      </c>
      <c r="L9" s="10"/>
      <c r="M9" s="10">
        <v>14.6</v>
      </c>
      <c r="N9" s="10">
        <v>46.6</v>
      </c>
      <c r="O9" s="10">
        <v>38.799999999999997</v>
      </c>
      <c r="P9" s="41">
        <f t="shared" ref="P9:P68" si="4">(2*L9+3*M9+4*N9+5*O9)/100</f>
        <v>4.242</v>
      </c>
      <c r="Q9" s="6">
        <v>78</v>
      </c>
      <c r="R9" s="10"/>
      <c r="S9" s="10">
        <v>5.0999999999999996</v>
      </c>
      <c r="T9" s="10">
        <v>51.3</v>
      </c>
      <c r="U9" s="10">
        <v>43.6</v>
      </c>
      <c r="V9" s="41">
        <f>(2*R9+3*S9+4*T9+5*U9)/100</f>
        <v>4.3849999999999998</v>
      </c>
      <c r="W9" s="180">
        <v>100</v>
      </c>
      <c r="X9" s="180"/>
      <c r="Y9" s="181"/>
      <c r="Z9" s="180">
        <v>13</v>
      </c>
      <c r="AA9" s="181">
        <f>Z9*100/W9</f>
        <v>13</v>
      </c>
      <c r="AB9" s="180">
        <v>87</v>
      </c>
      <c r="AC9" s="181">
        <f>AB9*100/W9</f>
        <v>87</v>
      </c>
      <c r="AD9" s="182">
        <f>AC9+AA9</f>
        <v>100</v>
      </c>
      <c r="AE9" s="180">
        <v>93</v>
      </c>
      <c r="AF9" s="206"/>
      <c r="AG9" s="207"/>
      <c r="AH9" s="180">
        <v>36</v>
      </c>
      <c r="AI9" s="181">
        <f t="shared" si="0"/>
        <v>38.70967741935484</v>
      </c>
      <c r="AJ9" s="180">
        <v>57</v>
      </c>
      <c r="AK9" s="208">
        <f t="shared" si="1"/>
        <v>61.29032258064516</v>
      </c>
      <c r="AL9" s="182">
        <f t="shared" si="2"/>
        <v>100</v>
      </c>
      <c r="AM9" s="242">
        <v>110</v>
      </c>
      <c r="AN9" s="243">
        <v>30</v>
      </c>
      <c r="AO9" s="243">
        <v>60</v>
      </c>
      <c r="AP9" s="243">
        <v>19</v>
      </c>
      <c r="AQ9" s="243">
        <v>1</v>
      </c>
      <c r="AR9" s="244">
        <v>4.081818181818182</v>
      </c>
      <c r="AS9" s="280">
        <v>110</v>
      </c>
      <c r="AT9" s="80">
        <v>56</v>
      </c>
      <c r="AU9" s="80">
        <v>38</v>
      </c>
      <c r="AV9" s="80">
        <v>16</v>
      </c>
      <c r="AW9" s="80"/>
      <c r="AX9" s="281">
        <v>4.3600000000000003</v>
      </c>
      <c r="AY9" s="127">
        <v>73</v>
      </c>
      <c r="AZ9" s="127"/>
      <c r="BA9" s="127">
        <v>12</v>
      </c>
      <c r="BB9" s="127">
        <v>25</v>
      </c>
      <c r="BC9" s="127">
        <v>36</v>
      </c>
      <c r="BD9" s="314">
        <v>4.3287671232876717</v>
      </c>
      <c r="BE9" s="127">
        <v>45</v>
      </c>
      <c r="BF9" s="127">
        <v>10</v>
      </c>
      <c r="BG9" s="127">
        <v>19</v>
      </c>
      <c r="BH9" s="127">
        <v>10</v>
      </c>
      <c r="BI9" s="127">
        <v>6</v>
      </c>
      <c r="BJ9" s="127"/>
      <c r="BK9" s="336"/>
      <c r="BL9" s="320">
        <v>42.733333333333334</v>
      </c>
      <c r="BM9" s="344">
        <v>75</v>
      </c>
      <c r="BN9" s="344">
        <v>0</v>
      </c>
      <c r="BO9" s="344">
        <v>1</v>
      </c>
      <c r="BP9" s="344">
        <v>26</v>
      </c>
      <c r="BQ9" s="344">
        <v>48</v>
      </c>
      <c r="BR9" s="344">
        <v>26</v>
      </c>
      <c r="BS9" s="344">
        <v>0</v>
      </c>
      <c r="BT9" s="353">
        <v>77.56</v>
      </c>
    </row>
    <row r="10" spans="1:72" s="1" customFormat="1" ht="15" customHeight="1" x14ac:dyDescent="0.25">
      <c r="A10" s="21">
        <v>3</v>
      </c>
      <c r="B10" s="6">
        <v>10090</v>
      </c>
      <c r="C10" s="6" t="s">
        <v>1</v>
      </c>
      <c r="D10" s="39" t="s">
        <v>19</v>
      </c>
      <c r="E10" s="6">
        <v>141</v>
      </c>
      <c r="F10" s="10"/>
      <c r="G10" s="10">
        <v>3.5</v>
      </c>
      <c r="H10" s="10">
        <v>15.6</v>
      </c>
      <c r="I10" s="10">
        <v>80.900000000000006</v>
      </c>
      <c r="J10" s="41">
        <f t="shared" si="3"/>
        <v>4.774</v>
      </c>
      <c r="K10" s="6">
        <v>140</v>
      </c>
      <c r="L10" s="10"/>
      <c r="M10" s="10">
        <v>5.7</v>
      </c>
      <c r="N10" s="10">
        <v>30</v>
      </c>
      <c r="O10" s="10">
        <v>64.3</v>
      </c>
      <c r="P10" s="41">
        <f t="shared" si="4"/>
        <v>4.5860000000000003</v>
      </c>
      <c r="Q10" s="25">
        <v>57</v>
      </c>
      <c r="R10" s="30"/>
      <c r="S10" s="30">
        <v>1.8</v>
      </c>
      <c r="T10" s="30">
        <v>61.4</v>
      </c>
      <c r="U10" s="30">
        <v>36.799999999999997</v>
      </c>
      <c r="V10" s="43">
        <f>(2*R10+3*S10+4*T10+5*U10)/100</f>
        <v>4.3499999999999996</v>
      </c>
      <c r="W10" s="180">
        <v>138</v>
      </c>
      <c r="X10" s="180"/>
      <c r="Y10" s="181">
        <f>X10*100/W10</f>
        <v>0</v>
      </c>
      <c r="Z10" s="180">
        <v>31</v>
      </c>
      <c r="AA10" s="181">
        <f>Z10*100/W10</f>
        <v>22.463768115942027</v>
      </c>
      <c r="AB10" s="180">
        <v>107</v>
      </c>
      <c r="AC10" s="181">
        <f>AB10*100/W10</f>
        <v>77.536231884057969</v>
      </c>
      <c r="AD10" s="182">
        <f>AC10+AA10</f>
        <v>100</v>
      </c>
      <c r="AE10" s="180">
        <v>126</v>
      </c>
      <c r="AF10" s="206">
        <v>11</v>
      </c>
      <c r="AG10" s="207">
        <f>AF10*100/AE10</f>
        <v>8.7301587301587293</v>
      </c>
      <c r="AH10" s="180">
        <v>55</v>
      </c>
      <c r="AI10" s="181">
        <f t="shared" si="0"/>
        <v>43.650793650793652</v>
      </c>
      <c r="AJ10" s="180">
        <v>60</v>
      </c>
      <c r="AK10" s="208">
        <f t="shared" si="1"/>
        <v>47.61904761904762</v>
      </c>
      <c r="AL10" s="182">
        <f t="shared" si="2"/>
        <v>91.269841269841265</v>
      </c>
      <c r="AM10" s="245">
        <v>112</v>
      </c>
      <c r="AN10" s="246">
        <v>20</v>
      </c>
      <c r="AO10" s="246">
        <v>71</v>
      </c>
      <c r="AP10" s="246">
        <v>21</v>
      </c>
      <c r="AQ10" s="246"/>
      <c r="AR10" s="247">
        <v>3.9910714285714284</v>
      </c>
      <c r="AS10" s="280">
        <v>65</v>
      </c>
      <c r="AT10" s="80">
        <v>10</v>
      </c>
      <c r="AU10" s="80">
        <v>26</v>
      </c>
      <c r="AV10" s="80">
        <v>27</v>
      </c>
      <c r="AW10" s="80">
        <v>2</v>
      </c>
      <c r="AX10" s="282">
        <v>3.9910714285714284</v>
      </c>
      <c r="AY10" s="127">
        <v>58</v>
      </c>
      <c r="AZ10" s="127"/>
      <c r="BA10" s="127">
        <v>7</v>
      </c>
      <c r="BB10" s="127">
        <v>29</v>
      </c>
      <c r="BC10" s="127">
        <v>22</v>
      </c>
      <c r="BD10" s="314">
        <v>4.2586206896551726</v>
      </c>
      <c r="BE10" s="127">
        <v>55</v>
      </c>
      <c r="BF10" s="127">
        <v>5</v>
      </c>
      <c r="BG10" s="127">
        <v>33</v>
      </c>
      <c r="BH10" s="127">
        <v>8</v>
      </c>
      <c r="BI10" s="127">
        <v>9</v>
      </c>
      <c r="BJ10" s="127">
        <v>2</v>
      </c>
      <c r="BK10" s="336"/>
      <c r="BL10" s="320">
        <v>45.981818181818184</v>
      </c>
      <c r="BM10" s="344">
        <v>77</v>
      </c>
      <c r="BN10" s="344">
        <v>0</v>
      </c>
      <c r="BO10" s="344">
        <v>0</v>
      </c>
      <c r="BP10" s="344">
        <v>22</v>
      </c>
      <c r="BQ10" s="344">
        <v>55</v>
      </c>
      <c r="BR10" s="344">
        <v>23</v>
      </c>
      <c r="BS10" s="344">
        <v>1</v>
      </c>
      <c r="BT10" s="353">
        <v>75.675324675324674</v>
      </c>
    </row>
    <row r="11" spans="1:72" s="1" customFormat="1" ht="15" customHeight="1" x14ac:dyDescent="0.25">
      <c r="A11" s="21">
        <v>4</v>
      </c>
      <c r="B11" s="6">
        <v>10004</v>
      </c>
      <c r="C11" s="6" t="s">
        <v>1</v>
      </c>
      <c r="D11" s="39" t="s">
        <v>18</v>
      </c>
      <c r="E11" s="6">
        <v>76</v>
      </c>
      <c r="F11" s="10"/>
      <c r="G11" s="10">
        <v>2.6</v>
      </c>
      <c r="H11" s="10">
        <v>25</v>
      </c>
      <c r="I11" s="10">
        <v>72.400000000000006</v>
      </c>
      <c r="J11" s="41">
        <f>(2*F11+3*G11+4*H11+5*I11)/100</f>
        <v>4.6980000000000004</v>
      </c>
      <c r="K11" s="6">
        <v>74</v>
      </c>
      <c r="L11" s="10"/>
      <c r="M11" s="10">
        <v>14.9</v>
      </c>
      <c r="N11" s="10">
        <v>37.799999999999997</v>
      </c>
      <c r="O11" s="10">
        <v>47.3</v>
      </c>
      <c r="P11" s="41">
        <f>(2*L11+3*M11+4*N11+5*O11)/100</f>
        <v>4.3239999999999998</v>
      </c>
      <c r="Q11" s="6">
        <v>103</v>
      </c>
      <c r="R11" s="10"/>
      <c r="S11" s="10">
        <v>9.6999999999999993</v>
      </c>
      <c r="T11" s="10">
        <v>60.2</v>
      </c>
      <c r="U11" s="10">
        <v>30.1</v>
      </c>
      <c r="V11" s="41">
        <f t="shared" ref="V11:V68" si="5">(2*R11+3*S11+4*T11+5*U11)/100</f>
        <v>4.2040000000000006</v>
      </c>
      <c r="W11" s="180">
        <v>74</v>
      </c>
      <c r="X11" s="180"/>
      <c r="Y11" s="181">
        <f>X11*100/W11</f>
        <v>0</v>
      </c>
      <c r="Z11" s="180">
        <v>22</v>
      </c>
      <c r="AA11" s="181">
        <f t="shared" ref="AA11:AA49" si="6">Z11*100/W11</f>
        <v>29.72972972972973</v>
      </c>
      <c r="AB11" s="180">
        <v>52</v>
      </c>
      <c r="AC11" s="181">
        <f t="shared" ref="AC11:AC68" si="7">AB11*100/W11</f>
        <v>70.270270270270274</v>
      </c>
      <c r="AD11" s="182">
        <f t="shared" ref="AD11:AD68" si="8">AC11+AA11</f>
        <v>100</v>
      </c>
      <c r="AE11" s="180">
        <v>73</v>
      </c>
      <c r="AF11" s="206">
        <v>2</v>
      </c>
      <c r="AG11" s="207">
        <f>AF11*100/AE11</f>
        <v>2.7397260273972601</v>
      </c>
      <c r="AH11" s="180">
        <v>39</v>
      </c>
      <c r="AI11" s="181">
        <f t="shared" si="0"/>
        <v>53.424657534246577</v>
      </c>
      <c r="AJ11" s="180">
        <v>32</v>
      </c>
      <c r="AK11" s="208">
        <f t="shared" si="1"/>
        <v>43.835616438356162</v>
      </c>
      <c r="AL11" s="182">
        <f t="shared" si="2"/>
        <v>97.260273972602747</v>
      </c>
      <c r="AM11" s="245">
        <v>94</v>
      </c>
      <c r="AN11" s="246">
        <v>51</v>
      </c>
      <c r="AO11" s="246">
        <v>36</v>
      </c>
      <c r="AP11" s="246">
        <v>7</v>
      </c>
      <c r="AQ11" s="246"/>
      <c r="AR11" s="247">
        <v>4.4680851063829783</v>
      </c>
      <c r="AS11" s="280">
        <v>95</v>
      </c>
      <c r="AT11" s="80">
        <v>45</v>
      </c>
      <c r="AU11" s="80">
        <v>39</v>
      </c>
      <c r="AV11" s="80">
        <v>11</v>
      </c>
      <c r="AW11" s="80"/>
      <c r="AX11" s="283">
        <v>4.3600000000000003</v>
      </c>
      <c r="AY11" s="127">
        <v>74</v>
      </c>
      <c r="AZ11" s="127"/>
      <c r="BA11" s="127"/>
      <c r="BB11" s="127">
        <v>26</v>
      </c>
      <c r="BC11" s="127">
        <v>48</v>
      </c>
      <c r="BD11" s="315">
        <v>4.6486486486486482</v>
      </c>
      <c r="BE11" s="127">
        <v>85</v>
      </c>
      <c r="BF11" s="127">
        <v>1</v>
      </c>
      <c r="BG11" s="127">
        <v>17</v>
      </c>
      <c r="BH11" s="127">
        <v>18</v>
      </c>
      <c r="BI11" s="127">
        <v>49</v>
      </c>
      <c r="BJ11" s="127">
        <v>14</v>
      </c>
      <c r="BK11" s="336"/>
      <c r="BL11" s="320">
        <v>65.941176470588232</v>
      </c>
      <c r="BM11" s="344">
        <v>94</v>
      </c>
      <c r="BN11" s="344">
        <v>0</v>
      </c>
      <c r="BO11" s="344">
        <v>0</v>
      </c>
      <c r="BP11" s="344">
        <v>31</v>
      </c>
      <c r="BQ11" s="344">
        <v>63</v>
      </c>
      <c r="BR11" s="344">
        <v>39</v>
      </c>
      <c r="BS11" s="344">
        <v>0</v>
      </c>
      <c r="BT11" s="353">
        <v>76.287234042553195</v>
      </c>
    </row>
    <row r="12" spans="1:72" s="1" customFormat="1" ht="15" customHeight="1" x14ac:dyDescent="0.25">
      <c r="A12" s="21">
        <v>5</v>
      </c>
      <c r="B12" s="25">
        <v>10001</v>
      </c>
      <c r="C12" s="25" t="s">
        <v>1</v>
      </c>
      <c r="D12" s="27" t="s">
        <v>15</v>
      </c>
      <c r="E12" s="25">
        <v>58</v>
      </c>
      <c r="F12" s="30"/>
      <c r="G12" s="30">
        <v>1.7</v>
      </c>
      <c r="H12" s="30">
        <v>17.2</v>
      </c>
      <c r="I12" s="30">
        <v>81</v>
      </c>
      <c r="J12" s="43">
        <f>(2*F12+3*G12+4*H12+5*I12)/100</f>
        <v>4.7889999999999997</v>
      </c>
      <c r="K12" s="25">
        <v>59</v>
      </c>
      <c r="L12" s="30"/>
      <c r="M12" s="30">
        <v>3.4</v>
      </c>
      <c r="N12" s="30">
        <v>54.2</v>
      </c>
      <c r="O12" s="30">
        <v>42.4</v>
      </c>
      <c r="P12" s="43">
        <f>(2*L12+3*M12+4*N12+5*O12)/100</f>
        <v>4.3899999999999997</v>
      </c>
      <c r="Q12" s="6">
        <v>138</v>
      </c>
      <c r="R12" s="10"/>
      <c r="S12" s="10">
        <v>14.5</v>
      </c>
      <c r="T12" s="10">
        <v>34.799999999999997</v>
      </c>
      <c r="U12" s="10">
        <v>50.7</v>
      </c>
      <c r="V12" s="41">
        <f t="shared" si="5"/>
        <v>4.3620000000000001</v>
      </c>
      <c r="W12" s="177">
        <v>56</v>
      </c>
      <c r="X12" s="177"/>
      <c r="Y12" s="178">
        <f>X12*100/W12</f>
        <v>0</v>
      </c>
      <c r="Z12" s="177">
        <v>11</v>
      </c>
      <c r="AA12" s="178">
        <f>Z12*100/W12</f>
        <v>19.642857142857142</v>
      </c>
      <c r="AB12" s="177">
        <v>45</v>
      </c>
      <c r="AC12" s="178">
        <f>AB12*100/W12</f>
        <v>80.357142857142861</v>
      </c>
      <c r="AD12" s="179">
        <f>AC12+AA12</f>
        <v>100</v>
      </c>
      <c r="AE12" s="177">
        <v>58</v>
      </c>
      <c r="AF12" s="203">
        <v>3</v>
      </c>
      <c r="AG12" s="204">
        <f>AF12*100/AE12</f>
        <v>5.1724137931034484</v>
      </c>
      <c r="AH12" s="177">
        <v>26</v>
      </c>
      <c r="AI12" s="178">
        <f t="shared" si="0"/>
        <v>44.827586206896555</v>
      </c>
      <c r="AJ12" s="177">
        <v>29</v>
      </c>
      <c r="AK12" s="205">
        <f t="shared" si="1"/>
        <v>50</v>
      </c>
      <c r="AL12" s="179">
        <f t="shared" si="2"/>
        <v>94.827586206896555</v>
      </c>
      <c r="AM12" s="242">
        <v>37</v>
      </c>
      <c r="AN12" s="243">
        <v>15</v>
      </c>
      <c r="AO12" s="243">
        <v>14</v>
      </c>
      <c r="AP12" s="243">
        <v>8</v>
      </c>
      <c r="AQ12" s="243"/>
      <c r="AR12" s="244">
        <v>4.1891891891891895</v>
      </c>
      <c r="AS12" s="277">
        <v>37</v>
      </c>
      <c r="AT12" s="284">
        <v>12</v>
      </c>
      <c r="AU12" s="284">
        <v>17</v>
      </c>
      <c r="AV12" s="284">
        <v>8</v>
      </c>
      <c r="AW12" s="284"/>
      <c r="AX12" s="281">
        <v>4.1100000000000003</v>
      </c>
      <c r="AY12" s="134">
        <v>17</v>
      </c>
      <c r="AZ12" s="134"/>
      <c r="BA12" s="134">
        <v>2</v>
      </c>
      <c r="BB12" s="134">
        <v>6</v>
      </c>
      <c r="BC12" s="134">
        <v>9</v>
      </c>
      <c r="BD12" s="313">
        <v>4.4117647058823533</v>
      </c>
      <c r="BE12" s="134">
        <v>13</v>
      </c>
      <c r="BF12" s="134"/>
      <c r="BG12" s="134">
        <v>9</v>
      </c>
      <c r="BH12" s="134">
        <v>2</v>
      </c>
      <c r="BI12" s="134">
        <v>2</v>
      </c>
      <c r="BJ12" s="134"/>
      <c r="BK12" s="335"/>
      <c r="BL12" s="358">
        <v>46.53846153846154</v>
      </c>
      <c r="BM12" s="343">
        <v>18</v>
      </c>
      <c r="BN12" s="343">
        <v>0</v>
      </c>
      <c r="BO12" s="343">
        <v>1</v>
      </c>
      <c r="BP12" s="343">
        <v>7</v>
      </c>
      <c r="BQ12" s="343">
        <v>10</v>
      </c>
      <c r="BR12" s="343">
        <v>8</v>
      </c>
      <c r="BS12" s="343">
        <v>0</v>
      </c>
      <c r="BT12" s="352">
        <v>74</v>
      </c>
    </row>
    <row r="13" spans="1:72" s="1" customFormat="1" ht="15" customHeight="1" x14ac:dyDescent="0.25">
      <c r="A13" s="21">
        <v>6</v>
      </c>
      <c r="B13" s="6">
        <v>10120</v>
      </c>
      <c r="C13" s="6" t="s">
        <v>1</v>
      </c>
      <c r="D13" s="39" t="s">
        <v>20</v>
      </c>
      <c r="E13" s="6">
        <v>33</v>
      </c>
      <c r="F13" s="10"/>
      <c r="G13" s="10">
        <v>3</v>
      </c>
      <c r="H13" s="10">
        <v>21.2</v>
      </c>
      <c r="I13" s="10">
        <v>75.8</v>
      </c>
      <c r="J13" s="41">
        <f t="shared" si="3"/>
        <v>4.7279999999999998</v>
      </c>
      <c r="K13" s="6">
        <v>35</v>
      </c>
      <c r="L13" s="10"/>
      <c r="M13" s="10">
        <v>14.3</v>
      </c>
      <c r="N13" s="10">
        <v>45.7</v>
      </c>
      <c r="O13" s="10">
        <v>40</v>
      </c>
      <c r="P13" s="41">
        <f t="shared" si="4"/>
        <v>4.2570000000000006</v>
      </c>
      <c r="Q13" s="6">
        <v>35</v>
      </c>
      <c r="R13" s="10"/>
      <c r="S13" s="10">
        <v>14.3</v>
      </c>
      <c r="T13" s="10">
        <v>51.4</v>
      </c>
      <c r="U13" s="10">
        <v>34.299999999999997</v>
      </c>
      <c r="V13" s="41">
        <f t="shared" si="5"/>
        <v>4.2</v>
      </c>
      <c r="W13" s="180">
        <v>35</v>
      </c>
      <c r="X13" s="180"/>
      <c r="Y13" s="181"/>
      <c r="Z13" s="180">
        <v>12</v>
      </c>
      <c r="AA13" s="181">
        <f t="shared" si="6"/>
        <v>34.285714285714285</v>
      </c>
      <c r="AB13" s="180">
        <v>23</v>
      </c>
      <c r="AC13" s="181">
        <f t="shared" si="7"/>
        <v>65.714285714285708</v>
      </c>
      <c r="AD13" s="182">
        <f t="shared" si="8"/>
        <v>100</v>
      </c>
      <c r="AE13" s="180">
        <v>36</v>
      </c>
      <c r="AF13" s="206"/>
      <c r="AG13" s="207"/>
      <c r="AH13" s="180">
        <v>12</v>
      </c>
      <c r="AI13" s="181">
        <f t="shared" ref="AI13:AI66" si="9">AH13*100/AE13</f>
        <v>33.333333333333336</v>
      </c>
      <c r="AJ13" s="180">
        <v>24</v>
      </c>
      <c r="AK13" s="208">
        <f t="shared" ref="AK13:AK66" si="10">AJ13*100/AE13</f>
        <v>66.666666666666671</v>
      </c>
      <c r="AL13" s="182">
        <f t="shared" ref="AL13:AL66" si="11">(AH13+AJ13)*100/AE13</f>
        <v>100</v>
      </c>
      <c r="AM13" s="245">
        <v>29</v>
      </c>
      <c r="AN13" s="246">
        <v>6</v>
      </c>
      <c r="AO13" s="246">
        <v>19</v>
      </c>
      <c r="AP13" s="246">
        <v>4</v>
      </c>
      <c r="AQ13" s="246"/>
      <c r="AR13" s="247">
        <v>4.068965517241379</v>
      </c>
      <c r="AS13" s="280">
        <v>112</v>
      </c>
      <c r="AT13" s="80">
        <v>31</v>
      </c>
      <c r="AU13" s="80">
        <v>49</v>
      </c>
      <c r="AV13" s="80">
        <v>32</v>
      </c>
      <c r="AW13" s="80"/>
      <c r="AX13" s="282">
        <v>4.068965517241379</v>
      </c>
      <c r="AY13" s="127">
        <v>21</v>
      </c>
      <c r="AZ13" s="127"/>
      <c r="BA13" s="127">
        <v>7</v>
      </c>
      <c r="BB13" s="127">
        <v>11</v>
      </c>
      <c r="BC13" s="127">
        <v>3</v>
      </c>
      <c r="BD13" s="316">
        <v>3.8095238095238093</v>
      </c>
      <c r="BE13" s="127">
        <v>10</v>
      </c>
      <c r="BF13" s="127">
        <v>2</v>
      </c>
      <c r="BG13" s="127">
        <v>7</v>
      </c>
      <c r="BH13" s="127">
        <v>1</v>
      </c>
      <c r="BI13" s="127"/>
      <c r="BJ13" s="127"/>
      <c r="BK13" s="336"/>
      <c r="BL13" s="320">
        <v>32.6</v>
      </c>
      <c r="BM13" s="344">
        <v>21</v>
      </c>
      <c r="BN13" s="344">
        <v>0</v>
      </c>
      <c r="BO13" s="344">
        <v>3</v>
      </c>
      <c r="BP13" s="344">
        <v>11</v>
      </c>
      <c r="BQ13" s="344">
        <v>7</v>
      </c>
      <c r="BR13" s="344">
        <v>5</v>
      </c>
      <c r="BS13" s="344">
        <v>0</v>
      </c>
      <c r="BT13" s="353">
        <v>66.19047619047619</v>
      </c>
    </row>
    <row r="14" spans="1:72" s="1" customFormat="1" ht="15" customHeight="1" x14ac:dyDescent="0.25">
      <c r="A14" s="21">
        <v>7</v>
      </c>
      <c r="B14" s="6">
        <v>10190</v>
      </c>
      <c r="C14" s="6" t="s">
        <v>1</v>
      </c>
      <c r="D14" s="39" t="s">
        <v>21</v>
      </c>
      <c r="E14" s="6">
        <v>105</v>
      </c>
      <c r="F14" s="10"/>
      <c r="G14" s="10">
        <v>9.5</v>
      </c>
      <c r="H14" s="10">
        <v>14.3</v>
      </c>
      <c r="I14" s="10">
        <v>76.2</v>
      </c>
      <c r="J14" s="41">
        <f t="shared" si="3"/>
        <v>4.6669999999999998</v>
      </c>
      <c r="K14" s="6">
        <v>104</v>
      </c>
      <c r="L14" s="10">
        <v>0.96</v>
      </c>
      <c r="M14" s="10">
        <v>18.3</v>
      </c>
      <c r="N14" s="10">
        <v>45.2</v>
      </c>
      <c r="O14" s="10">
        <v>35.6</v>
      </c>
      <c r="P14" s="41">
        <f t="shared" si="4"/>
        <v>4.1562000000000001</v>
      </c>
      <c r="Q14" s="6">
        <v>104</v>
      </c>
      <c r="R14" s="10"/>
      <c r="S14" s="10">
        <v>20.2</v>
      </c>
      <c r="T14" s="10">
        <v>51</v>
      </c>
      <c r="U14" s="10">
        <v>28.8</v>
      </c>
      <c r="V14" s="41">
        <f t="shared" si="5"/>
        <v>4.0860000000000003</v>
      </c>
      <c r="W14" s="180">
        <v>103</v>
      </c>
      <c r="X14" s="180"/>
      <c r="Y14" s="181">
        <f>X14*100/W14</f>
        <v>0</v>
      </c>
      <c r="Z14" s="180">
        <v>18</v>
      </c>
      <c r="AA14" s="181">
        <f t="shared" si="6"/>
        <v>17.475728155339805</v>
      </c>
      <c r="AB14" s="180">
        <v>85</v>
      </c>
      <c r="AC14" s="181">
        <f t="shared" si="7"/>
        <v>82.524271844660191</v>
      </c>
      <c r="AD14" s="182">
        <f t="shared" si="8"/>
        <v>100</v>
      </c>
      <c r="AE14" s="180">
        <v>97</v>
      </c>
      <c r="AF14" s="206">
        <v>3</v>
      </c>
      <c r="AG14" s="207">
        <f t="shared" ref="AG14:AG66" si="12">AF14*100/AE14</f>
        <v>3.0927835051546393</v>
      </c>
      <c r="AH14" s="180">
        <v>47</v>
      </c>
      <c r="AI14" s="181">
        <f t="shared" si="9"/>
        <v>48.453608247422679</v>
      </c>
      <c r="AJ14" s="180">
        <v>47</v>
      </c>
      <c r="AK14" s="208">
        <f t="shared" si="10"/>
        <v>48.453608247422679</v>
      </c>
      <c r="AL14" s="182">
        <f t="shared" si="11"/>
        <v>96.907216494845358</v>
      </c>
      <c r="AM14" s="245">
        <v>76</v>
      </c>
      <c r="AN14" s="248">
        <v>5</v>
      </c>
      <c r="AO14" s="248">
        <v>30</v>
      </c>
      <c r="AP14" s="248">
        <v>41</v>
      </c>
      <c r="AQ14" s="248"/>
      <c r="AR14" s="247">
        <v>3.5263157894736841</v>
      </c>
      <c r="AS14" s="280">
        <v>29</v>
      </c>
      <c r="AT14" s="80">
        <v>10</v>
      </c>
      <c r="AU14" s="80">
        <v>11</v>
      </c>
      <c r="AV14" s="80">
        <v>8</v>
      </c>
      <c r="AW14" s="80"/>
      <c r="AX14" s="282">
        <v>3.9736842105263159</v>
      </c>
      <c r="AY14" s="127">
        <v>23</v>
      </c>
      <c r="AZ14" s="127"/>
      <c r="BA14" s="127">
        <v>2</v>
      </c>
      <c r="BB14" s="127">
        <v>13</v>
      </c>
      <c r="BC14" s="127">
        <v>8</v>
      </c>
      <c r="BD14" s="314">
        <v>4.2608695652173916</v>
      </c>
      <c r="BE14" s="127">
        <v>8</v>
      </c>
      <c r="BF14" s="127"/>
      <c r="BG14" s="127">
        <v>4</v>
      </c>
      <c r="BH14" s="127">
        <v>3</v>
      </c>
      <c r="BI14" s="127">
        <v>1</v>
      </c>
      <c r="BJ14" s="127"/>
      <c r="BK14" s="336"/>
      <c r="BL14" s="320">
        <v>51.25</v>
      </c>
      <c r="BM14" s="344">
        <v>23</v>
      </c>
      <c r="BN14" s="344">
        <v>0</v>
      </c>
      <c r="BO14" s="344">
        <v>1</v>
      </c>
      <c r="BP14" s="344">
        <v>10</v>
      </c>
      <c r="BQ14" s="344">
        <v>12</v>
      </c>
      <c r="BR14" s="344">
        <v>5</v>
      </c>
      <c r="BS14" s="344">
        <v>1</v>
      </c>
      <c r="BT14" s="353">
        <v>72.695652173913047</v>
      </c>
    </row>
    <row r="15" spans="1:72" s="1" customFormat="1" ht="15" customHeight="1" x14ac:dyDescent="0.25">
      <c r="A15" s="21">
        <v>8</v>
      </c>
      <c r="B15" s="6">
        <v>10320</v>
      </c>
      <c r="C15" s="6" t="s">
        <v>1</v>
      </c>
      <c r="D15" s="39" t="s">
        <v>22</v>
      </c>
      <c r="E15" s="6">
        <v>64</v>
      </c>
      <c r="F15" s="10"/>
      <c r="G15" s="10">
        <v>3.1</v>
      </c>
      <c r="H15" s="10">
        <v>18.8</v>
      </c>
      <c r="I15" s="10">
        <v>78.099999999999994</v>
      </c>
      <c r="J15" s="41">
        <f t="shared" si="3"/>
        <v>4.75</v>
      </c>
      <c r="K15" s="6">
        <v>65</v>
      </c>
      <c r="L15" s="10"/>
      <c r="M15" s="10">
        <v>9.1999999999999993</v>
      </c>
      <c r="N15" s="10">
        <v>49.2</v>
      </c>
      <c r="O15" s="10">
        <v>41.5</v>
      </c>
      <c r="P15" s="41">
        <f t="shared" si="4"/>
        <v>4.319</v>
      </c>
      <c r="Q15" s="6">
        <v>64</v>
      </c>
      <c r="R15" s="10"/>
      <c r="S15" s="10">
        <v>1.6</v>
      </c>
      <c r="T15" s="10">
        <v>39.1</v>
      </c>
      <c r="U15" s="10">
        <v>59.4</v>
      </c>
      <c r="V15" s="41">
        <f t="shared" si="5"/>
        <v>4.5820000000000007</v>
      </c>
      <c r="W15" s="180">
        <v>65</v>
      </c>
      <c r="X15" s="180"/>
      <c r="Y15" s="181"/>
      <c r="Z15" s="180">
        <v>31</v>
      </c>
      <c r="AA15" s="181">
        <f t="shared" si="6"/>
        <v>47.692307692307693</v>
      </c>
      <c r="AB15" s="180">
        <v>34</v>
      </c>
      <c r="AC15" s="181">
        <f t="shared" si="7"/>
        <v>52.307692307692307</v>
      </c>
      <c r="AD15" s="182">
        <f t="shared" si="8"/>
        <v>100</v>
      </c>
      <c r="AE15" s="180">
        <v>63</v>
      </c>
      <c r="AF15" s="206"/>
      <c r="AG15" s="207"/>
      <c r="AH15" s="180">
        <v>30</v>
      </c>
      <c r="AI15" s="181">
        <f t="shared" si="9"/>
        <v>47.61904761904762</v>
      </c>
      <c r="AJ15" s="180">
        <v>33</v>
      </c>
      <c r="AK15" s="208">
        <f t="shared" si="10"/>
        <v>52.38095238095238</v>
      </c>
      <c r="AL15" s="182">
        <f t="shared" si="11"/>
        <v>100</v>
      </c>
      <c r="AM15" s="245">
        <v>71</v>
      </c>
      <c r="AN15" s="246">
        <v>11</v>
      </c>
      <c r="AO15" s="246">
        <v>35</v>
      </c>
      <c r="AP15" s="246">
        <v>24</v>
      </c>
      <c r="AQ15" s="246">
        <v>1</v>
      </c>
      <c r="AR15" s="249">
        <v>3.7987323943661999</v>
      </c>
      <c r="AS15" s="280">
        <v>76</v>
      </c>
      <c r="AT15" s="285">
        <v>20</v>
      </c>
      <c r="AU15" s="285">
        <v>34</v>
      </c>
      <c r="AV15" s="285">
        <v>22</v>
      </c>
      <c r="AW15" s="285"/>
      <c r="AX15" s="282">
        <v>3.9859154929577465</v>
      </c>
      <c r="AY15" s="127">
        <v>28</v>
      </c>
      <c r="AZ15" s="127"/>
      <c r="BA15" s="127">
        <v>11</v>
      </c>
      <c r="BB15" s="127">
        <v>10</v>
      </c>
      <c r="BC15" s="127">
        <v>7</v>
      </c>
      <c r="BD15" s="316">
        <v>3.8571428571428572</v>
      </c>
      <c r="BE15" s="127">
        <v>23</v>
      </c>
      <c r="BF15" s="127">
        <v>7</v>
      </c>
      <c r="BG15" s="127">
        <v>14</v>
      </c>
      <c r="BH15" s="127">
        <v>2</v>
      </c>
      <c r="BI15" s="127"/>
      <c r="BJ15" s="127"/>
      <c r="BK15" s="336"/>
      <c r="BL15" s="320">
        <v>31.260869565217391</v>
      </c>
      <c r="BM15" s="344">
        <v>31</v>
      </c>
      <c r="BN15" s="344">
        <v>0</v>
      </c>
      <c r="BO15" s="344">
        <v>2</v>
      </c>
      <c r="BP15" s="344">
        <v>19</v>
      </c>
      <c r="BQ15" s="344">
        <v>10</v>
      </c>
      <c r="BR15" s="344">
        <v>2</v>
      </c>
      <c r="BS15" s="344">
        <v>0</v>
      </c>
      <c r="BT15" s="353">
        <v>65.741935483870961</v>
      </c>
    </row>
    <row r="16" spans="1:72" s="1" customFormat="1" ht="15" customHeight="1" thickBot="1" x14ac:dyDescent="0.3">
      <c r="A16" s="21">
        <v>9</v>
      </c>
      <c r="B16" s="6">
        <v>10860</v>
      </c>
      <c r="C16" s="6" t="s">
        <v>1</v>
      </c>
      <c r="D16" s="39" t="s">
        <v>23</v>
      </c>
      <c r="E16" s="6">
        <v>78</v>
      </c>
      <c r="F16" s="10"/>
      <c r="G16" s="10">
        <v>12.8</v>
      </c>
      <c r="H16" s="10">
        <v>28.2</v>
      </c>
      <c r="I16" s="10">
        <v>59</v>
      </c>
      <c r="J16" s="41">
        <f t="shared" si="3"/>
        <v>4.4619999999999997</v>
      </c>
      <c r="K16" s="6">
        <v>78</v>
      </c>
      <c r="L16" s="10">
        <v>2.6</v>
      </c>
      <c r="M16" s="10">
        <v>21.8</v>
      </c>
      <c r="N16" s="10">
        <v>43.6</v>
      </c>
      <c r="O16" s="10">
        <v>32.1</v>
      </c>
      <c r="P16" s="41">
        <f t="shared" si="4"/>
        <v>4.0549999999999997</v>
      </c>
      <c r="Q16" s="23">
        <v>78</v>
      </c>
      <c r="R16" s="24"/>
      <c r="S16" s="24">
        <v>15.4</v>
      </c>
      <c r="T16" s="24">
        <v>42.3</v>
      </c>
      <c r="U16" s="24">
        <v>42.3</v>
      </c>
      <c r="V16" s="42">
        <f t="shared" si="5"/>
        <v>4.2690000000000001</v>
      </c>
      <c r="W16" s="180">
        <v>76</v>
      </c>
      <c r="X16" s="180"/>
      <c r="Y16" s="181">
        <f>X16*100/W16</f>
        <v>0</v>
      </c>
      <c r="Z16" s="180">
        <v>36</v>
      </c>
      <c r="AA16" s="181">
        <f t="shared" si="6"/>
        <v>47.368421052631582</v>
      </c>
      <c r="AB16" s="180">
        <v>40</v>
      </c>
      <c r="AC16" s="181">
        <f t="shared" si="7"/>
        <v>52.631578947368418</v>
      </c>
      <c r="AD16" s="182">
        <f t="shared" si="8"/>
        <v>100</v>
      </c>
      <c r="AE16" s="186">
        <v>78</v>
      </c>
      <c r="AF16" s="209">
        <v>3</v>
      </c>
      <c r="AG16" s="210">
        <f t="shared" si="12"/>
        <v>3.8461538461538463</v>
      </c>
      <c r="AH16" s="186">
        <v>33</v>
      </c>
      <c r="AI16" s="187">
        <f t="shared" si="9"/>
        <v>42.307692307692307</v>
      </c>
      <c r="AJ16" s="186">
        <v>42</v>
      </c>
      <c r="AK16" s="211">
        <f t="shared" si="10"/>
        <v>53.846153846153847</v>
      </c>
      <c r="AL16" s="188">
        <f t="shared" si="11"/>
        <v>96.15384615384616</v>
      </c>
      <c r="AM16" s="245">
        <v>65</v>
      </c>
      <c r="AN16" s="246">
        <v>10</v>
      </c>
      <c r="AO16" s="246">
        <v>36</v>
      </c>
      <c r="AP16" s="246">
        <v>16</v>
      </c>
      <c r="AQ16" s="246">
        <v>3</v>
      </c>
      <c r="AR16" s="247">
        <v>3.8153846153846156</v>
      </c>
      <c r="AS16" s="280">
        <v>71</v>
      </c>
      <c r="AT16" s="80">
        <v>21</v>
      </c>
      <c r="AU16" s="80">
        <v>28</v>
      </c>
      <c r="AV16" s="80">
        <v>22</v>
      </c>
      <c r="AW16" s="80"/>
      <c r="AX16" s="282">
        <v>3.6769230769230767</v>
      </c>
      <c r="AY16" s="127">
        <v>17</v>
      </c>
      <c r="AZ16" s="127"/>
      <c r="BA16" s="127">
        <v>3</v>
      </c>
      <c r="BB16" s="127">
        <v>7</v>
      </c>
      <c r="BC16" s="127">
        <v>7</v>
      </c>
      <c r="BD16" s="314">
        <v>4.2352941176470589</v>
      </c>
      <c r="BE16" s="311">
        <v>12</v>
      </c>
      <c r="BF16" s="311">
        <v>1</v>
      </c>
      <c r="BG16" s="311">
        <v>8</v>
      </c>
      <c r="BH16" s="311">
        <v>1</v>
      </c>
      <c r="BI16" s="311">
        <v>2</v>
      </c>
      <c r="BJ16" s="311">
        <v>2</v>
      </c>
      <c r="BK16" s="334"/>
      <c r="BL16" s="357">
        <v>46.583333333333336</v>
      </c>
      <c r="BM16" s="345">
        <v>17</v>
      </c>
      <c r="BN16" s="345">
        <v>0</v>
      </c>
      <c r="BO16" s="345">
        <v>0</v>
      </c>
      <c r="BP16" s="345">
        <v>11</v>
      </c>
      <c r="BQ16" s="345">
        <v>6</v>
      </c>
      <c r="BR16" s="345">
        <v>3</v>
      </c>
      <c r="BS16" s="345">
        <v>0</v>
      </c>
      <c r="BT16" s="354">
        <v>70.294117647058826</v>
      </c>
    </row>
    <row r="17" spans="1:72" s="1" customFormat="1" ht="15" customHeight="1" x14ac:dyDescent="0.25">
      <c r="A17" s="18">
        <v>1</v>
      </c>
      <c r="B17" s="19">
        <v>20040</v>
      </c>
      <c r="C17" s="19" t="s">
        <v>3</v>
      </c>
      <c r="D17" s="26" t="s">
        <v>25</v>
      </c>
      <c r="E17" s="19">
        <v>101</v>
      </c>
      <c r="F17" s="20"/>
      <c r="G17" s="20">
        <v>5</v>
      </c>
      <c r="H17" s="20">
        <v>18.8</v>
      </c>
      <c r="I17" s="20">
        <v>76.2</v>
      </c>
      <c r="J17" s="40">
        <f t="shared" si="3"/>
        <v>4.7119999999999997</v>
      </c>
      <c r="K17" s="19">
        <v>102</v>
      </c>
      <c r="L17" s="20"/>
      <c r="M17" s="20">
        <v>4.9000000000000004</v>
      </c>
      <c r="N17" s="20">
        <v>52.9</v>
      </c>
      <c r="O17" s="20">
        <v>42.2</v>
      </c>
      <c r="P17" s="40">
        <f t="shared" si="4"/>
        <v>4.3729999999999993</v>
      </c>
      <c r="Q17" s="19">
        <v>102</v>
      </c>
      <c r="R17" s="20"/>
      <c r="S17" s="20">
        <v>7.8</v>
      </c>
      <c r="T17" s="20">
        <v>52</v>
      </c>
      <c r="U17" s="20">
        <v>40.200000000000003</v>
      </c>
      <c r="V17" s="40">
        <f t="shared" si="5"/>
        <v>4.3239999999999998</v>
      </c>
      <c r="W17" s="183">
        <v>96</v>
      </c>
      <c r="X17" s="183"/>
      <c r="Y17" s="184">
        <f>X17*100/W17</f>
        <v>0</v>
      </c>
      <c r="Z17" s="183">
        <v>37</v>
      </c>
      <c r="AA17" s="184">
        <f t="shared" si="6"/>
        <v>38.541666666666664</v>
      </c>
      <c r="AB17" s="183">
        <v>59</v>
      </c>
      <c r="AC17" s="184">
        <f t="shared" si="7"/>
        <v>61.458333333333336</v>
      </c>
      <c r="AD17" s="185">
        <f t="shared" si="8"/>
        <v>100</v>
      </c>
      <c r="AE17" s="177">
        <v>97</v>
      </c>
      <c r="AF17" s="203">
        <v>4</v>
      </c>
      <c r="AG17" s="204">
        <f t="shared" si="12"/>
        <v>4.1237113402061851</v>
      </c>
      <c r="AH17" s="177">
        <v>47</v>
      </c>
      <c r="AI17" s="178">
        <f t="shared" si="9"/>
        <v>48.453608247422679</v>
      </c>
      <c r="AJ17" s="177">
        <v>46</v>
      </c>
      <c r="AK17" s="205">
        <f t="shared" si="10"/>
        <v>47.422680412371136</v>
      </c>
      <c r="AL17" s="179">
        <f t="shared" si="11"/>
        <v>95.876288659793815</v>
      </c>
      <c r="AM17" s="250">
        <v>98</v>
      </c>
      <c r="AN17" s="251">
        <v>15</v>
      </c>
      <c r="AO17" s="251">
        <v>58</v>
      </c>
      <c r="AP17" s="251">
        <v>21</v>
      </c>
      <c r="AQ17" s="251">
        <v>4</v>
      </c>
      <c r="AR17" s="252">
        <v>3.8571428571428572</v>
      </c>
      <c r="AS17" s="286">
        <v>98</v>
      </c>
      <c r="AT17" s="251">
        <v>25</v>
      </c>
      <c r="AU17" s="251">
        <v>43</v>
      </c>
      <c r="AV17" s="251">
        <v>28</v>
      </c>
      <c r="AW17" s="251">
        <v>2</v>
      </c>
      <c r="AX17" s="252">
        <v>3.9285714285714284</v>
      </c>
      <c r="AY17" s="134">
        <v>51</v>
      </c>
      <c r="AZ17" s="134"/>
      <c r="BA17" s="134">
        <v>7</v>
      </c>
      <c r="BB17" s="134">
        <v>26</v>
      </c>
      <c r="BC17" s="134">
        <v>18</v>
      </c>
      <c r="BD17" s="313">
        <v>4.215686274509804</v>
      </c>
      <c r="BE17" s="134">
        <v>33</v>
      </c>
      <c r="BF17" s="134">
        <v>6</v>
      </c>
      <c r="BG17" s="134">
        <v>18</v>
      </c>
      <c r="BH17" s="134">
        <v>1</v>
      </c>
      <c r="BI17" s="134">
        <v>8</v>
      </c>
      <c r="BJ17" s="134">
        <v>1</v>
      </c>
      <c r="BK17" s="335"/>
      <c r="BL17" s="358">
        <v>42.696969696969695</v>
      </c>
      <c r="BM17" s="343">
        <v>61</v>
      </c>
      <c r="BN17" s="343">
        <v>0</v>
      </c>
      <c r="BO17" s="343">
        <v>0</v>
      </c>
      <c r="BP17" s="343">
        <v>26</v>
      </c>
      <c r="BQ17" s="343">
        <v>35</v>
      </c>
      <c r="BR17" s="343">
        <v>18</v>
      </c>
      <c r="BS17" s="343">
        <v>1</v>
      </c>
      <c r="BT17" s="352">
        <v>73.639344262295083</v>
      </c>
    </row>
    <row r="18" spans="1:72" s="1" customFormat="1" ht="15" customHeight="1" x14ac:dyDescent="0.25">
      <c r="A18" s="21">
        <v>2</v>
      </c>
      <c r="B18" s="6">
        <v>20061</v>
      </c>
      <c r="C18" s="6" t="s">
        <v>3</v>
      </c>
      <c r="D18" s="39" t="s">
        <v>27</v>
      </c>
      <c r="E18" s="6">
        <v>49</v>
      </c>
      <c r="F18" s="10"/>
      <c r="G18" s="10">
        <v>18.399999999999999</v>
      </c>
      <c r="H18" s="10">
        <v>18.399999999999999</v>
      </c>
      <c r="I18" s="10">
        <v>63.3</v>
      </c>
      <c r="J18" s="41">
        <f>(2*F18+3*G18+4*H18+5*I18)/100</f>
        <v>4.4529999999999994</v>
      </c>
      <c r="K18" s="6">
        <v>49</v>
      </c>
      <c r="L18" s="10"/>
      <c r="M18" s="10">
        <v>12.2</v>
      </c>
      <c r="N18" s="10">
        <v>59.2</v>
      </c>
      <c r="O18" s="10">
        <v>28.6</v>
      </c>
      <c r="P18" s="41">
        <f>(2*L18+3*M18+4*N18+5*O18)/100</f>
        <v>4.1639999999999997</v>
      </c>
      <c r="Q18" s="6">
        <v>50</v>
      </c>
      <c r="R18" s="10"/>
      <c r="S18" s="10">
        <v>6</v>
      </c>
      <c r="T18" s="10">
        <v>54</v>
      </c>
      <c r="U18" s="10">
        <v>40</v>
      </c>
      <c r="V18" s="41">
        <f>(2*R18+3*S18+4*T18+5*U18)/100</f>
        <v>4.34</v>
      </c>
      <c r="W18" s="180">
        <v>47</v>
      </c>
      <c r="X18" s="180"/>
      <c r="Y18" s="181">
        <f>X18*100/W18</f>
        <v>0</v>
      </c>
      <c r="Z18" s="180">
        <v>17</v>
      </c>
      <c r="AA18" s="181">
        <f>Z18*100/W18</f>
        <v>36.170212765957444</v>
      </c>
      <c r="AB18" s="180">
        <v>30</v>
      </c>
      <c r="AC18" s="181">
        <f>AB18*100/W18</f>
        <v>63.829787234042556</v>
      </c>
      <c r="AD18" s="182">
        <f>AC18+AA18</f>
        <v>100</v>
      </c>
      <c r="AE18" s="180">
        <v>50</v>
      </c>
      <c r="AF18" s="206"/>
      <c r="AG18" s="207"/>
      <c r="AH18" s="180">
        <v>18</v>
      </c>
      <c r="AI18" s="181">
        <f>AH18*100/AE18</f>
        <v>36</v>
      </c>
      <c r="AJ18" s="180">
        <v>32</v>
      </c>
      <c r="AK18" s="208">
        <f>AJ18*100/AE18</f>
        <v>64</v>
      </c>
      <c r="AL18" s="182">
        <f>(AH18+AJ18)*100/AE18</f>
        <v>100</v>
      </c>
      <c r="AM18" s="245">
        <v>51</v>
      </c>
      <c r="AN18" s="253">
        <v>7</v>
      </c>
      <c r="AO18" s="253">
        <v>20</v>
      </c>
      <c r="AP18" s="253">
        <v>20</v>
      </c>
      <c r="AQ18" s="253">
        <v>4</v>
      </c>
      <c r="AR18" s="247">
        <v>3.5882352941176472</v>
      </c>
      <c r="AS18" s="280">
        <v>51</v>
      </c>
      <c r="AT18" s="76">
        <v>11</v>
      </c>
      <c r="AU18" s="76">
        <v>23</v>
      </c>
      <c r="AV18" s="76">
        <v>17</v>
      </c>
      <c r="AW18" s="76"/>
      <c r="AX18" s="247">
        <v>3.8823529411764706</v>
      </c>
      <c r="AY18" s="127">
        <v>39</v>
      </c>
      <c r="AZ18" s="127"/>
      <c r="BA18" s="127">
        <v>4</v>
      </c>
      <c r="BB18" s="127">
        <v>18</v>
      </c>
      <c r="BC18" s="127">
        <v>17</v>
      </c>
      <c r="BD18" s="314">
        <v>4.333333333333333</v>
      </c>
      <c r="BE18" s="127">
        <v>29</v>
      </c>
      <c r="BF18" s="127">
        <v>5</v>
      </c>
      <c r="BG18" s="127">
        <v>15</v>
      </c>
      <c r="BH18" s="127">
        <v>6</v>
      </c>
      <c r="BI18" s="127">
        <v>3</v>
      </c>
      <c r="BJ18" s="127">
        <v>1</v>
      </c>
      <c r="BK18" s="336"/>
      <c r="BL18" s="320">
        <v>43.931034482758619</v>
      </c>
      <c r="BM18" s="344">
        <v>44</v>
      </c>
      <c r="BN18" s="344">
        <v>0</v>
      </c>
      <c r="BO18" s="344">
        <v>2</v>
      </c>
      <c r="BP18" s="344">
        <v>14</v>
      </c>
      <c r="BQ18" s="344">
        <v>28</v>
      </c>
      <c r="BR18" s="344">
        <v>18</v>
      </c>
      <c r="BS18" s="344">
        <v>0</v>
      </c>
      <c r="BT18" s="353">
        <v>75</v>
      </c>
    </row>
    <row r="19" spans="1:72" s="1" customFormat="1" ht="15" customHeight="1" x14ac:dyDescent="0.25">
      <c r="A19" s="21">
        <v>3</v>
      </c>
      <c r="B19" s="6">
        <v>21020</v>
      </c>
      <c r="C19" s="6" t="s">
        <v>3</v>
      </c>
      <c r="D19" s="39" t="s">
        <v>36</v>
      </c>
      <c r="E19" s="6">
        <v>97</v>
      </c>
      <c r="F19" s="10"/>
      <c r="G19" s="10">
        <v>2.1</v>
      </c>
      <c r="H19" s="10">
        <v>23.7</v>
      </c>
      <c r="I19" s="10">
        <v>74.2</v>
      </c>
      <c r="J19" s="41">
        <f>(2*F19+3*G19+4*H19+5*I19)/100</f>
        <v>4.7210000000000001</v>
      </c>
      <c r="K19" s="6">
        <v>96</v>
      </c>
      <c r="L19" s="10"/>
      <c r="M19" s="10">
        <v>2.1</v>
      </c>
      <c r="N19" s="10">
        <v>38.5</v>
      </c>
      <c r="O19" s="10">
        <v>59.4</v>
      </c>
      <c r="P19" s="41">
        <f>(2*L19+3*M19+4*N19+5*O19)/100</f>
        <v>4.5730000000000004</v>
      </c>
      <c r="Q19" s="6">
        <v>97</v>
      </c>
      <c r="R19" s="10"/>
      <c r="S19" s="10">
        <v>1</v>
      </c>
      <c r="T19" s="10">
        <v>42.3</v>
      </c>
      <c r="U19" s="10">
        <v>56.7</v>
      </c>
      <c r="V19" s="41">
        <f>(2*R19+3*S19+4*T19+5*U19)/100</f>
        <v>4.5569999999999995</v>
      </c>
      <c r="W19" s="180">
        <v>95</v>
      </c>
      <c r="X19" s="180"/>
      <c r="Y19" s="181">
        <f>X19*100/W19</f>
        <v>0</v>
      </c>
      <c r="Z19" s="180">
        <v>35</v>
      </c>
      <c r="AA19" s="181">
        <f>Z19*100/W19</f>
        <v>36.842105263157897</v>
      </c>
      <c r="AB19" s="180">
        <v>60</v>
      </c>
      <c r="AC19" s="181">
        <f>AB19*100/W19</f>
        <v>63.157894736842103</v>
      </c>
      <c r="AD19" s="182">
        <f>AC19+AA19</f>
        <v>100</v>
      </c>
      <c r="AE19" s="180">
        <v>96</v>
      </c>
      <c r="AF19" s="206">
        <v>2</v>
      </c>
      <c r="AG19" s="207">
        <f>AF19*100/AE19</f>
        <v>2.0833333333333335</v>
      </c>
      <c r="AH19" s="180">
        <v>27</v>
      </c>
      <c r="AI19" s="181">
        <f>AH19*100/AE19</f>
        <v>28.125</v>
      </c>
      <c r="AJ19" s="180">
        <v>67</v>
      </c>
      <c r="AK19" s="208">
        <f>AJ19*100/AE19</f>
        <v>69.791666666666671</v>
      </c>
      <c r="AL19" s="182">
        <f>(AH19+AJ19)*100/AE19</f>
        <v>97.916666666666671</v>
      </c>
      <c r="AM19" s="245">
        <v>92</v>
      </c>
      <c r="AN19" s="253">
        <v>11</v>
      </c>
      <c r="AO19" s="253">
        <v>58</v>
      </c>
      <c r="AP19" s="253">
        <v>23</v>
      </c>
      <c r="AQ19" s="253"/>
      <c r="AR19" s="247">
        <v>3.8695652173913042</v>
      </c>
      <c r="AS19" s="280">
        <v>92</v>
      </c>
      <c r="AT19" s="76">
        <v>33</v>
      </c>
      <c r="AU19" s="76">
        <v>39</v>
      </c>
      <c r="AV19" s="76">
        <v>20</v>
      </c>
      <c r="AW19" s="76"/>
      <c r="AX19" s="247">
        <v>4.1413043478260869</v>
      </c>
      <c r="AY19" s="127">
        <v>37</v>
      </c>
      <c r="AZ19" s="127"/>
      <c r="BA19" s="127">
        <v>1</v>
      </c>
      <c r="BB19" s="127">
        <v>19</v>
      </c>
      <c r="BC19" s="127">
        <v>17</v>
      </c>
      <c r="BD19" s="314">
        <v>4.4324324324324325</v>
      </c>
      <c r="BE19" s="127">
        <v>24</v>
      </c>
      <c r="BF19" s="127"/>
      <c r="BG19" s="127">
        <v>16</v>
      </c>
      <c r="BH19" s="127">
        <v>4</v>
      </c>
      <c r="BI19" s="127">
        <v>4</v>
      </c>
      <c r="BJ19" s="127">
        <v>1</v>
      </c>
      <c r="BK19" s="336"/>
      <c r="BL19" s="320">
        <v>47.666666666666664</v>
      </c>
      <c r="BM19" s="344">
        <v>46</v>
      </c>
      <c r="BN19" s="344">
        <v>0</v>
      </c>
      <c r="BO19" s="344">
        <v>0</v>
      </c>
      <c r="BP19" s="344">
        <v>6</v>
      </c>
      <c r="BQ19" s="344">
        <v>40</v>
      </c>
      <c r="BR19" s="344">
        <v>22</v>
      </c>
      <c r="BS19" s="344">
        <v>2</v>
      </c>
      <c r="BT19" s="353">
        <v>80.760869565217391</v>
      </c>
    </row>
    <row r="20" spans="1:72" s="1" customFormat="1" ht="15" customHeight="1" x14ac:dyDescent="0.25">
      <c r="A20" s="21">
        <v>4</v>
      </c>
      <c r="B20" s="6">
        <v>20060</v>
      </c>
      <c r="C20" s="6" t="s">
        <v>3</v>
      </c>
      <c r="D20" s="39" t="s">
        <v>26</v>
      </c>
      <c r="E20" s="6">
        <v>145</v>
      </c>
      <c r="F20" s="10"/>
      <c r="G20" s="10">
        <v>2.1</v>
      </c>
      <c r="H20" s="10">
        <v>19.3</v>
      </c>
      <c r="I20" s="10">
        <v>78.599999999999994</v>
      </c>
      <c r="J20" s="41">
        <f t="shared" si="3"/>
        <v>4.7649999999999997</v>
      </c>
      <c r="K20" s="6">
        <v>146</v>
      </c>
      <c r="L20" s="10"/>
      <c r="M20" s="10">
        <v>4.0999999999999996</v>
      </c>
      <c r="N20" s="10">
        <v>40.4</v>
      </c>
      <c r="O20" s="10">
        <v>55.5</v>
      </c>
      <c r="P20" s="41">
        <f t="shared" si="4"/>
        <v>4.5139999999999993</v>
      </c>
      <c r="Q20" s="6">
        <v>146</v>
      </c>
      <c r="R20" s="10"/>
      <c r="S20" s="10">
        <v>3.4</v>
      </c>
      <c r="T20" s="10">
        <v>38.4</v>
      </c>
      <c r="U20" s="10">
        <v>58.2</v>
      </c>
      <c r="V20" s="41">
        <f t="shared" si="5"/>
        <v>4.5479999999999992</v>
      </c>
      <c r="W20" s="180">
        <v>144</v>
      </c>
      <c r="X20" s="180"/>
      <c r="Y20" s="181">
        <f t="shared" ref="Y20:Y27" si="13">X20*100/W20</f>
        <v>0</v>
      </c>
      <c r="Z20" s="180">
        <v>45</v>
      </c>
      <c r="AA20" s="181">
        <f t="shared" si="6"/>
        <v>31.25</v>
      </c>
      <c r="AB20" s="180">
        <v>99</v>
      </c>
      <c r="AC20" s="181">
        <f t="shared" si="7"/>
        <v>68.75</v>
      </c>
      <c r="AD20" s="182">
        <f t="shared" si="8"/>
        <v>100</v>
      </c>
      <c r="AE20" s="180">
        <v>146</v>
      </c>
      <c r="AF20" s="206">
        <v>1</v>
      </c>
      <c r="AG20" s="207">
        <f t="shared" si="12"/>
        <v>0.68493150684931503</v>
      </c>
      <c r="AH20" s="180">
        <v>68</v>
      </c>
      <c r="AI20" s="181">
        <f t="shared" si="9"/>
        <v>46.575342465753423</v>
      </c>
      <c r="AJ20" s="180">
        <v>77</v>
      </c>
      <c r="AK20" s="208">
        <f t="shared" si="10"/>
        <v>52.739726027397261</v>
      </c>
      <c r="AL20" s="182">
        <f t="shared" si="11"/>
        <v>99.31506849315069</v>
      </c>
      <c r="AM20" s="245">
        <v>153</v>
      </c>
      <c r="AN20" s="253">
        <v>43</v>
      </c>
      <c r="AO20" s="253">
        <v>77</v>
      </c>
      <c r="AP20" s="253">
        <v>29</v>
      </c>
      <c r="AQ20" s="253">
        <v>4</v>
      </c>
      <c r="AR20" s="247">
        <v>4.0392156862745097</v>
      </c>
      <c r="AS20" s="280">
        <v>154</v>
      </c>
      <c r="AT20" s="253">
        <v>46</v>
      </c>
      <c r="AU20" s="253">
        <v>71</v>
      </c>
      <c r="AV20" s="253">
        <v>34</v>
      </c>
      <c r="AW20" s="253">
        <v>3</v>
      </c>
      <c r="AX20" s="247">
        <v>4.0389610389610393</v>
      </c>
      <c r="AY20" s="127">
        <v>19</v>
      </c>
      <c r="AZ20" s="127"/>
      <c r="BA20" s="127">
        <v>1</v>
      </c>
      <c r="BB20" s="127">
        <v>11</v>
      </c>
      <c r="BC20" s="127">
        <v>7</v>
      </c>
      <c r="BD20" s="314">
        <v>4.3157894736842106</v>
      </c>
      <c r="BE20" s="127">
        <v>71</v>
      </c>
      <c r="BF20" s="127">
        <v>4</v>
      </c>
      <c r="BG20" s="127">
        <v>27</v>
      </c>
      <c r="BH20" s="127">
        <v>16</v>
      </c>
      <c r="BI20" s="127">
        <v>24</v>
      </c>
      <c r="BJ20" s="127">
        <v>9</v>
      </c>
      <c r="BK20" s="336">
        <v>1</v>
      </c>
      <c r="BL20" s="320">
        <v>56.281690140845072</v>
      </c>
      <c r="BM20" s="344">
        <v>84</v>
      </c>
      <c r="BN20" s="344">
        <v>0</v>
      </c>
      <c r="BO20" s="344">
        <v>0</v>
      </c>
      <c r="BP20" s="344">
        <v>27</v>
      </c>
      <c r="BQ20" s="344">
        <v>57</v>
      </c>
      <c r="BR20" s="344">
        <v>32</v>
      </c>
      <c r="BS20" s="344">
        <v>0</v>
      </c>
      <c r="BT20" s="353">
        <v>76.19047619047619</v>
      </c>
    </row>
    <row r="21" spans="1:72" s="1" customFormat="1" ht="15" customHeight="1" x14ac:dyDescent="0.25">
      <c r="A21" s="21">
        <v>5</v>
      </c>
      <c r="B21" s="6">
        <v>20400</v>
      </c>
      <c r="C21" s="6" t="s">
        <v>3</v>
      </c>
      <c r="D21" s="39" t="s">
        <v>29</v>
      </c>
      <c r="E21" s="6">
        <v>127</v>
      </c>
      <c r="F21" s="10"/>
      <c r="G21" s="10">
        <v>11.8</v>
      </c>
      <c r="H21" s="10">
        <v>26.8</v>
      </c>
      <c r="I21" s="10">
        <v>61.4</v>
      </c>
      <c r="J21" s="41">
        <f>(2*F21+3*G21+4*H21+5*I21)/100</f>
        <v>4.4960000000000004</v>
      </c>
      <c r="K21" s="6">
        <v>129</v>
      </c>
      <c r="L21" s="10"/>
      <c r="M21" s="10">
        <v>9.3000000000000007</v>
      </c>
      <c r="N21" s="10">
        <v>47.3</v>
      </c>
      <c r="O21" s="10">
        <v>43.4</v>
      </c>
      <c r="P21" s="41">
        <f>(2*L21+3*M21+4*N21+5*O21)/100</f>
        <v>4.3410000000000002</v>
      </c>
      <c r="Q21" s="6">
        <v>124</v>
      </c>
      <c r="R21" s="10"/>
      <c r="S21" s="10">
        <v>4</v>
      </c>
      <c r="T21" s="10">
        <v>54.8</v>
      </c>
      <c r="U21" s="10">
        <v>41.1</v>
      </c>
      <c r="V21" s="41">
        <f>(2*R21+3*S21+4*T21+5*U21)/100</f>
        <v>4.367</v>
      </c>
      <c r="W21" s="180">
        <v>127</v>
      </c>
      <c r="X21" s="180"/>
      <c r="Y21" s="181">
        <f t="shared" si="13"/>
        <v>0</v>
      </c>
      <c r="Z21" s="180">
        <v>57</v>
      </c>
      <c r="AA21" s="181">
        <f>Z21*100/W21</f>
        <v>44.881889763779526</v>
      </c>
      <c r="AB21" s="180">
        <v>70</v>
      </c>
      <c r="AC21" s="181">
        <f>AB21*100/W21</f>
        <v>55.118110236220474</v>
      </c>
      <c r="AD21" s="182">
        <f>AC21+AA21</f>
        <v>100</v>
      </c>
      <c r="AE21" s="180">
        <v>111</v>
      </c>
      <c r="AF21" s="206"/>
      <c r="AG21" s="207"/>
      <c r="AH21" s="180">
        <v>41</v>
      </c>
      <c r="AI21" s="181">
        <f t="shared" si="9"/>
        <v>36.936936936936938</v>
      </c>
      <c r="AJ21" s="180">
        <v>70</v>
      </c>
      <c r="AK21" s="208">
        <f t="shared" si="10"/>
        <v>63.063063063063062</v>
      </c>
      <c r="AL21" s="182">
        <f t="shared" si="11"/>
        <v>100</v>
      </c>
      <c r="AM21" s="245">
        <v>113</v>
      </c>
      <c r="AN21" s="253">
        <v>30</v>
      </c>
      <c r="AO21" s="253">
        <v>62</v>
      </c>
      <c r="AP21" s="253">
        <v>20</v>
      </c>
      <c r="AQ21" s="253">
        <v>1</v>
      </c>
      <c r="AR21" s="247">
        <v>4.0707964601769913</v>
      </c>
      <c r="AS21" s="280">
        <v>113</v>
      </c>
      <c r="AT21" s="76">
        <v>41</v>
      </c>
      <c r="AU21" s="76">
        <v>58</v>
      </c>
      <c r="AV21" s="76">
        <v>14</v>
      </c>
      <c r="AW21" s="76"/>
      <c r="AX21" s="247">
        <v>4.2389380530973453</v>
      </c>
      <c r="AY21" s="127">
        <v>73</v>
      </c>
      <c r="AZ21" s="127"/>
      <c r="BA21" s="127">
        <v>8</v>
      </c>
      <c r="BB21" s="127">
        <v>21</v>
      </c>
      <c r="BC21" s="127">
        <v>44</v>
      </c>
      <c r="BD21" s="317">
        <v>4.493150684931507</v>
      </c>
      <c r="BE21" s="127">
        <v>42</v>
      </c>
      <c r="BF21" s="127">
        <v>3</v>
      </c>
      <c r="BG21" s="127">
        <v>20</v>
      </c>
      <c r="BH21" s="127">
        <v>13</v>
      </c>
      <c r="BI21" s="127">
        <v>6</v>
      </c>
      <c r="BJ21" s="127">
        <v>1</v>
      </c>
      <c r="BK21" s="336"/>
      <c r="BL21" s="320">
        <v>49.19047619047619</v>
      </c>
      <c r="BM21" s="344">
        <v>75</v>
      </c>
      <c r="BN21" s="344">
        <v>0</v>
      </c>
      <c r="BO21" s="344">
        <v>1</v>
      </c>
      <c r="BP21" s="344">
        <v>28</v>
      </c>
      <c r="BQ21" s="344">
        <v>46</v>
      </c>
      <c r="BR21" s="344">
        <v>27</v>
      </c>
      <c r="BS21" s="344">
        <v>1</v>
      </c>
      <c r="BT21" s="353">
        <v>74.28</v>
      </c>
    </row>
    <row r="22" spans="1:72" s="1" customFormat="1" ht="15" customHeight="1" x14ac:dyDescent="0.25">
      <c r="A22" s="21">
        <v>6</v>
      </c>
      <c r="B22" s="6">
        <v>20080</v>
      </c>
      <c r="C22" s="6" t="s">
        <v>3</v>
      </c>
      <c r="D22" s="39" t="s">
        <v>28</v>
      </c>
      <c r="E22" s="6">
        <v>37</v>
      </c>
      <c r="F22" s="10"/>
      <c r="G22" s="10">
        <v>18.899999999999999</v>
      </c>
      <c r="H22" s="10">
        <v>32.4</v>
      </c>
      <c r="I22" s="10">
        <v>48.6</v>
      </c>
      <c r="J22" s="41">
        <f t="shared" si="3"/>
        <v>4.2929999999999993</v>
      </c>
      <c r="K22" s="6">
        <v>38</v>
      </c>
      <c r="L22" s="10"/>
      <c r="M22" s="10">
        <v>36.799999999999997</v>
      </c>
      <c r="N22" s="10">
        <v>44.7</v>
      </c>
      <c r="O22" s="10">
        <v>18.399999999999999</v>
      </c>
      <c r="P22" s="41">
        <f t="shared" si="4"/>
        <v>3.8119999999999998</v>
      </c>
      <c r="Q22" s="6">
        <v>37</v>
      </c>
      <c r="R22" s="10"/>
      <c r="S22" s="10">
        <v>10.8</v>
      </c>
      <c r="T22" s="10">
        <v>59.5</v>
      </c>
      <c r="U22" s="10">
        <v>29.7</v>
      </c>
      <c r="V22" s="41">
        <f t="shared" si="5"/>
        <v>4.1890000000000001</v>
      </c>
      <c r="W22" s="180">
        <v>39</v>
      </c>
      <c r="X22" s="180"/>
      <c r="Y22" s="181">
        <f t="shared" si="13"/>
        <v>0</v>
      </c>
      <c r="Z22" s="180">
        <v>16</v>
      </c>
      <c r="AA22" s="181">
        <f t="shared" si="6"/>
        <v>41.025641025641029</v>
      </c>
      <c r="AB22" s="180">
        <v>23</v>
      </c>
      <c r="AC22" s="181">
        <f t="shared" si="7"/>
        <v>58.974358974358971</v>
      </c>
      <c r="AD22" s="182">
        <f t="shared" si="8"/>
        <v>100</v>
      </c>
      <c r="AE22" s="180">
        <v>39</v>
      </c>
      <c r="AF22" s="206"/>
      <c r="AG22" s="207"/>
      <c r="AH22" s="180">
        <v>13</v>
      </c>
      <c r="AI22" s="181">
        <f>AH22*100/AE22</f>
        <v>33.333333333333336</v>
      </c>
      <c r="AJ22" s="180">
        <v>26</v>
      </c>
      <c r="AK22" s="208">
        <f>AJ22*100/AE22</f>
        <v>66.666666666666671</v>
      </c>
      <c r="AL22" s="182">
        <f>(AH22+AJ22)*100/AE22</f>
        <v>100</v>
      </c>
      <c r="AM22" s="245">
        <v>26</v>
      </c>
      <c r="AN22" s="253">
        <v>3</v>
      </c>
      <c r="AO22" s="253">
        <v>12</v>
      </c>
      <c r="AP22" s="253">
        <v>11</v>
      </c>
      <c r="AQ22" s="253"/>
      <c r="AR22" s="247">
        <v>3.6923076923076925</v>
      </c>
      <c r="AS22" s="280">
        <v>26</v>
      </c>
      <c r="AT22" s="76">
        <v>2</v>
      </c>
      <c r="AU22" s="76">
        <v>14</v>
      </c>
      <c r="AV22" s="76">
        <v>9</v>
      </c>
      <c r="AW22" s="76">
        <v>1</v>
      </c>
      <c r="AX22" s="247">
        <v>3.6538461538461537</v>
      </c>
      <c r="AY22" s="127">
        <v>18</v>
      </c>
      <c r="AZ22" s="127"/>
      <c r="BA22" s="127">
        <v>4</v>
      </c>
      <c r="BB22" s="127">
        <v>11</v>
      </c>
      <c r="BC22" s="127">
        <v>3</v>
      </c>
      <c r="BD22" s="316">
        <v>3.9444444444444446</v>
      </c>
      <c r="BE22" s="127">
        <v>9</v>
      </c>
      <c r="BF22" s="127">
        <v>1</v>
      </c>
      <c r="BG22" s="127">
        <v>8</v>
      </c>
      <c r="BH22" s="127"/>
      <c r="BI22" s="127"/>
      <c r="BJ22" s="127"/>
      <c r="BK22" s="336"/>
      <c r="BL22" s="320">
        <v>38.333333333333336</v>
      </c>
      <c r="BM22" s="344">
        <v>18</v>
      </c>
      <c r="BN22" s="344">
        <v>0</v>
      </c>
      <c r="BO22" s="344">
        <v>0</v>
      </c>
      <c r="BP22" s="344">
        <v>5</v>
      </c>
      <c r="BQ22" s="344">
        <v>13</v>
      </c>
      <c r="BR22" s="344">
        <v>7</v>
      </c>
      <c r="BS22" s="344">
        <v>0</v>
      </c>
      <c r="BT22" s="353">
        <v>75.611111111111114</v>
      </c>
    </row>
    <row r="23" spans="1:72" s="1" customFormat="1" ht="15" customHeight="1" x14ac:dyDescent="0.25">
      <c r="A23" s="21">
        <v>7</v>
      </c>
      <c r="B23" s="6">
        <v>20460</v>
      </c>
      <c r="C23" s="6" t="s">
        <v>3</v>
      </c>
      <c r="D23" s="39" t="s">
        <v>30</v>
      </c>
      <c r="E23" s="6">
        <v>71</v>
      </c>
      <c r="F23" s="10"/>
      <c r="G23" s="10">
        <v>14.1</v>
      </c>
      <c r="H23" s="10">
        <v>32.4</v>
      </c>
      <c r="I23" s="10">
        <v>53.5</v>
      </c>
      <c r="J23" s="41">
        <f t="shared" si="3"/>
        <v>4.3940000000000001</v>
      </c>
      <c r="K23" s="6">
        <v>71</v>
      </c>
      <c r="L23" s="10"/>
      <c r="M23" s="10">
        <v>12.7</v>
      </c>
      <c r="N23" s="10">
        <v>67.599999999999994</v>
      </c>
      <c r="O23" s="10">
        <v>19.7</v>
      </c>
      <c r="P23" s="41">
        <f t="shared" si="4"/>
        <v>4.07</v>
      </c>
      <c r="Q23" s="6">
        <v>71</v>
      </c>
      <c r="R23" s="10"/>
      <c r="S23" s="10">
        <v>7</v>
      </c>
      <c r="T23" s="10">
        <v>74.599999999999994</v>
      </c>
      <c r="U23" s="10">
        <v>18.3</v>
      </c>
      <c r="V23" s="41">
        <f t="shared" si="5"/>
        <v>4.109</v>
      </c>
      <c r="W23" s="180">
        <v>72</v>
      </c>
      <c r="X23" s="180"/>
      <c r="Y23" s="181">
        <f t="shared" si="13"/>
        <v>0</v>
      </c>
      <c r="Z23" s="180">
        <v>46</v>
      </c>
      <c r="AA23" s="181">
        <f t="shared" si="6"/>
        <v>63.888888888888886</v>
      </c>
      <c r="AB23" s="180">
        <v>26</v>
      </c>
      <c r="AC23" s="181">
        <f t="shared" si="7"/>
        <v>36.111111111111114</v>
      </c>
      <c r="AD23" s="182">
        <f t="shared" si="8"/>
        <v>100</v>
      </c>
      <c r="AE23" s="180">
        <v>71</v>
      </c>
      <c r="AF23" s="206">
        <v>2</v>
      </c>
      <c r="AG23" s="207">
        <f t="shared" si="12"/>
        <v>2.816901408450704</v>
      </c>
      <c r="AH23" s="180">
        <v>32</v>
      </c>
      <c r="AI23" s="181">
        <f t="shared" si="9"/>
        <v>45.070422535211264</v>
      </c>
      <c r="AJ23" s="180">
        <v>37</v>
      </c>
      <c r="AK23" s="208">
        <f t="shared" si="10"/>
        <v>52.112676056338032</v>
      </c>
      <c r="AL23" s="182">
        <f t="shared" si="11"/>
        <v>97.183098591549296</v>
      </c>
      <c r="AM23" s="245">
        <v>56</v>
      </c>
      <c r="AN23" s="253">
        <v>8</v>
      </c>
      <c r="AO23" s="253">
        <v>23</v>
      </c>
      <c r="AP23" s="253">
        <v>24</v>
      </c>
      <c r="AQ23" s="253">
        <v>1</v>
      </c>
      <c r="AR23" s="247">
        <v>3.6785714285714284</v>
      </c>
      <c r="AS23" s="280">
        <v>56</v>
      </c>
      <c r="AT23" s="76">
        <v>11</v>
      </c>
      <c r="AU23" s="76">
        <v>19</v>
      </c>
      <c r="AV23" s="76">
        <v>23</v>
      </c>
      <c r="AW23" s="76">
        <v>3</v>
      </c>
      <c r="AX23" s="247">
        <v>3.6785714285714284</v>
      </c>
      <c r="AY23" s="127">
        <v>11</v>
      </c>
      <c r="AZ23" s="127"/>
      <c r="BA23" s="127">
        <v>5</v>
      </c>
      <c r="BB23" s="127">
        <v>3</v>
      </c>
      <c r="BC23" s="127">
        <v>3</v>
      </c>
      <c r="BD23" s="316">
        <v>3.8181818181818183</v>
      </c>
      <c r="BE23" s="127">
        <v>14</v>
      </c>
      <c r="BF23" s="127"/>
      <c r="BG23" s="127">
        <v>6</v>
      </c>
      <c r="BH23" s="127">
        <v>3</v>
      </c>
      <c r="BI23" s="127">
        <v>5</v>
      </c>
      <c r="BJ23" s="127"/>
      <c r="BK23" s="336"/>
      <c r="BL23" s="320">
        <v>56.857142857142854</v>
      </c>
      <c r="BM23" s="344">
        <v>24</v>
      </c>
      <c r="BN23" s="344">
        <v>0</v>
      </c>
      <c r="BO23" s="344">
        <v>4</v>
      </c>
      <c r="BP23" s="344">
        <v>10</v>
      </c>
      <c r="BQ23" s="344">
        <v>10</v>
      </c>
      <c r="BR23" s="344">
        <v>4</v>
      </c>
      <c r="BS23" s="344">
        <v>0</v>
      </c>
      <c r="BT23" s="353">
        <v>66.75</v>
      </c>
    </row>
    <row r="24" spans="1:72" s="1" customFormat="1" ht="15" customHeight="1" x14ac:dyDescent="0.25">
      <c r="A24" s="21">
        <v>8</v>
      </c>
      <c r="B24" s="6">
        <v>20490</v>
      </c>
      <c r="C24" s="6" t="s">
        <v>3</v>
      </c>
      <c r="D24" s="39" t="s">
        <v>31</v>
      </c>
      <c r="E24" s="6">
        <v>48</v>
      </c>
      <c r="F24" s="10"/>
      <c r="G24" s="10">
        <v>6.2</v>
      </c>
      <c r="H24" s="10">
        <v>41.7</v>
      </c>
      <c r="I24" s="10">
        <v>52.1</v>
      </c>
      <c r="J24" s="41">
        <f t="shared" si="3"/>
        <v>4.4589999999999996</v>
      </c>
      <c r="K24" s="6">
        <v>48</v>
      </c>
      <c r="L24" s="10"/>
      <c r="M24" s="10">
        <v>10.4</v>
      </c>
      <c r="N24" s="10">
        <v>43.8</v>
      </c>
      <c r="O24" s="10">
        <v>45.8</v>
      </c>
      <c r="P24" s="41">
        <f t="shared" si="4"/>
        <v>4.3540000000000001</v>
      </c>
      <c r="Q24" s="6">
        <v>47</v>
      </c>
      <c r="R24" s="10"/>
      <c r="S24" s="10">
        <v>2.1</v>
      </c>
      <c r="T24" s="10">
        <v>40.4</v>
      </c>
      <c r="U24" s="10">
        <v>57.4</v>
      </c>
      <c r="V24" s="41">
        <f t="shared" si="5"/>
        <v>4.5489999999999995</v>
      </c>
      <c r="W24" s="180">
        <v>48</v>
      </c>
      <c r="X24" s="180"/>
      <c r="Y24" s="181">
        <f t="shared" si="13"/>
        <v>0</v>
      </c>
      <c r="Z24" s="180">
        <v>18</v>
      </c>
      <c r="AA24" s="181">
        <f t="shared" si="6"/>
        <v>37.5</v>
      </c>
      <c r="AB24" s="180">
        <v>30</v>
      </c>
      <c r="AC24" s="181">
        <f t="shared" si="7"/>
        <v>62.5</v>
      </c>
      <c r="AD24" s="182">
        <f t="shared" si="8"/>
        <v>100</v>
      </c>
      <c r="AE24" s="180">
        <v>48</v>
      </c>
      <c r="AF24" s="206"/>
      <c r="AG24" s="207"/>
      <c r="AH24" s="180">
        <v>23</v>
      </c>
      <c r="AI24" s="181">
        <f t="shared" si="9"/>
        <v>47.916666666666664</v>
      </c>
      <c r="AJ24" s="180">
        <v>25</v>
      </c>
      <c r="AK24" s="208">
        <f t="shared" si="10"/>
        <v>52.083333333333336</v>
      </c>
      <c r="AL24" s="182">
        <f t="shared" si="11"/>
        <v>100</v>
      </c>
      <c r="AM24" s="245">
        <v>25</v>
      </c>
      <c r="AN24" s="253"/>
      <c r="AO24" s="253">
        <v>9</v>
      </c>
      <c r="AP24" s="253">
        <v>15</v>
      </c>
      <c r="AQ24" s="253">
        <v>1</v>
      </c>
      <c r="AR24" s="247">
        <v>3.32</v>
      </c>
      <c r="AS24" s="280">
        <v>25</v>
      </c>
      <c r="AT24" s="76">
        <v>7</v>
      </c>
      <c r="AU24" s="76">
        <v>13</v>
      </c>
      <c r="AV24" s="76">
        <v>5</v>
      </c>
      <c r="AW24" s="76"/>
      <c r="AX24" s="247">
        <v>4.08</v>
      </c>
      <c r="AY24" s="127"/>
      <c r="AZ24" s="127"/>
      <c r="BA24" s="127"/>
      <c r="BB24" s="127"/>
      <c r="BC24" s="127"/>
      <c r="BD24" s="316"/>
      <c r="BE24" s="127"/>
      <c r="BF24" s="127"/>
      <c r="BG24" s="127"/>
      <c r="BH24" s="127"/>
      <c r="BI24" s="127"/>
      <c r="BJ24" s="127"/>
      <c r="BK24" s="336"/>
      <c r="BL24" s="320"/>
      <c r="BM24" s="344"/>
      <c r="BN24" s="344"/>
      <c r="BO24" s="344"/>
      <c r="BP24" s="344"/>
      <c r="BQ24" s="344"/>
      <c r="BR24" s="344"/>
      <c r="BS24" s="344"/>
      <c r="BT24" s="353"/>
    </row>
    <row r="25" spans="1:72" s="1" customFormat="1" ht="15" customHeight="1" x14ac:dyDescent="0.25">
      <c r="A25" s="21">
        <v>9</v>
      </c>
      <c r="B25" s="6">
        <v>20550</v>
      </c>
      <c r="C25" s="6" t="s">
        <v>3</v>
      </c>
      <c r="D25" s="39" t="s">
        <v>32</v>
      </c>
      <c r="E25" s="6">
        <v>67</v>
      </c>
      <c r="F25" s="10">
        <v>3</v>
      </c>
      <c r="G25" s="10">
        <v>13.4</v>
      </c>
      <c r="H25" s="10">
        <v>23.9</v>
      </c>
      <c r="I25" s="10">
        <v>59.7</v>
      </c>
      <c r="J25" s="41">
        <f t="shared" si="3"/>
        <v>4.4030000000000005</v>
      </c>
      <c r="K25" s="6">
        <v>64</v>
      </c>
      <c r="L25" s="10">
        <v>3.1</v>
      </c>
      <c r="M25" s="10">
        <v>14.1</v>
      </c>
      <c r="N25" s="10">
        <v>60.9</v>
      </c>
      <c r="O25" s="10">
        <v>21.9</v>
      </c>
      <c r="P25" s="41">
        <f t="shared" si="4"/>
        <v>4.016</v>
      </c>
      <c r="Q25" s="6">
        <v>66</v>
      </c>
      <c r="R25" s="10"/>
      <c r="S25" s="10">
        <v>9.1</v>
      </c>
      <c r="T25" s="10">
        <v>24.2</v>
      </c>
      <c r="U25" s="10">
        <v>66.7</v>
      </c>
      <c r="V25" s="41">
        <f t="shared" si="5"/>
        <v>4.5760000000000005</v>
      </c>
      <c r="W25" s="180">
        <v>66</v>
      </c>
      <c r="X25" s="180">
        <v>1</v>
      </c>
      <c r="Y25" s="181">
        <f t="shared" si="13"/>
        <v>1.5151515151515151</v>
      </c>
      <c r="Z25" s="180">
        <v>34</v>
      </c>
      <c r="AA25" s="181">
        <f t="shared" si="6"/>
        <v>51.515151515151516</v>
      </c>
      <c r="AB25" s="180">
        <v>31</v>
      </c>
      <c r="AC25" s="181">
        <f t="shared" si="7"/>
        <v>46.969696969696969</v>
      </c>
      <c r="AD25" s="182">
        <f t="shared" si="8"/>
        <v>98.484848484848484</v>
      </c>
      <c r="AE25" s="180">
        <v>68</v>
      </c>
      <c r="AF25" s="206">
        <v>1</v>
      </c>
      <c r="AG25" s="207">
        <f t="shared" si="12"/>
        <v>1.4705882352941178</v>
      </c>
      <c r="AH25" s="180">
        <v>36</v>
      </c>
      <c r="AI25" s="181">
        <f t="shared" si="9"/>
        <v>52.941176470588232</v>
      </c>
      <c r="AJ25" s="180">
        <v>31</v>
      </c>
      <c r="AK25" s="208">
        <f t="shared" si="10"/>
        <v>45.588235294117645</v>
      </c>
      <c r="AL25" s="182">
        <f t="shared" si="11"/>
        <v>98.529411764705884</v>
      </c>
      <c r="AM25" s="245">
        <v>25</v>
      </c>
      <c r="AN25" s="253">
        <v>1</v>
      </c>
      <c r="AO25" s="253">
        <v>11</v>
      </c>
      <c r="AP25" s="253">
        <v>12</v>
      </c>
      <c r="AQ25" s="253">
        <v>1</v>
      </c>
      <c r="AR25" s="247">
        <v>3.48</v>
      </c>
      <c r="AS25" s="280">
        <v>25</v>
      </c>
      <c r="AT25" s="76">
        <v>5</v>
      </c>
      <c r="AU25" s="76">
        <v>7</v>
      </c>
      <c r="AV25" s="76">
        <v>12</v>
      </c>
      <c r="AW25" s="76">
        <v>1</v>
      </c>
      <c r="AX25" s="247">
        <v>3.64</v>
      </c>
      <c r="AY25" s="127">
        <v>17</v>
      </c>
      <c r="AZ25" s="127"/>
      <c r="BA25" s="127">
        <v>4</v>
      </c>
      <c r="BB25" s="127">
        <v>10</v>
      </c>
      <c r="BC25" s="127">
        <v>3</v>
      </c>
      <c r="BD25" s="316">
        <v>3.9411764705882355</v>
      </c>
      <c r="BE25" s="127">
        <v>8</v>
      </c>
      <c r="BF25" s="127">
        <v>2</v>
      </c>
      <c r="BG25" s="127">
        <v>6</v>
      </c>
      <c r="BH25" s="127"/>
      <c r="BI25" s="127"/>
      <c r="BJ25" s="127"/>
      <c r="BK25" s="336"/>
      <c r="BL25" s="320">
        <v>33.5</v>
      </c>
      <c r="BM25" s="344">
        <v>17</v>
      </c>
      <c r="BN25" s="344">
        <v>0</v>
      </c>
      <c r="BO25" s="344">
        <v>2</v>
      </c>
      <c r="BP25" s="344">
        <v>12</v>
      </c>
      <c r="BQ25" s="344">
        <v>3</v>
      </c>
      <c r="BR25" s="344">
        <v>3</v>
      </c>
      <c r="BS25" s="344">
        <v>0</v>
      </c>
      <c r="BT25" s="353">
        <v>66.470588235294116</v>
      </c>
    </row>
    <row r="26" spans="1:72" s="1" customFormat="1" ht="15" customHeight="1" x14ac:dyDescent="0.25">
      <c r="A26" s="21">
        <v>10</v>
      </c>
      <c r="B26" s="6">
        <v>20630</v>
      </c>
      <c r="C26" s="6" t="s">
        <v>3</v>
      </c>
      <c r="D26" s="39" t="s">
        <v>33</v>
      </c>
      <c r="E26" s="6">
        <v>70</v>
      </c>
      <c r="F26" s="10"/>
      <c r="G26" s="10">
        <v>5.7</v>
      </c>
      <c r="H26" s="10">
        <v>32.9</v>
      </c>
      <c r="I26" s="10">
        <v>61.4</v>
      </c>
      <c r="J26" s="41">
        <f t="shared" si="3"/>
        <v>4.5569999999999995</v>
      </c>
      <c r="K26" s="6">
        <v>71</v>
      </c>
      <c r="L26" s="10"/>
      <c r="M26" s="10">
        <v>7</v>
      </c>
      <c r="N26" s="10">
        <v>53.5</v>
      </c>
      <c r="O26" s="10">
        <v>39.4</v>
      </c>
      <c r="P26" s="41">
        <f t="shared" si="4"/>
        <v>4.32</v>
      </c>
      <c r="Q26" s="6">
        <v>69</v>
      </c>
      <c r="R26" s="10"/>
      <c r="S26" s="10">
        <v>4.3</v>
      </c>
      <c r="T26" s="10">
        <v>49.3</v>
      </c>
      <c r="U26" s="10">
        <v>46.4</v>
      </c>
      <c r="V26" s="41">
        <f t="shared" si="5"/>
        <v>4.4210000000000003</v>
      </c>
      <c r="W26" s="180">
        <v>71</v>
      </c>
      <c r="X26" s="180"/>
      <c r="Y26" s="181">
        <f t="shared" si="13"/>
        <v>0</v>
      </c>
      <c r="Z26" s="180">
        <v>26</v>
      </c>
      <c r="AA26" s="181">
        <f t="shared" si="6"/>
        <v>36.619718309859152</v>
      </c>
      <c r="AB26" s="180">
        <v>45</v>
      </c>
      <c r="AC26" s="181">
        <f t="shared" si="7"/>
        <v>63.380281690140848</v>
      </c>
      <c r="AD26" s="182">
        <f t="shared" si="8"/>
        <v>100</v>
      </c>
      <c r="AE26" s="180">
        <v>61</v>
      </c>
      <c r="AF26" s="206">
        <v>1</v>
      </c>
      <c r="AG26" s="207">
        <f t="shared" si="12"/>
        <v>1.639344262295082</v>
      </c>
      <c r="AH26" s="180">
        <v>33</v>
      </c>
      <c r="AI26" s="181">
        <f t="shared" si="9"/>
        <v>54.098360655737707</v>
      </c>
      <c r="AJ26" s="180">
        <v>27</v>
      </c>
      <c r="AK26" s="208">
        <f t="shared" si="10"/>
        <v>44.26229508196721</v>
      </c>
      <c r="AL26" s="182">
        <f t="shared" si="11"/>
        <v>98.360655737704917</v>
      </c>
      <c r="AM26" s="245">
        <v>52</v>
      </c>
      <c r="AN26" s="253">
        <v>3</v>
      </c>
      <c r="AO26" s="253">
        <v>28</v>
      </c>
      <c r="AP26" s="253">
        <v>20</v>
      </c>
      <c r="AQ26" s="253">
        <v>1</v>
      </c>
      <c r="AR26" s="247">
        <v>3.6346153846153846</v>
      </c>
      <c r="AS26" s="280">
        <v>52</v>
      </c>
      <c r="AT26" s="76">
        <v>7</v>
      </c>
      <c r="AU26" s="76">
        <v>20</v>
      </c>
      <c r="AV26" s="76">
        <v>22</v>
      </c>
      <c r="AW26" s="76">
        <v>3</v>
      </c>
      <c r="AX26" s="247">
        <v>3.5961538461538463</v>
      </c>
      <c r="AY26" s="127">
        <v>18</v>
      </c>
      <c r="AZ26" s="127"/>
      <c r="BA26" s="127">
        <v>1</v>
      </c>
      <c r="BB26" s="127">
        <v>13</v>
      </c>
      <c r="BC26" s="127">
        <v>4</v>
      </c>
      <c r="BD26" s="314">
        <v>4.166666666666667</v>
      </c>
      <c r="BE26" s="127">
        <v>9</v>
      </c>
      <c r="BF26" s="127">
        <v>3</v>
      </c>
      <c r="BG26" s="127">
        <v>5</v>
      </c>
      <c r="BH26" s="127">
        <v>1</v>
      </c>
      <c r="BI26" s="127"/>
      <c r="BJ26" s="127"/>
      <c r="BK26" s="336"/>
      <c r="BL26" s="320">
        <v>35.777777777777779</v>
      </c>
      <c r="BM26" s="344">
        <v>18</v>
      </c>
      <c r="BN26" s="344">
        <v>0</v>
      </c>
      <c r="BO26" s="344">
        <v>0</v>
      </c>
      <c r="BP26" s="344">
        <v>12</v>
      </c>
      <c r="BQ26" s="344">
        <v>6</v>
      </c>
      <c r="BR26" s="344">
        <v>2</v>
      </c>
      <c r="BS26" s="344">
        <v>0</v>
      </c>
      <c r="BT26" s="353">
        <v>71.277777777777771</v>
      </c>
    </row>
    <row r="27" spans="1:72" s="1" customFormat="1" ht="15" customHeight="1" x14ac:dyDescent="0.25">
      <c r="A27" s="21">
        <v>11</v>
      </c>
      <c r="B27" s="6">
        <v>20810</v>
      </c>
      <c r="C27" s="6" t="s">
        <v>3</v>
      </c>
      <c r="D27" s="39" t="s">
        <v>34</v>
      </c>
      <c r="E27" s="6">
        <v>49</v>
      </c>
      <c r="F27" s="10">
        <v>2</v>
      </c>
      <c r="G27" s="10">
        <v>34.700000000000003</v>
      </c>
      <c r="H27" s="10">
        <v>38.799999999999997</v>
      </c>
      <c r="I27" s="10">
        <v>24.5</v>
      </c>
      <c r="J27" s="41">
        <f t="shared" si="3"/>
        <v>3.8580000000000001</v>
      </c>
      <c r="K27" s="6">
        <v>48</v>
      </c>
      <c r="L27" s="10"/>
      <c r="M27" s="10">
        <v>29.2</v>
      </c>
      <c r="N27" s="10">
        <v>43.8</v>
      </c>
      <c r="O27" s="10">
        <v>27.1</v>
      </c>
      <c r="P27" s="41">
        <f t="shared" si="4"/>
        <v>3.9829999999999997</v>
      </c>
      <c r="Q27" s="6">
        <v>49</v>
      </c>
      <c r="R27" s="10">
        <v>2</v>
      </c>
      <c r="S27" s="10">
        <v>42.9</v>
      </c>
      <c r="T27" s="10">
        <v>38.799999999999997</v>
      </c>
      <c r="U27" s="10">
        <v>16.3</v>
      </c>
      <c r="V27" s="41">
        <f t="shared" si="5"/>
        <v>3.694</v>
      </c>
      <c r="W27" s="180">
        <v>49</v>
      </c>
      <c r="X27" s="180">
        <v>1</v>
      </c>
      <c r="Y27" s="181">
        <f t="shared" si="13"/>
        <v>2.0408163265306123</v>
      </c>
      <c r="Z27" s="180">
        <v>20</v>
      </c>
      <c r="AA27" s="181">
        <f t="shared" si="6"/>
        <v>40.816326530612244</v>
      </c>
      <c r="AB27" s="180">
        <v>28</v>
      </c>
      <c r="AC27" s="181">
        <f t="shared" si="7"/>
        <v>57.142857142857146</v>
      </c>
      <c r="AD27" s="182">
        <f t="shared" si="8"/>
        <v>97.959183673469397</v>
      </c>
      <c r="AE27" s="180">
        <v>50</v>
      </c>
      <c r="AF27" s="206"/>
      <c r="AG27" s="207"/>
      <c r="AH27" s="180">
        <v>9</v>
      </c>
      <c r="AI27" s="181">
        <f t="shared" si="9"/>
        <v>18</v>
      </c>
      <c r="AJ27" s="180">
        <v>41</v>
      </c>
      <c r="AK27" s="208">
        <f t="shared" si="10"/>
        <v>82</v>
      </c>
      <c r="AL27" s="182">
        <f t="shared" si="11"/>
        <v>100</v>
      </c>
      <c r="AM27" s="245">
        <v>52</v>
      </c>
      <c r="AN27" s="253">
        <v>5</v>
      </c>
      <c r="AO27" s="253">
        <v>25</v>
      </c>
      <c r="AP27" s="253">
        <v>22</v>
      </c>
      <c r="AQ27" s="253"/>
      <c r="AR27" s="247">
        <v>3.6730769230769229</v>
      </c>
      <c r="AS27" s="280">
        <v>52</v>
      </c>
      <c r="AT27" s="76">
        <v>10</v>
      </c>
      <c r="AU27" s="76">
        <v>12</v>
      </c>
      <c r="AV27" s="76">
        <v>28</v>
      </c>
      <c r="AW27" s="76">
        <v>2</v>
      </c>
      <c r="AX27" s="247">
        <v>3.5769230769230771</v>
      </c>
      <c r="AY27" s="127"/>
      <c r="AZ27" s="127"/>
      <c r="BA27" s="127"/>
      <c r="BB27" s="127"/>
      <c r="BC27" s="127"/>
      <c r="BD27" s="314"/>
      <c r="BE27" s="127"/>
      <c r="BF27" s="127"/>
      <c r="BG27" s="127"/>
      <c r="BH27" s="127"/>
      <c r="BI27" s="127"/>
      <c r="BJ27" s="127"/>
      <c r="BK27" s="336"/>
      <c r="BL27" s="320"/>
      <c r="BM27" s="344"/>
      <c r="BN27" s="344"/>
      <c r="BO27" s="344"/>
      <c r="BP27" s="344"/>
      <c r="BQ27" s="344"/>
      <c r="BR27" s="344"/>
      <c r="BS27" s="344"/>
      <c r="BT27" s="353"/>
    </row>
    <row r="28" spans="1:72" s="1" customFormat="1" ht="15" customHeight="1" x14ac:dyDescent="0.25">
      <c r="A28" s="21">
        <v>12</v>
      </c>
      <c r="B28" s="6">
        <v>20900</v>
      </c>
      <c r="C28" s="6" t="s">
        <v>3</v>
      </c>
      <c r="D28" s="39" t="s">
        <v>35</v>
      </c>
      <c r="E28" s="6">
        <v>55</v>
      </c>
      <c r="F28" s="10"/>
      <c r="G28" s="10">
        <v>29.1</v>
      </c>
      <c r="H28" s="10">
        <v>29.1</v>
      </c>
      <c r="I28" s="10">
        <v>41.8</v>
      </c>
      <c r="J28" s="41">
        <f t="shared" si="3"/>
        <v>4.1270000000000007</v>
      </c>
      <c r="K28" s="6">
        <v>55</v>
      </c>
      <c r="L28" s="10">
        <v>5.5</v>
      </c>
      <c r="M28" s="10">
        <v>21.8</v>
      </c>
      <c r="N28" s="10">
        <v>52.7</v>
      </c>
      <c r="O28" s="10">
        <v>20</v>
      </c>
      <c r="P28" s="41">
        <f t="shared" si="4"/>
        <v>3.8720000000000003</v>
      </c>
      <c r="Q28" s="6">
        <v>55</v>
      </c>
      <c r="R28" s="10"/>
      <c r="S28" s="10">
        <v>16.399999999999999</v>
      </c>
      <c r="T28" s="10">
        <v>70.900000000000006</v>
      </c>
      <c r="U28" s="10">
        <v>12.7</v>
      </c>
      <c r="V28" s="41">
        <f t="shared" si="5"/>
        <v>3.9630000000000001</v>
      </c>
      <c r="W28" s="180">
        <v>51</v>
      </c>
      <c r="X28" s="180">
        <v>1</v>
      </c>
      <c r="Y28" s="181">
        <f t="shared" ref="Y28:Y48" si="14">X28*100/W28</f>
        <v>1.9607843137254901</v>
      </c>
      <c r="Z28" s="180">
        <v>32</v>
      </c>
      <c r="AA28" s="181">
        <f t="shared" si="6"/>
        <v>62.745098039215684</v>
      </c>
      <c r="AB28" s="180">
        <v>18</v>
      </c>
      <c r="AC28" s="181">
        <f t="shared" si="7"/>
        <v>35.294117647058826</v>
      </c>
      <c r="AD28" s="182">
        <f t="shared" si="8"/>
        <v>98.039215686274503</v>
      </c>
      <c r="AE28" s="180">
        <v>55</v>
      </c>
      <c r="AF28" s="206">
        <v>8</v>
      </c>
      <c r="AG28" s="207">
        <f t="shared" si="12"/>
        <v>14.545454545454545</v>
      </c>
      <c r="AH28" s="180">
        <v>29</v>
      </c>
      <c r="AI28" s="181">
        <f t="shared" si="9"/>
        <v>52.727272727272727</v>
      </c>
      <c r="AJ28" s="180">
        <v>18</v>
      </c>
      <c r="AK28" s="208">
        <f t="shared" si="10"/>
        <v>32.727272727272727</v>
      </c>
      <c r="AL28" s="182">
        <f t="shared" si="11"/>
        <v>85.454545454545453</v>
      </c>
      <c r="AM28" s="245">
        <v>48</v>
      </c>
      <c r="AN28" s="253">
        <v>4</v>
      </c>
      <c r="AO28" s="253">
        <v>23</v>
      </c>
      <c r="AP28" s="253">
        <v>19</v>
      </c>
      <c r="AQ28" s="253">
        <v>2</v>
      </c>
      <c r="AR28" s="247">
        <v>3.6041666666666665</v>
      </c>
      <c r="AS28" s="280">
        <v>48</v>
      </c>
      <c r="AT28" s="76">
        <v>14</v>
      </c>
      <c r="AU28" s="76">
        <v>19</v>
      </c>
      <c r="AV28" s="76">
        <v>15</v>
      </c>
      <c r="AW28" s="76"/>
      <c r="AX28" s="247">
        <v>3.9791666666666665</v>
      </c>
      <c r="AY28" s="127">
        <v>47</v>
      </c>
      <c r="AZ28" s="127"/>
      <c r="BA28" s="127">
        <v>18</v>
      </c>
      <c r="BB28" s="127">
        <v>19</v>
      </c>
      <c r="BC28" s="127">
        <v>10</v>
      </c>
      <c r="BD28" s="316">
        <v>3.8297872340425534</v>
      </c>
      <c r="BE28" s="127">
        <v>37</v>
      </c>
      <c r="BF28" s="127">
        <v>11</v>
      </c>
      <c r="BG28" s="127">
        <v>25</v>
      </c>
      <c r="BH28" s="127"/>
      <c r="BI28" s="127">
        <v>1</v>
      </c>
      <c r="BJ28" s="127"/>
      <c r="BK28" s="336"/>
      <c r="BL28" s="320">
        <v>32.081081081081081</v>
      </c>
      <c r="BM28" s="344">
        <v>49</v>
      </c>
      <c r="BN28" s="344">
        <v>0</v>
      </c>
      <c r="BO28" s="344">
        <v>4</v>
      </c>
      <c r="BP28" s="344">
        <v>28</v>
      </c>
      <c r="BQ28" s="344">
        <v>17</v>
      </c>
      <c r="BR28" s="344">
        <v>9</v>
      </c>
      <c r="BS28" s="344">
        <v>0</v>
      </c>
      <c r="BT28" s="353">
        <v>68.714285714285708</v>
      </c>
    </row>
    <row r="29" spans="1:72" s="1" customFormat="1" ht="15" customHeight="1" thickBot="1" x14ac:dyDescent="0.3">
      <c r="A29" s="22">
        <v>13</v>
      </c>
      <c r="B29" s="23">
        <v>21350</v>
      </c>
      <c r="C29" s="23" t="s">
        <v>3</v>
      </c>
      <c r="D29" s="45" t="s">
        <v>37</v>
      </c>
      <c r="E29" s="23">
        <v>65</v>
      </c>
      <c r="F29" s="24"/>
      <c r="G29" s="24">
        <v>4.5999999999999996</v>
      </c>
      <c r="H29" s="24">
        <v>24.6</v>
      </c>
      <c r="I29" s="24">
        <v>70.8</v>
      </c>
      <c r="J29" s="42">
        <f t="shared" si="3"/>
        <v>4.6619999999999999</v>
      </c>
      <c r="K29" s="23">
        <v>64</v>
      </c>
      <c r="L29" s="24"/>
      <c r="M29" s="24">
        <v>3.1</v>
      </c>
      <c r="N29" s="24">
        <v>31.2</v>
      </c>
      <c r="O29" s="24">
        <v>65.599999999999994</v>
      </c>
      <c r="P29" s="42">
        <f t="shared" si="4"/>
        <v>4.6210000000000004</v>
      </c>
      <c r="Q29" s="23">
        <v>65</v>
      </c>
      <c r="R29" s="24"/>
      <c r="S29" s="24">
        <v>9.1999999999999993</v>
      </c>
      <c r="T29" s="24">
        <v>38.5</v>
      </c>
      <c r="U29" s="24">
        <v>52.3</v>
      </c>
      <c r="V29" s="42">
        <f t="shared" si="5"/>
        <v>4.431</v>
      </c>
      <c r="W29" s="186">
        <v>64</v>
      </c>
      <c r="X29" s="186"/>
      <c r="Y29" s="187">
        <f t="shared" si="14"/>
        <v>0</v>
      </c>
      <c r="Z29" s="186">
        <v>9</v>
      </c>
      <c r="AA29" s="187">
        <f t="shared" si="6"/>
        <v>14.0625</v>
      </c>
      <c r="AB29" s="186">
        <v>55</v>
      </c>
      <c r="AC29" s="187">
        <f t="shared" si="7"/>
        <v>85.9375</v>
      </c>
      <c r="AD29" s="188">
        <f t="shared" si="8"/>
        <v>100</v>
      </c>
      <c r="AE29" s="186">
        <v>65</v>
      </c>
      <c r="AF29" s="209">
        <v>1</v>
      </c>
      <c r="AG29" s="210">
        <f t="shared" si="12"/>
        <v>1.5384615384615385</v>
      </c>
      <c r="AH29" s="186">
        <v>22</v>
      </c>
      <c r="AI29" s="187">
        <f t="shared" si="9"/>
        <v>33.846153846153847</v>
      </c>
      <c r="AJ29" s="186">
        <v>42</v>
      </c>
      <c r="AK29" s="211">
        <f t="shared" si="10"/>
        <v>64.615384615384613</v>
      </c>
      <c r="AL29" s="188">
        <f t="shared" si="11"/>
        <v>98.461538461538467</v>
      </c>
      <c r="AM29" s="254">
        <v>27</v>
      </c>
      <c r="AN29" s="255">
        <v>3</v>
      </c>
      <c r="AO29" s="255">
        <v>20</v>
      </c>
      <c r="AP29" s="255">
        <v>4</v>
      </c>
      <c r="AQ29" s="255"/>
      <c r="AR29" s="256">
        <v>3.9629629629629628</v>
      </c>
      <c r="AS29" s="287">
        <v>27</v>
      </c>
      <c r="AT29" s="288">
        <v>2</v>
      </c>
      <c r="AU29" s="288">
        <v>9</v>
      </c>
      <c r="AV29" s="288">
        <v>15</v>
      </c>
      <c r="AW29" s="288">
        <v>1</v>
      </c>
      <c r="AX29" s="256">
        <v>3.4444444444444446</v>
      </c>
      <c r="AY29" s="311">
        <v>30</v>
      </c>
      <c r="AZ29" s="311">
        <v>4</v>
      </c>
      <c r="BA29" s="311">
        <v>7</v>
      </c>
      <c r="BB29" s="311">
        <v>13</v>
      </c>
      <c r="BC29" s="311">
        <v>6</v>
      </c>
      <c r="BD29" s="318">
        <v>3.7</v>
      </c>
      <c r="BE29" s="311">
        <v>11</v>
      </c>
      <c r="BF29" s="311">
        <v>1</v>
      </c>
      <c r="BG29" s="311">
        <v>7</v>
      </c>
      <c r="BH29" s="311">
        <v>2</v>
      </c>
      <c r="BI29" s="311">
        <v>1</v>
      </c>
      <c r="BJ29" s="311"/>
      <c r="BK29" s="334"/>
      <c r="BL29" s="359">
        <v>40.454545454545453</v>
      </c>
      <c r="BM29" s="345">
        <v>31</v>
      </c>
      <c r="BN29" s="345">
        <v>1</v>
      </c>
      <c r="BO29" s="345">
        <v>11</v>
      </c>
      <c r="BP29" s="345">
        <v>12</v>
      </c>
      <c r="BQ29" s="345">
        <v>7</v>
      </c>
      <c r="BR29" s="345">
        <v>2</v>
      </c>
      <c r="BS29" s="345">
        <v>0</v>
      </c>
      <c r="BT29" s="354">
        <v>56.451612903225808</v>
      </c>
    </row>
    <row r="30" spans="1:72" s="1" customFormat="1" ht="15" customHeight="1" x14ac:dyDescent="0.25">
      <c r="A30" s="31">
        <v>1</v>
      </c>
      <c r="B30" s="6">
        <v>30070</v>
      </c>
      <c r="C30" s="6" t="s">
        <v>4</v>
      </c>
      <c r="D30" s="39" t="s">
        <v>39</v>
      </c>
      <c r="E30" s="6">
        <v>95</v>
      </c>
      <c r="F30" s="10"/>
      <c r="G30" s="10">
        <v>9.5</v>
      </c>
      <c r="H30" s="10">
        <v>41.1</v>
      </c>
      <c r="I30" s="10">
        <v>49.5</v>
      </c>
      <c r="J30" s="41">
        <f t="shared" si="3"/>
        <v>4.4039999999999999</v>
      </c>
      <c r="K30" s="6">
        <v>94</v>
      </c>
      <c r="L30" s="10"/>
      <c r="M30" s="10">
        <v>11.7</v>
      </c>
      <c r="N30" s="10">
        <v>50</v>
      </c>
      <c r="O30" s="10">
        <v>38.299999999999997</v>
      </c>
      <c r="P30" s="41">
        <f t="shared" si="4"/>
        <v>4.266</v>
      </c>
      <c r="Q30" s="6">
        <v>94</v>
      </c>
      <c r="R30" s="10"/>
      <c r="S30" s="10">
        <v>12.8</v>
      </c>
      <c r="T30" s="10">
        <v>58.5</v>
      </c>
      <c r="U30" s="10">
        <v>28.7</v>
      </c>
      <c r="V30" s="41">
        <f t="shared" si="5"/>
        <v>4.1589999999999998</v>
      </c>
      <c r="W30" s="180">
        <v>91</v>
      </c>
      <c r="X30" s="180"/>
      <c r="Y30" s="181">
        <f t="shared" si="14"/>
        <v>0</v>
      </c>
      <c r="Z30" s="180">
        <v>33</v>
      </c>
      <c r="AA30" s="181">
        <f t="shared" si="6"/>
        <v>36.263736263736263</v>
      </c>
      <c r="AB30" s="180">
        <v>58</v>
      </c>
      <c r="AC30" s="181">
        <f t="shared" si="7"/>
        <v>63.736263736263737</v>
      </c>
      <c r="AD30" s="182">
        <f t="shared" si="8"/>
        <v>100</v>
      </c>
      <c r="AE30" s="177">
        <v>89</v>
      </c>
      <c r="AF30" s="203">
        <v>4</v>
      </c>
      <c r="AG30" s="204">
        <f t="shared" si="12"/>
        <v>4.4943820224719104</v>
      </c>
      <c r="AH30" s="177">
        <v>45</v>
      </c>
      <c r="AI30" s="178">
        <f t="shared" si="9"/>
        <v>50.561797752808985</v>
      </c>
      <c r="AJ30" s="177">
        <v>40</v>
      </c>
      <c r="AK30" s="205">
        <f t="shared" si="10"/>
        <v>44.943820224719104</v>
      </c>
      <c r="AL30" s="179">
        <f t="shared" si="11"/>
        <v>95.50561797752809</v>
      </c>
      <c r="AM30" s="245">
        <v>116</v>
      </c>
      <c r="AN30" s="246">
        <v>22</v>
      </c>
      <c r="AO30" s="246">
        <v>68</v>
      </c>
      <c r="AP30" s="246">
        <v>26</v>
      </c>
      <c r="AQ30" s="246"/>
      <c r="AR30" s="247">
        <v>3.9655172413793105</v>
      </c>
      <c r="AS30" s="280">
        <v>116</v>
      </c>
      <c r="AT30" s="80">
        <v>40</v>
      </c>
      <c r="AU30" s="80">
        <v>41</v>
      </c>
      <c r="AV30" s="80">
        <v>35</v>
      </c>
      <c r="AW30" s="80"/>
      <c r="AX30" s="282">
        <v>4.0431034482758621</v>
      </c>
      <c r="AY30" s="134">
        <v>47</v>
      </c>
      <c r="AZ30" s="134"/>
      <c r="BA30" s="134">
        <v>4</v>
      </c>
      <c r="BB30" s="134">
        <v>14</v>
      </c>
      <c r="BC30" s="134">
        <v>29</v>
      </c>
      <c r="BD30" s="319">
        <v>4.5319148936170217</v>
      </c>
      <c r="BE30" s="127">
        <v>27</v>
      </c>
      <c r="BF30" s="127"/>
      <c r="BG30" s="127">
        <v>13</v>
      </c>
      <c r="BH30" s="127">
        <v>10</v>
      </c>
      <c r="BI30" s="127">
        <v>4</v>
      </c>
      <c r="BJ30" s="127"/>
      <c r="BK30" s="336"/>
      <c r="BL30" s="320">
        <v>50.777777777777779</v>
      </c>
      <c r="BM30" s="346">
        <v>49</v>
      </c>
      <c r="BN30" s="346">
        <v>0</v>
      </c>
      <c r="BO30" s="346">
        <v>3</v>
      </c>
      <c r="BP30" s="346">
        <v>19</v>
      </c>
      <c r="BQ30" s="346">
        <v>27</v>
      </c>
      <c r="BR30" s="346">
        <v>15</v>
      </c>
      <c r="BS30" s="346">
        <v>0</v>
      </c>
      <c r="BT30" s="355">
        <v>72.65306122448979</v>
      </c>
    </row>
    <row r="31" spans="1:72" s="1" customFormat="1" ht="15" customHeight="1" x14ac:dyDescent="0.25">
      <c r="A31" s="21">
        <v>2</v>
      </c>
      <c r="B31" s="6">
        <v>30480</v>
      </c>
      <c r="C31" s="6" t="s">
        <v>4</v>
      </c>
      <c r="D31" s="39" t="s">
        <v>46</v>
      </c>
      <c r="E31" s="6">
        <v>94</v>
      </c>
      <c r="F31" s="10">
        <v>1.1000000000000001</v>
      </c>
      <c r="G31" s="10">
        <v>27.7</v>
      </c>
      <c r="H31" s="10">
        <v>30.9</v>
      </c>
      <c r="I31" s="10">
        <v>40.4</v>
      </c>
      <c r="J31" s="41">
        <f>(2*F31+3*G31+4*H31+5*I31)/100</f>
        <v>4.109</v>
      </c>
      <c r="K31" s="6">
        <v>92</v>
      </c>
      <c r="L31" s="10">
        <v>10.9</v>
      </c>
      <c r="M31" s="10">
        <v>31.5</v>
      </c>
      <c r="N31" s="10">
        <v>53.3</v>
      </c>
      <c r="O31" s="10">
        <v>4.3</v>
      </c>
      <c r="P31" s="41">
        <f>(2*L31+3*M31+4*N31+5*O31)/100</f>
        <v>3.51</v>
      </c>
      <c r="Q31" s="6">
        <v>90</v>
      </c>
      <c r="R31" s="10"/>
      <c r="S31" s="10">
        <v>44.4</v>
      </c>
      <c r="T31" s="10">
        <v>42.2</v>
      </c>
      <c r="U31" s="10">
        <v>13.3</v>
      </c>
      <c r="V31" s="41">
        <f>(2*R31+3*S31+4*T31+5*U31)/100</f>
        <v>3.6850000000000001</v>
      </c>
      <c r="W31" s="180">
        <v>95</v>
      </c>
      <c r="X31" s="180">
        <v>5</v>
      </c>
      <c r="Y31" s="181">
        <f>X31*100/W31</f>
        <v>5.2631578947368425</v>
      </c>
      <c r="Z31" s="180">
        <v>61</v>
      </c>
      <c r="AA31" s="181">
        <f>Z31*100/W31</f>
        <v>64.21052631578948</v>
      </c>
      <c r="AB31" s="180">
        <v>29</v>
      </c>
      <c r="AC31" s="181">
        <f>AB31*100/W31</f>
        <v>30.526315789473685</v>
      </c>
      <c r="AD31" s="182">
        <f>AC31+AA31</f>
        <v>94.736842105263165</v>
      </c>
      <c r="AE31" s="180">
        <v>93</v>
      </c>
      <c r="AF31" s="206">
        <v>1</v>
      </c>
      <c r="AG31" s="207">
        <f>AF31*100/AE31</f>
        <v>1.075268817204301</v>
      </c>
      <c r="AH31" s="180">
        <v>45</v>
      </c>
      <c r="AI31" s="181">
        <f>AH31*100/AE31</f>
        <v>48.387096774193552</v>
      </c>
      <c r="AJ31" s="180">
        <v>47</v>
      </c>
      <c r="AK31" s="208">
        <f>AJ31*100/AE31</f>
        <v>50.537634408602152</v>
      </c>
      <c r="AL31" s="182">
        <f>(AH31+AJ31)*100/AE31</f>
        <v>98.924731182795696</v>
      </c>
      <c r="AM31" s="245">
        <v>130</v>
      </c>
      <c r="AN31" s="246">
        <v>19</v>
      </c>
      <c r="AO31" s="246">
        <v>78</v>
      </c>
      <c r="AP31" s="246">
        <v>33</v>
      </c>
      <c r="AQ31" s="246"/>
      <c r="AR31" s="247">
        <v>3.8923076923076922</v>
      </c>
      <c r="AS31" s="280">
        <v>130</v>
      </c>
      <c r="AT31" s="80">
        <v>26</v>
      </c>
      <c r="AU31" s="80">
        <v>59</v>
      </c>
      <c r="AV31" s="80">
        <v>45</v>
      </c>
      <c r="AW31" s="80"/>
      <c r="AX31" s="282">
        <v>3.8538461538461539</v>
      </c>
      <c r="AY31" s="127">
        <v>33</v>
      </c>
      <c r="AZ31" s="127"/>
      <c r="BA31" s="127">
        <v>7</v>
      </c>
      <c r="BB31" s="127">
        <v>17</v>
      </c>
      <c r="BC31" s="127">
        <v>9</v>
      </c>
      <c r="BD31" s="316">
        <v>4.0606060606060606</v>
      </c>
      <c r="BE31" s="127">
        <v>36</v>
      </c>
      <c r="BF31" s="127">
        <v>4</v>
      </c>
      <c r="BG31" s="127">
        <v>14</v>
      </c>
      <c r="BH31" s="127">
        <v>12</v>
      </c>
      <c r="BI31" s="127">
        <v>6</v>
      </c>
      <c r="BJ31" s="127"/>
      <c r="BK31" s="336"/>
      <c r="BL31" s="320">
        <v>51.333333333333336</v>
      </c>
      <c r="BM31" s="344">
        <v>51</v>
      </c>
      <c r="BN31" s="344"/>
      <c r="BO31" s="344">
        <v>3</v>
      </c>
      <c r="BP31" s="344">
        <v>15</v>
      </c>
      <c r="BQ31" s="344">
        <v>33</v>
      </c>
      <c r="BR31" s="344">
        <v>17</v>
      </c>
      <c r="BS31" s="344">
        <v>1</v>
      </c>
      <c r="BT31" s="353">
        <v>74.509803921568633</v>
      </c>
    </row>
    <row r="32" spans="1:72" s="1" customFormat="1" ht="15" customHeight="1" thickBot="1" x14ac:dyDescent="0.3">
      <c r="A32" s="21">
        <v>3</v>
      </c>
      <c r="B32" s="6">
        <v>30460</v>
      </c>
      <c r="C32" s="6" t="s">
        <v>4</v>
      </c>
      <c r="D32" s="39" t="s">
        <v>44</v>
      </c>
      <c r="E32" s="6">
        <v>103</v>
      </c>
      <c r="F32" s="10">
        <v>0.97</v>
      </c>
      <c r="G32" s="10">
        <v>15.5</v>
      </c>
      <c r="H32" s="10">
        <v>28.2</v>
      </c>
      <c r="I32" s="10">
        <v>55.3</v>
      </c>
      <c r="J32" s="41">
        <f>(2*F32+3*G32+4*H32+5*I32)/100</f>
        <v>4.3773999999999997</v>
      </c>
      <c r="K32" s="6">
        <v>101</v>
      </c>
      <c r="L32" s="10">
        <v>4</v>
      </c>
      <c r="M32" s="10">
        <v>19.8</v>
      </c>
      <c r="N32" s="10">
        <v>60.4</v>
      </c>
      <c r="O32" s="10">
        <v>15.8</v>
      </c>
      <c r="P32" s="41">
        <f>(2*L32+3*M32+4*N32+5*O32)/100</f>
        <v>3.88</v>
      </c>
      <c r="Q32" s="6">
        <v>105</v>
      </c>
      <c r="R32" s="10"/>
      <c r="S32" s="10">
        <v>7.6</v>
      </c>
      <c r="T32" s="10">
        <v>51.4</v>
      </c>
      <c r="U32" s="10">
        <v>41</v>
      </c>
      <c r="V32" s="41">
        <f>(2*R32+3*S32+4*T32+5*U32)/100</f>
        <v>4.3339999999999996</v>
      </c>
      <c r="W32" s="180">
        <v>103</v>
      </c>
      <c r="X32" s="180">
        <v>1</v>
      </c>
      <c r="Y32" s="181">
        <f>X32*100/W32</f>
        <v>0.970873786407767</v>
      </c>
      <c r="Z32" s="180">
        <v>52</v>
      </c>
      <c r="AA32" s="181">
        <f>Z32*100/W32</f>
        <v>50.485436893203882</v>
      </c>
      <c r="AB32" s="180">
        <v>50</v>
      </c>
      <c r="AC32" s="181">
        <f>AB32*100/W32</f>
        <v>48.543689320388353</v>
      </c>
      <c r="AD32" s="182">
        <f>AC32+AA32</f>
        <v>99.029126213592235</v>
      </c>
      <c r="AE32" s="180">
        <v>99</v>
      </c>
      <c r="AF32" s="206">
        <v>1</v>
      </c>
      <c r="AG32" s="207">
        <f>AF32*100/AE32</f>
        <v>1.0101010101010102</v>
      </c>
      <c r="AH32" s="180">
        <v>42</v>
      </c>
      <c r="AI32" s="181">
        <f>AH32*100/AE32</f>
        <v>42.424242424242422</v>
      </c>
      <c r="AJ32" s="180">
        <v>56</v>
      </c>
      <c r="AK32" s="208">
        <f>AJ32*100/AE32</f>
        <v>56.565656565656568</v>
      </c>
      <c r="AL32" s="182">
        <f>(AH32+AJ32)*100/AE32</f>
        <v>98.98989898989899</v>
      </c>
      <c r="AM32" s="245">
        <v>73</v>
      </c>
      <c r="AN32" s="246">
        <v>8</v>
      </c>
      <c r="AO32" s="246">
        <v>30</v>
      </c>
      <c r="AP32" s="246">
        <v>33</v>
      </c>
      <c r="AQ32" s="246">
        <v>2</v>
      </c>
      <c r="AR32" s="247">
        <v>3.6027397260273974</v>
      </c>
      <c r="AS32" s="280">
        <v>74</v>
      </c>
      <c r="AT32" s="80">
        <v>10</v>
      </c>
      <c r="AU32" s="80">
        <v>36</v>
      </c>
      <c r="AV32" s="80">
        <v>26</v>
      </c>
      <c r="AW32" s="80">
        <v>2</v>
      </c>
      <c r="AX32" s="282">
        <v>3.7297297297297298</v>
      </c>
      <c r="AY32" s="127">
        <v>51</v>
      </c>
      <c r="AZ32" s="127"/>
      <c r="BA32" s="127">
        <v>9</v>
      </c>
      <c r="BB32" s="127">
        <v>23</v>
      </c>
      <c r="BC32" s="127">
        <v>19</v>
      </c>
      <c r="BD32" s="314">
        <v>4.1960784313725492</v>
      </c>
      <c r="BE32" s="127">
        <v>34</v>
      </c>
      <c r="BF32" s="127">
        <v>3</v>
      </c>
      <c r="BG32" s="127">
        <v>23</v>
      </c>
      <c r="BH32" s="127">
        <v>7</v>
      </c>
      <c r="BI32" s="127">
        <v>1</v>
      </c>
      <c r="BJ32" s="127"/>
      <c r="BK32" s="336"/>
      <c r="BL32" s="320">
        <v>41.294117647058826</v>
      </c>
      <c r="BM32" s="344">
        <v>52</v>
      </c>
      <c r="BN32" s="344"/>
      <c r="BO32" s="344">
        <v>2</v>
      </c>
      <c r="BP32" s="344">
        <v>15</v>
      </c>
      <c r="BQ32" s="344">
        <v>35</v>
      </c>
      <c r="BR32" s="344">
        <v>16</v>
      </c>
      <c r="BS32" s="344"/>
      <c r="BT32" s="353">
        <v>73.75</v>
      </c>
    </row>
    <row r="33" spans="1:72" s="1" customFormat="1" ht="15" customHeight="1" x14ac:dyDescent="0.25">
      <c r="A33" s="21">
        <v>4</v>
      </c>
      <c r="B33" s="25">
        <v>30030</v>
      </c>
      <c r="C33" s="25" t="s">
        <v>4</v>
      </c>
      <c r="D33" s="27" t="s">
        <v>38</v>
      </c>
      <c r="E33" s="25">
        <v>97</v>
      </c>
      <c r="F33" s="30"/>
      <c r="G33" s="30">
        <v>8.1999999999999993</v>
      </c>
      <c r="H33" s="30">
        <v>28.9</v>
      </c>
      <c r="I33" s="30">
        <v>62.9</v>
      </c>
      <c r="J33" s="43">
        <f>(2*F33+3*G33+4*H33+5*I33)/100</f>
        <v>4.5469999999999997</v>
      </c>
      <c r="K33" s="25">
        <v>97</v>
      </c>
      <c r="L33" s="30"/>
      <c r="M33" s="30">
        <v>9.3000000000000007</v>
      </c>
      <c r="N33" s="30">
        <v>60.8</v>
      </c>
      <c r="O33" s="30">
        <v>29.9</v>
      </c>
      <c r="P33" s="43">
        <f>(2*L33+3*M33+4*N33+5*O33)/100</f>
        <v>4.2059999999999995</v>
      </c>
      <c r="Q33" s="25">
        <v>97</v>
      </c>
      <c r="R33" s="30"/>
      <c r="S33" s="30">
        <v>15.5</v>
      </c>
      <c r="T33" s="30">
        <v>57.7</v>
      </c>
      <c r="U33" s="30">
        <v>26.8</v>
      </c>
      <c r="V33" s="43">
        <f>(2*R33+3*S33+4*T33+5*U33)/100</f>
        <v>4.1130000000000004</v>
      </c>
      <c r="W33" s="177">
        <v>95</v>
      </c>
      <c r="X33" s="177"/>
      <c r="Y33" s="178">
        <f>X33*100/W33</f>
        <v>0</v>
      </c>
      <c r="Z33" s="177">
        <v>50</v>
      </c>
      <c r="AA33" s="178">
        <f>Z33*100/W33</f>
        <v>52.631578947368418</v>
      </c>
      <c r="AB33" s="177">
        <v>45</v>
      </c>
      <c r="AC33" s="178">
        <f>AB33*100/W33</f>
        <v>47.368421052631582</v>
      </c>
      <c r="AD33" s="179">
        <f>AC33+AA33</f>
        <v>100</v>
      </c>
      <c r="AE33" s="177">
        <v>93</v>
      </c>
      <c r="AF33" s="203">
        <v>3</v>
      </c>
      <c r="AG33" s="204">
        <f>AF33*100/AE33</f>
        <v>3.225806451612903</v>
      </c>
      <c r="AH33" s="177">
        <v>54</v>
      </c>
      <c r="AI33" s="178">
        <f>AH33*100/AE33</f>
        <v>58.064516129032256</v>
      </c>
      <c r="AJ33" s="177">
        <v>36</v>
      </c>
      <c r="AK33" s="205">
        <f>AJ33*100/AE33</f>
        <v>38.70967741935484</v>
      </c>
      <c r="AL33" s="179">
        <f>(AH33+AJ33)*100/AE33</f>
        <v>96.774193548387103</v>
      </c>
      <c r="AM33" s="242">
        <v>60</v>
      </c>
      <c r="AN33" s="243">
        <v>15</v>
      </c>
      <c r="AO33" s="243">
        <v>29</v>
      </c>
      <c r="AP33" s="243">
        <v>16</v>
      </c>
      <c r="AQ33" s="243"/>
      <c r="AR33" s="244">
        <v>3.9833333333333334</v>
      </c>
      <c r="AS33" s="277">
        <v>60</v>
      </c>
      <c r="AT33" s="284">
        <v>21</v>
      </c>
      <c r="AU33" s="284">
        <v>26</v>
      </c>
      <c r="AV33" s="284">
        <v>13</v>
      </c>
      <c r="AW33" s="284"/>
      <c r="AX33" s="282">
        <v>4.1333333333333337</v>
      </c>
      <c r="AY33" s="134">
        <v>28</v>
      </c>
      <c r="AZ33" s="134"/>
      <c r="BA33" s="134">
        <v>2</v>
      </c>
      <c r="BB33" s="134">
        <v>15</v>
      </c>
      <c r="BC33" s="134">
        <v>11</v>
      </c>
      <c r="BD33" s="313">
        <v>4.3214285714285712</v>
      </c>
      <c r="BE33" s="134">
        <v>19</v>
      </c>
      <c r="BF33" s="134">
        <v>1</v>
      </c>
      <c r="BG33" s="134">
        <v>8</v>
      </c>
      <c r="BH33" s="134">
        <v>3</v>
      </c>
      <c r="BI33" s="134">
        <v>7</v>
      </c>
      <c r="BJ33" s="134"/>
      <c r="BK33" s="335"/>
      <c r="BL33" s="360">
        <v>56.789473684210527</v>
      </c>
      <c r="BM33" s="343">
        <v>28</v>
      </c>
      <c r="BN33" s="343">
        <v>0</v>
      </c>
      <c r="BO33" s="343">
        <v>0</v>
      </c>
      <c r="BP33" s="343">
        <v>13</v>
      </c>
      <c r="BQ33" s="343">
        <v>15</v>
      </c>
      <c r="BR33" s="343">
        <v>6</v>
      </c>
      <c r="BS33" s="343">
        <v>0</v>
      </c>
      <c r="BT33" s="352">
        <v>74.321428571428569</v>
      </c>
    </row>
    <row r="34" spans="1:72" s="1" customFormat="1" ht="15" customHeight="1" x14ac:dyDescent="0.25">
      <c r="A34" s="21">
        <v>5</v>
      </c>
      <c r="B34" s="6">
        <v>31000</v>
      </c>
      <c r="C34" s="6" t="s">
        <v>4</v>
      </c>
      <c r="D34" s="39" t="s">
        <v>55</v>
      </c>
      <c r="E34" s="6">
        <v>101</v>
      </c>
      <c r="F34" s="10">
        <v>0.99</v>
      </c>
      <c r="G34" s="10">
        <v>24.8</v>
      </c>
      <c r="H34" s="10">
        <v>30.7</v>
      </c>
      <c r="I34" s="10">
        <v>43.6</v>
      </c>
      <c r="J34" s="41">
        <f>(2*F34+3*G34+4*H34+5*I34)/100</f>
        <v>4.1718000000000002</v>
      </c>
      <c r="K34" s="6">
        <v>101</v>
      </c>
      <c r="L34" s="10">
        <v>5.9</v>
      </c>
      <c r="M34" s="10">
        <v>41.6</v>
      </c>
      <c r="N34" s="10">
        <v>41.6</v>
      </c>
      <c r="O34" s="10">
        <v>10.9</v>
      </c>
      <c r="P34" s="41">
        <f>(2*L34+3*M34+4*N34+5*O34)/100</f>
        <v>3.5750000000000002</v>
      </c>
      <c r="Q34" s="6">
        <v>101</v>
      </c>
      <c r="R34" s="10"/>
      <c r="S34" s="10">
        <v>20.8</v>
      </c>
      <c r="T34" s="10">
        <v>60.4</v>
      </c>
      <c r="U34" s="10">
        <v>18.8</v>
      </c>
      <c r="V34" s="41">
        <f>(2*R34+3*S34+4*T34+5*U34)/100</f>
        <v>3.98</v>
      </c>
      <c r="W34" s="180">
        <v>95</v>
      </c>
      <c r="X34" s="180"/>
      <c r="Y34" s="181">
        <f>X34*100/W34</f>
        <v>0</v>
      </c>
      <c r="Z34" s="180">
        <v>66</v>
      </c>
      <c r="AA34" s="181">
        <f>Z34*100/W34</f>
        <v>69.473684210526315</v>
      </c>
      <c r="AB34" s="180">
        <v>29</v>
      </c>
      <c r="AC34" s="181">
        <f>AB34*100/W34</f>
        <v>30.526315789473685</v>
      </c>
      <c r="AD34" s="182">
        <f>AC34+AA34</f>
        <v>100</v>
      </c>
      <c r="AE34" s="180">
        <v>90</v>
      </c>
      <c r="AF34" s="206">
        <v>2</v>
      </c>
      <c r="AG34" s="207">
        <f>AF34*100/AE34</f>
        <v>2.2222222222222223</v>
      </c>
      <c r="AH34" s="180">
        <v>54</v>
      </c>
      <c r="AI34" s="181">
        <f>AH34*100/AE34</f>
        <v>60</v>
      </c>
      <c r="AJ34" s="180">
        <v>34</v>
      </c>
      <c r="AK34" s="208">
        <f>AJ34*100/AE34</f>
        <v>37.777777777777779</v>
      </c>
      <c r="AL34" s="182">
        <f>(AH34+AJ34)*100/AE34</f>
        <v>97.777777777777771</v>
      </c>
      <c r="AM34" s="245">
        <v>103</v>
      </c>
      <c r="AN34" s="246">
        <v>25</v>
      </c>
      <c r="AO34" s="246">
        <v>42</v>
      </c>
      <c r="AP34" s="246">
        <v>36</v>
      </c>
      <c r="AQ34" s="246"/>
      <c r="AR34" s="247">
        <v>3.8932038834951457</v>
      </c>
      <c r="AS34" s="280">
        <v>103</v>
      </c>
      <c r="AT34" s="80">
        <v>36</v>
      </c>
      <c r="AU34" s="80">
        <v>37</v>
      </c>
      <c r="AV34" s="80">
        <v>30</v>
      </c>
      <c r="AW34" s="80"/>
      <c r="AX34" s="282">
        <v>4.058252427184466</v>
      </c>
      <c r="AY34" s="127">
        <v>42</v>
      </c>
      <c r="AZ34" s="127"/>
      <c r="BA34" s="127">
        <v>4</v>
      </c>
      <c r="BB34" s="127">
        <v>18</v>
      </c>
      <c r="BC34" s="127">
        <v>20</v>
      </c>
      <c r="BD34" s="314">
        <v>4.3809523809523814</v>
      </c>
      <c r="BE34" s="127">
        <v>44</v>
      </c>
      <c r="BF34" s="127">
        <v>2</v>
      </c>
      <c r="BG34" s="127">
        <v>29</v>
      </c>
      <c r="BH34" s="127">
        <v>9</v>
      </c>
      <c r="BI34" s="127">
        <v>4</v>
      </c>
      <c r="BJ34" s="127"/>
      <c r="BK34" s="336"/>
      <c r="BL34" s="320">
        <v>44.977272727272727</v>
      </c>
      <c r="BM34" s="344">
        <v>54</v>
      </c>
      <c r="BN34" s="344"/>
      <c r="BO34" s="344">
        <v>1</v>
      </c>
      <c r="BP34" s="344">
        <v>30</v>
      </c>
      <c r="BQ34" s="344">
        <v>23</v>
      </c>
      <c r="BR34" s="344">
        <v>8</v>
      </c>
      <c r="BS34" s="344"/>
      <c r="BT34" s="353">
        <v>67.574074074074076</v>
      </c>
    </row>
    <row r="35" spans="1:72" s="1" customFormat="1" ht="15" customHeight="1" x14ac:dyDescent="0.25">
      <c r="A35" s="21">
        <v>6</v>
      </c>
      <c r="B35" s="6">
        <v>30130</v>
      </c>
      <c r="C35" s="6" t="s">
        <v>4</v>
      </c>
      <c r="D35" s="39" t="s">
        <v>40</v>
      </c>
      <c r="E35" s="6">
        <v>40</v>
      </c>
      <c r="F35" s="10">
        <v>2.5</v>
      </c>
      <c r="G35" s="10">
        <v>32.5</v>
      </c>
      <c r="H35" s="10">
        <v>30</v>
      </c>
      <c r="I35" s="10">
        <v>35</v>
      </c>
      <c r="J35" s="41">
        <f t="shared" si="3"/>
        <v>3.9750000000000001</v>
      </c>
      <c r="K35" s="6">
        <v>39</v>
      </c>
      <c r="L35" s="10">
        <v>7.7</v>
      </c>
      <c r="M35" s="10">
        <v>41</v>
      </c>
      <c r="N35" s="10">
        <v>43.6</v>
      </c>
      <c r="O35" s="10">
        <v>7.7</v>
      </c>
      <c r="P35" s="41">
        <f t="shared" si="4"/>
        <v>3.5129999999999999</v>
      </c>
      <c r="Q35" s="6">
        <v>39</v>
      </c>
      <c r="R35" s="10">
        <v>2.6</v>
      </c>
      <c r="S35" s="10">
        <v>30.8</v>
      </c>
      <c r="T35" s="10">
        <v>53.8</v>
      </c>
      <c r="U35" s="10">
        <v>12.8</v>
      </c>
      <c r="V35" s="41">
        <f t="shared" si="5"/>
        <v>3.7680000000000002</v>
      </c>
      <c r="W35" s="180">
        <v>37</v>
      </c>
      <c r="X35" s="180">
        <v>1</v>
      </c>
      <c r="Y35" s="181">
        <f t="shared" si="14"/>
        <v>2.7027027027027026</v>
      </c>
      <c r="Z35" s="180">
        <v>25</v>
      </c>
      <c r="AA35" s="181">
        <f t="shared" si="6"/>
        <v>67.567567567567565</v>
      </c>
      <c r="AB35" s="180">
        <v>11</v>
      </c>
      <c r="AC35" s="181">
        <f t="shared" si="7"/>
        <v>29.72972972972973</v>
      </c>
      <c r="AD35" s="182">
        <f t="shared" si="8"/>
        <v>97.297297297297291</v>
      </c>
      <c r="AE35" s="180">
        <v>37</v>
      </c>
      <c r="AF35" s="206">
        <v>2</v>
      </c>
      <c r="AG35" s="207">
        <f t="shared" si="12"/>
        <v>5.4054054054054053</v>
      </c>
      <c r="AH35" s="180">
        <v>21</v>
      </c>
      <c r="AI35" s="181">
        <f t="shared" si="9"/>
        <v>56.756756756756758</v>
      </c>
      <c r="AJ35" s="180">
        <v>14</v>
      </c>
      <c r="AK35" s="208">
        <f t="shared" si="10"/>
        <v>37.837837837837839</v>
      </c>
      <c r="AL35" s="182">
        <f t="shared" si="11"/>
        <v>94.594594594594597</v>
      </c>
      <c r="AM35" s="245">
        <v>35</v>
      </c>
      <c r="AN35" s="246">
        <v>2</v>
      </c>
      <c r="AO35" s="246">
        <v>13</v>
      </c>
      <c r="AP35" s="246">
        <v>19</v>
      </c>
      <c r="AQ35" s="246">
        <v>1</v>
      </c>
      <c r="AR35" s="247">
        <v>3.4571428571428573</v>
      </c>
      <c r="AS35" s="280">
        <v>35</v>
      </c>
      <c r="AT35" s="80">
        <v>3</v>
      </c>
      <c r="AU35" s="80">
        <v>10</v>
      </c>
      <c r="AV35" s="80">
        <v>20</v>
      </c>
      <c r="AW35" s="80">
        <v>2</v>
      </c>
      <c r="AX35" s="282">
        <v>3.4</v>
      </c>
      <c r="AY35" s="127">
        <v>11</v>
      </c>
      <c r="AZ35" s="127"/>
      <c r="BA35" s="127">
        <v>2</v>
      </c>
      <c r="BB35" s="127">
        <v>7</v>
      </c>
      <c r="BC35" s="127">
        <v>2</v>
      </c>
      <c r="BD35" s="316">
        <v>4</v>
      </c>
      <c r="BE35" s="127">
        <v>8</v>
      </c>
      <c r="BF35" s="127"/>
      <c r="BG35" s="127">
        <v>8</v>
      </c>
      <c r="BH35" s="127"/>
      <c r="BI35" s="127"/>
      <c r="BJ35" s="127"/>
      <c r="BK35" s="336"/>
      <c r="BL35" s="320">
        <v>38.875</v>
      </c>
      <c r="BM35" s="344">
        <v>11</v>
      </c>
      <c r="BN35" s="344">
        <v>0</v>
      </c>
      <c r="BO35" s="344">
        <v>1</v>
      </c>
      <c r="BP35" s="344">
        <v>8</v>
      </c>
      <c r="BQ35" s="344">
        <v>2</v>
      </c>
      <c r="BR35" s="344">
        <v>1</v>
      </c>
      <c r="BS35" s="344">
        <v>0</v>
      </c>
      <c r="BT35" s="353">
        <v>67.545454545454547</v>
      </c>
    </row>
    <row r="36" spans="1:72" s="1" customFormat="1" ht="15" customHeight="1" x14ac:dyDescent="0.25">
      <c r="A36" s="21">
        <v>7</v>
      </c>
      <c r="B36" s="6">
        <v>30160</v>
      </c>
      <c r="C36" s="6" t="s">
        <v>4</v>
      </c>
      <c r="D36" s="39" t="s">
        <v>41</v>
      </c>
      <c r="E36" s="6">
        <v>73</v>
      </c>
      <c r="F36" s="10">
        <v>2.7</v>
      </c>
      <c r="G36" s="10">
        <v>23.3</v>
      </c>
      <c r="H36" s="10">
        <v>38.4</v>
      </c>
      <c r="I36" s="10">
        <v>35.6</v>
      </c>
      <c r="J36" s="41">
        <f t="shared" si="3"/>
        <v>4.069</v>
      </c>
      <c r="K36" s="6">
        <v>73</v>
      </c>
      <c r="L36" s="10">
        <v>13.7</v>
      </c>
      <c r="M36" s="10">
        <v>28.8</v>
      </c>
      <c r="N36" s="10">
        <v>46.6</v>
      </c>
      <c r="O36" s="10">
        <v>11</v>
      </c>
      <c r="P36" s="41">
        <f t="shared" si="4"/>
        <v>3.5520000000000005</v>
      </c>
      <c r="Q36" s="6">
        <v>73</v>
      </c>
      <c r="R36" s="10">
        <v>1.4</v>
      </c>
      <c r="S36" s="10">
        <v>24.7</v>
      </c>
      <c r="T36" s="10">
        <v>53.4</v>
      </c>
      <c r="U36" s="10">
        <v>20.5</v>
      </c>
      <c r="V36" s="41">
        <f t="shared" si="5"/>
        <v>3.93</v>
      </c>
      <c r="W36" s="180">
        <v>74</v>
      </c>
      <c r="X36" s="180"/>
      <c r="Y36" s="181">
        <f t="shared" si="14"/>
        <v>0</v>
      </c>
      <c r="Z36" s="180">
        <v>58</v>
      </c>
      <c r="AA36" s="181">
        <f t="shared" si="6"/>
        <v>78.378378378378372</v>
      </c>
      <c r="AB36" s="180">
        <v>16</v>
      </c>
      <c r="AC36" s="181">
        <f t="shared" si="7"/>
        <v>21.621621621621621</v>
      </c>
      <c r="AD36" s="182">
        <f t="shared" si="8"/>
        <v>100</v>
      </c>
      <c r="AE36" s="180">
        <v>73</v>
      </c>
      <c r="AF36" s="206">
        <v>6</v>
      </c>
      <c r="AG36" s="207">
        <f t="shared" si="12"/>
        <v>8.2191780821917817</v>
      </c>
      <c r="AH36" s="180">
        <v>48</v>
      </c>
      <c r="AI36" s="181">
        <f t="shared" si="9"/>
        <v>65.753424657534254</v>
      </c>
      <c r="AJ36" s="180">
        <v>19</v>
      </c>
      <c r="AK36" s="208">
        <f t="shared" si="10"/>
        <v>26.027397260273972</v>
      </c>
      <c r="AL36" s="182">
        <f t="shared" si="11"/>
        <v>91.780821917808225</v>
      </c>
      <c r="AM36" s="245">
        <v>56</v>
      </c>
      <c r="AN36" s="246">
        <v>6</v>
      </c>
      <c r="AO36" s="246">
        <v>28</v>
      </c>
      <c r="AP36" s="246">
        <v>22</v>
      </c>
      <c r="AQ36" s="246"/>
      <c r="AR36" s="247">
        <v>3.7142857142857144</v>
      </c>
      <c r="AS36" s="280">
        <v>56</v>
      </c>
      <c r="AT36" s="80">
        <v>12</v>
      </c>
      <c r="AU36" s="80">
        <v>14</v>
      </c>
      <c r="AV36" s="80">
        <v>30</v>
      </c>
      <c r="AW36" s="80"/>
      <c r="AX36" s="282">
        <v>3.6785714285714284</v>
      </c>
      <c r="AY36" s="127">
        <v>21</v>
      </c>
      <c r="AZ36" s="127"/>
      <c r="BA36" s="127">
        <v>1</v>
      </c>
      <c r="BB36" s="127">
        <v>10</v>
      </c>
      <c r="BC36" s="127">
        <v>10</v>
      </c>
      <c r="BD36" s="314">
        <v>4.4285714285714288</v>
      </c>
      <c r="BE36" s="127">
        <v>6</v>
      </c>
      <c r="BF36" s="127"/>
      <c r="BG36" s="127">
        <v>2</v>
      </c>
      <c r="BH36" s="127">
        <v>4</v>
      </c>
      <c r="BI36" s="127"/>
      <c r="BJ36" s="127"/>
      <c r="BK36" s="336"/>
      <c r="BL36" s="320">
        <v>47.333333333333336</v>
      </c>
      <c r="BM36" s="344">
        <v>21</v>
      </c>
      <c r="BN36" s="344">
        <v>0</v>
      </c>
      <c r="BO36" s="344">
        <v>3</v>
      </c>
      <c r="BP36" s="344">
        <v>14</v>
      </c>
      <c r="BQ36" s="344">
        <v>4</v>
      </c>
      <c r="BR36" s="344">
        <v>1</v>
      </c>
      <c r="BS36" s="344">
        <v>0</v>
      </c>
      <c r="BT36" s="353">
        <v>61.952380952380949</v>
      </c>
    </row>
    <row r="37" spans="1:72" s="1" customFormat="1" ht="15" customHeight="1" x14ac:dyDescent="0.25">
      <c r="A37" s="21">
        <v>8</v>
      </c>
      <c r="B37" s="6">
        <v>30310</v>
      </c>
      <c r="C37" s="6" t="s">
        <v>4</v>
      </c>
      <c r="D37" s="39" t="s">
        <v>42</v>
      </c>
      <c r="E37" s="6">
        <v>46</v>
      </c>
      <c r="F37" s="10"/>
      <c r="G37" s="10">
        <v>30.4</v>
      </c>
      <c r="H37" s="10">
        <v>32.6</v>
      </c>
      <c r="I37" s="10">
        <v>37</v>
      </c>
      <c r="J37" s="41">
        <f t="shared" si="3"/>
        <v>4.0659999999999998</v>
      </c>
      <c r="K37" s="6">
        <v>46</v>
      </c>
      <c r="L37" s="10">
        <v>2.2000000000000002</v>
      </c>
      <c r="M37" s="10">
        <v>45.7</v>
      </c>
      <c r="N37" s="10">
        <v>39.1</v>
      </c>
      <c r="O37" s="10">
        <v>13</v>
      </c>
      <c r="P37" s="41">
        <f t="shared" si="4"/>
        <v>3.6290000000000004</v>
      </c>
      <c r="Q37" s="6">
        <v>46</v>
      </c>
      <c r="R37" s="10">
        <v>2.2000000000000002</v>
      </c>
      <c r="S37" s="10">
        <v>26.1</v>
      </c>
      <c r="T37" s="10">
        <v>41.3</v>
      </c>
      <c r="U37" s="10">
        <v>30.4</v>
      </c>
      <c r="V37" s="41">
        <f t="shared" si="5"/>
        <v>3.9989999999999997</v>
      </c>
      <c r="W37" s="180">
        <v>48</v>
      </c>
      <c r="X37" s="180">
        <v>2</v>
      </c>
      <c r="Y37" s="181">
        <f t="shared" si="14"/>
        <v>4.166666666666667</v>
      </c>
      <c r="Z37" s="180">
        <v>29</v>
      </c>
      <c r="AA37" s="181">
        <f t="shared" si="6"/>
        <v>60.416666666666664</v>
      </c>
      <c r="AB37" s="180">
        <v>17</v>
      </c>
      <c r="AC37" s="181">
        <f t="shared" si="7"/>
        <v>35.416666666666664</v>
      </c>
      <c r="AD37" s="182">
        <f t="shared" si="8"/>
        <v>95.833333333333329</v>
      </c>
      <c r="AE37" s="180">
        <v>48</v>
      </c>
      <c r="AF37" s="206">
        <v>1</v>
      </c>
      <c r="AG37" s="207">
        <f t="shared" si="12"/>
        <v>2.0833333333333335</v>
      </c>
      <c r="AH37" s="180">
        <v>15</v>
      </c>
      <c r="AI37" s="181">
        <f t="shared" si="9"/>
        <v>31.25</v>
      </c>
      <c r="AJ37" s="180">
        <v>32</v>
      </c>
      <c r="AK37" s="208">
        <f t="shared" si="10"/>
        <v>66.666666666666671</v>
      </c>
      <c r="AL37" s="182">
        <f t="shared" si="11"/>
        <v>97.916666666666671</v>
      </c>
      <c r="AM37" s="245">
        <v>21</v>
      </c>
      <c r="AN37" s="246">
        <v>5</v>
      </c>
      <c r="AO37" s="246">
        <v>6</v>
      </c>
      <c r="AP37" s="246">
        <v>10</v>
      </c>
      <c r="AQ37" s="246"/>
      <c r="AR37" s="247">
        <v>3.7619047619047619</v>
      </c>
      <c r="AS37" s="280">
        <v>21</v>
      </c>
      <c r="AT37" s="80">
        <v>3</v>
      </c>
      <c r="AU37" s="80">
        <v>8</v>
      </c>
      <c r="AV37" s="80">
        <v>10</v>
      </c>
      <c r="AW37" s="80"/>
      <c r="AX37" s="282">
        <v>3.6666666666666665</v>
      </c>
      <c r="AY37" s="127">
        <v>17</v>
      </c>
      <c r="AZ37" s="127"/>
      <c r="BA37" s="127">
        <v>8</v>
      </c>
      <c r="BB37" s="127">
        <v>5</v>
      </c>
      <c r="BC37" s="127">
        <v>4</v>
      </c>
      <c r="BD37" s="316">
        <v>3.7647058823529411</v>
      </c>
      <c r="BE37" s="127">
        <v>11</v>
      </c>
      <c r="BF37" s="127">
        <v>1</v>
      </c>
      <c r="BG37" s="127">
        <v>6</v>
      </c>
      <c r="BH37" s="127">
        <v>2</v>
      </c>
      <c r="BI37" s="127">
        <v>2</v>
      </c>
      <c r="BJ37" s="127"/>
      <c r="BK37" s="336"/>
      <c r="BL37" s="320">
        <v>44.909090909090907</v>
      </c>
      <c r="BM37" s="344">
        <v>19</v>
      </c>
      <c r="BN37" s="344"/>
      <c r="BO37" s="344">
        <v>1</v>
      </c>
      <c r="BP37" s="344">
        <v>11</v>
      </c>
      <c r="BQ37" s="344">
        <v>7</v>
      </c>
      <c r="BR37" s="344">
        <v>3</v>
      </c>
      <c r="BS37" s="344"/>
      <c r="BT37" s="353">
        <v>64.631578947368425</v>
      </c>
    </row>
    <row r="38" spans="1:72" s="1" customFormat="1" ht="15" customHeight="1" x14ac:dyDescent="0.25">
      <c r="A38" s="21">
        <v>9</v>
      </c>
      <c r="B38" s="6">
        <v>30440</v>
      </c>
      <c r="C38" s="6" t="s">
        <v>4</v>
      </c>
      <c r="D38" s="39" t="s">
        <v>43</v>
      </c>
      <c r="E38" s="6">
        <v>65</v>
      </c>
      <c r="F38" s="10">
        <v>3.1</v>
      </c>
      <c r="G38" s="10">
        <v>27.7</v>
      </c>
      <c r="H38" s="10">
        <v>30.8</v>
      </c>
      <c r="I38" s="10">
        <v>38.5</v>
      </c>
      <c r="J38" s="41">
        <f t="shared" si="3"/>
        <v>4.05</v>
      </c>
      <c r="K38" s="6">
        <v>65</v>
      </c>
      <c r="L38" s="10">
        <v>6.2</v>
      </c>
      <c r="M38" s="10">
        <v>27.7</v>
      </c>
      <c r="N38" s="10">
        <v>43.1</v>
      </c>
      <c r="O38" s="10">
        <v>23.1</v>
      </c>
      <c r="P38" s="41">
        <f t="shared" si="4"/>
        <v>3.8339999999999996</v>
      </c>
      <c r="Q38" s="6"/>
      <c r="R38" s="10"/>
      <c r="S38" s="10"/>
      <c r="T38" s="10"/>
      <c r="U38" s="10"/>
      <c r="V38" s="41"/>
      <c r="W38" s="180">
        <v>65</v>
      </c>
      <c r="X38" s="180">
        <v>2</v>
      </c>
      <c r="Y38" s="181">
        <f t="shared" si="14"/>
        <v>3.0769230769230771</v>
      </c>
      <c r="Z38" s="180">
        <v>43</v>
      </c>
      <c r="AA38" s="181">
        <f t="shared" si="6"/>
        <v>66.15384615384616</v>
      </c>
      <c r="AB38" s="180">
        <v>20</v>
      </c>
      <c r="AC38" s="181">
        <f t="shared" si="7"/>
        <v>30.76923076923077</v>
      </c>
      <c r="AD38" s="182">
        <f t="shared" si="8"/>
        <v>96.923076923076934</v>
      </c>
      <c r="AE38" s="180">
        <v>65</v>
      </c>
      <c r="AF38" s="206">
        <v>2</v>
      </c>
      <c r="AG38" s="207">
        <f t="shared" si="12"/>
        <v>3.0769230769230771</v>
      </c>
      <c r="AH38" s="180">
        <v>29</v>
      </c>
      <c r="AI38" s="181">
        <f t="shared" si="9"/>
        <v>44.615384615384613</v>
      </c>
      <c r="AJ38" s="180">
        <v>34</v>
      </c>
      <c r="AK38" s="208">
        <f t="shared" si="10"/>
        <v>52.307692307692307</v>
      </c>
      <c r="AL38" s="182">
        <f t="shared" si="11"/>
        <v>96.92307692307692</v>
      </c>
      <c r="AM38" s="245">
        <v>52</v>
      </c>
      <c r="AN38" s="246">
        <v>8</v>
      </c>
      <c r="AO38" s="246">
        <v>23</v>
      </c>
      <c r="AP38" s="246">
        <v>21</v>
      </c>
      <c r="AQ38" s="246"/>
      <c r="AR38" s="247">
        <v>3.75</v>
      </c>
      <c r="AS38" s="280">
        <v>52</v>
      </c>
      <c r="AT38" s="80">
        <v>16</v>
      </c>
      <c r="AU38" s="80">
        <v>22</v>
      </c>
      <c r="AV38" s="80">
        <v>13</v>
      </c>
      <c r="AW38" s="80">
        <v>1</v>
      </c>
      <c r="AX38" s="282">
        <v>4.0192307692307692</v>
      </c>
      <c r="AY38" s="127">
        <v>17</v>
      </c>
      <c r="AZ38" s="127"/>
      <c r="BA38" s="127">
        <v>3</v>
      </c>
      <c r="BB38" s="127">
        <v>11</v>
      </c>
      <c r="BC38" s="127">
        <v>3</v>
      </c>
      <c r="BD38" s="316">
        <v>4</v>
      </c>
      <c r="BE38" s="127">
        <v>9</v>
      </c>
      <c r="BF38" s="127"/>
      <c r="BG38" s="127">
        <v>8</v>
      </c>
      <c r="BH38" s="127">
        <v>1</v>
      </c>
      <c r="BI38" s="127">
        <v>0</v>
      </c>
      <c r="BJ38" s="127"/>
      <c r="BK38" s="336"/>
      <c r="BL38" s="320">
        <v>39.333333333333336</v>
      </c>
      <c r="BM38" s="344">
        <v>18</v>
      </c>
      <c r="BN38" s="344"/>
      <c r="BO38" s="344">
        <v>2</v>
      </c>
      <c r="BP38" s="344">
        <v>7</v>
      </c>
      <c r="BQ38" s="344">
        <v>9</v>
      </c>
      <c r="BR38" s="344">
        <v>4</v>
      </c>
      <c r="BS38" s="344"/>
      <c r="BT38" s="353">
        <v>68.333333333333329</v>
      </c>
    </row>
    <row r="39" spans="1:72" s="1" customFormat="1" ht="15" customHeight="1" x14ac:dyDescent="0.25">
      <c r="A39" s="21">
        <v>10</v>
      </c>
      <c r="B39" s="6">
        <v>30470</v>
      </c>
      <c r="C39" s="6" t="s">
        <v>4</v>
      </c>
      <c r="D39" s="39" t="s">
        <v>45</v>
      </c>
      <c r="E39" s="6">
        <v>59</v>
      </c>
      <c r="F39" s="10"/>
      <c r="G39" s="10">
        <v>11.9</v>
      </c>
      <c r="H39" s="10">
        <v>11.9</v>
      </c>
      <c r="I39" s="10">
        <v>76.3</v>
      </c>
      <c r="J39" s="41">
        <f t="shared" si="3"/>
        <v>4.6479999999999997</v>
      </c>
      <c r="K39" s="6">
        <v>59</v>
      </c>
      <c r="L39" s="10"/>
      <c r="M39" s="10">
        <v>16.899999999999999</v>
      </c>
      <c r="N39" s="10">
        <v>40.700000000000003</v>
      </c>
      <c r="O39" s="10">
        <v>42.4</v>
      </c>
      <c r="P39" s="41">
        <f t="shared" si="4"/>
        <v>4.2549999999999999</v>
      </c>
      <c r="Q39" s="6">
        <v>59</v>
      </c>
      <c r="R39" s="10"/>
      <c r="S39" s="10">
        <v>16.899999999999999</v>
      </c>
      <c r="T39" s="10">
        <v>67.8</v>
      </c>
      <c r="U39" s="10">
        <v>15.3</v>
      </c>
      <c r="V39" s="41">
        <f t="shared" si="5"/>
        <v>3.984</v>
      </c>
      <c r="W39" s="180">
        <v>59</v>
      </c>
      <c r="X39" s="180"/>
      <c r="Y39" s="181">
        <f t="shared" si="14"/>
        <v>0</v>
      </c>
      <c r="Z39" s="180">
        <v>26</v>
      </c>
      <c r="AA39" s="181">
        <f t="shared" si="6"/>
        <v>44.067796610169495</v>
      </c>
      <c r="AB39" s="180">
        <v>33</v>
      </c>
      <c r="AC39" s="181">
        <f t="shared" si="7"/>
        <v>55.932203389830505</v>
      </c>
      <c r="AD39" s="182">
        <f t="shared" si="8"/>
        <v>100</v>
      </c>
      <c r="AE39" s="180">
        <v>59</v>
      </c>
      <c r="AF39" s="206"/>
      <c r="AG39" s="207"/>
      <c r="AH39" s="180">
        <v>36</v>
      </c>
      <c r="AI39" s="181">
        <f t="shared" si="9"/>
        <v>61.016949152542374</v>
      </c>
      <c r="AJ39" s="180">
        <v>23</v>
      </c>
      <c r="AK39" s="208">
        <f t="shared" si="10"/>
        <v>38.983050847457626</v>
      </c>
      <c r="AL39" s="182">
        <f t="shared" si="11"/>
        <v>100</v>
      </c>
      <c r="AM39" s="245">
        <v>50</v>
      </c>
      <c r="AN39" s="246">
        <v>2</v>
      </c>
      <c r="AO39" s="246">
        <v>28</v>
      </c>
      <c r="AP39" s="246">
        <v>20</v>
      </c>
      <c r="AQ39" s="246"/>
      <c r="AR39" s="247">
        <v>3.64</v>
      </c>
      <c r="AS39" s="280">
        <v>50</v>
      </c>
      <c r="AT39" s="80">
        <v>6</v>
      </c>
      <c r="AU39" s="80">
        <v>19</v>
      </c>
      <c r="AV39" s="80">
        <v>25</v>
      </c>
      <c r="AW39" s="80"/>
      <c r="AX39" s="282">
        <v>3.62</v>
      </c>
      <c r="AY39" s="127">
        <v>39</v>
      </c>
      <c r="AZ39" s="127"/>
      <c r="BA39" s="127">
        <v>16</v>
      </c>
      <c r="BB39" s="127">
        <v>20</v>
      </c>
      <c r="BC39" s="127">
        <v>3</v>
      </c>
      <c r="BD39" s="316">
        <v>3.6666666666666665</v>
      </c>
      <c r="BE39" s="127">
        <v>9</v>
      </c>
      <c r="BF39" s="127">
        <v>1</v>
      </c>
      <c r="BG39" s="127">
        <v>8</v>
      </c>
      <c r="BH39" s="127"/>
      <c r="BI39" s="127"/>
      <c r="BJ39" s="127"/>
      <c r="BK39" s="336"/>
      <c r="BL39" s="320">
        <v>35.777777777777779</v>
      </c>
      <c r="BM39" s="344">
        <v>39</v>
      </c>
      <c r="BN39" s="344"/>
      <c r="BO39" s="344">
        <v>18</v>
      </c>
      <c r="BP39" s="344">
        <v>21</v>
      </c>
      <c r="BQ39" s="344"/>
      <c r="BR39" s="344"/>
      <c r="BS39" s="344"/>
      <c r="BT39" s="353">
        <v>55.717948717948715</v>
      </c>
    </row>
    <row r="40" spans="1:72" s="1" customFormat="1" ht="15" customHeight="1" x14ac:dyDescent="0.25">
      <c r="A40" s="21">
        <v>11</v>
      </c>
      <c r="B40" s="6">
        <v>30500</v>
      </c>
      <c r="C40" s="6" t="s">
        <v>4</v>
      </c>
      <c r="D40" s="39" t="s">
        <v>47</v>
      </c>
      <c r="E40" s="6">
        <v>40</v>
      </c>
      <c r="F40" s="10">
        <v>5</v>
      </c>
      <c r="G40" s="10">
        <v>35</v>
      </c>
      <c r="H40" s="10">
        <v>32.5</v>
      </c>
      <c r="I40" s="10">
        <v>27.5</v>
      </c>
      <c r="J40" s="41">
        <f t="shared" si="3"/>
        <v>3.8250000000000002</v>
      </c>
      <c r="K40" s="6">
        <v>39</v>
      </c>
      <c r="L40" s="10">
        <v>10.3</v>
      </c>
      <c r="M40" s="10">
        <v>30.8</v>
      </c>
      <c r="N40" s="10">
        <v>30.8</v>
      </c>
      <c r="O40" s="10">
        <v>28.2</v>
      </c>
      <c r="P40" s="41">
        <f t="shared" si="4"/>
        <v>3.7719999999999998</v>
      </c>
      <c r="Q40" s="6">
        <v>40</v>
      </c>
      <c r="R40" s="10">
        <v>2.5</v>
      </c>
      <c r="S40" s="10">
        <v>37.5</v>
      </c>
      <c r="T40" s="10">
        <v>27.5</v>
      </c>
      <c r="U40" s="10">
        <v>32.5</v>
      </c>
      <c r="V40" s="41">
        <f t="shared" si="5"/>
        <v>3.9</v>
      </c>
      <c r="W40" s="180">
        <v>38</v>
      </c>
      <c r="X40" s="180"/>
      <c r="Y40" s="181">
        <f t="shared" si="14"/>
        <v>0</v>
      </c>
      <c r="Z40" s="180">
        <v>20</v>
      </c>
      <c r="AA40" s="181">
        <f t="shared" si="6"/>
        <v>52.631578947368418</v>
      </c>
      <c r="AB40" s="180">
        <v>18</v>
      </c>
      <c r="AC40" s="181">
        <f t="shared" si="7"/>
        <v>47.368421052631582</v>
      </c>
      <c r="AD40" s="182">
        <f t="shared" si="8"/>
        <v>100</v>
      </c>
      <c r="AE40" s="180">
        <v>38</v>
      </c>
      <c r="AF40" s="206"/>
      <c r="AG40" s="207"/>
      <c r="AH40" s="180">
        <v>18</v>
      </c>
      <c r="AI40" s="181">
        <f t="shared" si="9"/>
        <v>47.368421052631582</v>
      </c>
      <c r="AJ40" s="180">
        <v>20</v>
      </c>
      <c r="AK40" s="208">
        <f t="shared" si="10"/>
        <v>52.631578947368418</v>
      </c>
      <c r="AL40" s="182">
        <f t="shared" si="11"/>
        <v>100</v>
      </c>
      <c r="AM40" s="245">
        <v>18</v>
      </c>
      <c r="AN40" s="246"/>
      <c r="AO40" s="246">
        <v>10</v>
      </c>
      <c r="AP40" s="246">
        <v>8</v>
      </c>
      <c r="AQ40" s="246"/>
      <c r="AR40" s="247">
        <v>3.5555555555555554</v>
      </c>
      <c r="AS40" s="280">
        <v>18</v>
      </c>
      <c r="AT40" s="80"/>
      <c r="AU40" s="80">
        <v>7</v>
      </c>
      <c r="AV40" s="80">
        <v>11</v>
      </c>
      <c r="AW40" s="80"/>
      <c r="AX40" s="282">
        <v>3.3888888888888888</v>
      </c>
      <c r="AY40" s="127"/>
      <c r="AZ40" s="127"/>
      <c r="BA40" s="127"/>
      <c r="BB40" s="127"/>
      <c r="BC40" s="127"/>
      <c r="BD40" s="316"/>
      <c r="BE40" s="127"/>
      <c r="BF40" s="127"/>
      <c r="BG40" s="127"/>
      <c r="BH40" s="127"/>
      <c r="BI40" s="127"/>
      <c r="BJ40" s="127"/>
      <c r="BK40" s="336"/>
      <c r="BL40" s="320"/>
      <c r="BM40" s="344"/>
      <c r="BN40" s="344"/>
      <c r="BO40" s="344"/>
      <c r="BP40" s="344"/>
      <c r="BQ40" s="344"/>
      <c r="BR40" s="344"/>
      <c r="BS40" s="344"/>
      <c r="BT40" s="353"/>
    </row>
    <row r="41" spans="1:72" s="1" customFormat="1" ht="15" customHeight="1" x14ac:dyDescent="0.25">
      <c r="A41" s="21">
        <v>12</v>
      </c>
      <c r="B41" s="6">
        <v>30530</v>
      </c>
      <c r="C41" s="6" t="s">
        <v>4</v>
      </c>
      <c r="D41" s="39" t="s">
        <v>48</v>
      </c>
      <c r="E41" s="6">
        <v>88</v>
      </c>
      <c r="F41" s="10">
        <v>2.2999999999999998</v>
      </c>
      <c r="G41" s="10">
        <v>17</v>
      </c>
      <c r="H41" s="10">
        <v>29.5</v>
      </c>
      <c r="I41" s="10">
        <v>51.1</v>
      </c>
      <c r="J41" s="41">
        <f t="shared" si="3"/>
        <v>4.2910000000000004</v>
      </c>
      <c r="K41" s="6">
        <v>88</v>
      </c>
      <c r="L41" s="10">
        <v>2.2999999999999998</v>
      </c>
      <c r="M41" s="10">
        <v>21.6</v>
      </c>
      <c r="N41" s="10">
        <v>47.7</v>
      </c>
      <c r="O41" s="10">
        <v>28.4</v>
      </c>
      <c r="P41" s="41">
        <f t="shared" si="4"/>
        <v>4.0220000000000002</v>
      </c>
      <c r="Q41" s="6">
        <v>87</v>
      </c>
      <c r="R41" s="10">
        <v>1.1000000000000001</v>
      </c>
      <c r="S41" s="10">
        <v>26.4</v>
      </c>
      <c r="T41" s="10">
        <v>58.6</v>
      </c>
      <c r="U41" s="10">
        <v>13.8</v>
      </c>
      <c r="V41" s="41">
        <f t="shared" si="5"/>
        <v>3.8480000000000003</v>
      </c>
      <c r="W41" s="180">
        <v>88</v>
      </c>
      <c r="X41" s="180">
        <v>3</v>
      </c>
      <c r="Y41" s="181">
        <f t="shared" si="14"/>
        <v>3.4090909090909092</v>
      </c>
      <c r="Z41" s="180">
        <v>59</v>
      </c>
      <c r="AA41" s="181">
        <f t="shared" si="6"/>
        <v>67.045454545454547</v>
      </c>
      <c r="AB41" s="180">
        <v>26</v>
      </c>
      <c r="AC41" s="181">
        <f t="shared" si="7"/>
        <v>29.545454545454547</v>
      </c>
      <c r="AD41" s="182">
        <f t="shared" si="8"/>
        <v>96.590909090909093</v>
      </c>
      <c r="AE41" s="180">
        <v>87</v>
      </c>
      <c r="AF41" s="206">
        <v>7</v>
      </c>
      <c r="AG41" s="207">
        <f t="shared" si="12"/>
        <v>8.0459770114942533</v>
      </c>
      <c r="AH41" s="180">
        <v>45</v>
      </c>
      <c r="AI41" s="181">
        <f t="shared" si="9"/>
        <v>51.724137931034484</v>
      </c>
      <c r="AJ41" s="180">
        <v>35</v>
      </c>
      <c r="AK41" s="208">
        <f t="shared" si="10"/>
        <v>40.229885057471265</v>
      </c>
      <c r="AL41" s="182">
        <f t="shared" si="11"/>
        <v>91.954022988505741</v>
      </c>
      <c r="AM41" s="245">
        <v>70</v>
      </c>
      <c r="AN41" s="246">
        <v>4</v>
      </c>
      <c r="AO41" s="246">
        <v>23</v>
      </c>
      <c r="AP41" s="246">
        <v>41</v>
      </c>
      <c r="AQ41" s="246">
        <v>2</v>
      </c>
      <c r="AR41" s="247">
        <v>3.4142857142857141</v>
      </c>
      <c r="AS41" s="280">
        <v>70</v>
      </c>
      <c r="AT41" s="80">
        <v>13</v>
      </c>
      <c r="AU41" s="80">
        <v>19</v>
      </c>
      <c r="AV41" s="80">
        <v>34</v>
      </c>
      <c r="AW41" s="80">
        <v>4</v>
      </c>
      <c r="AX41" s="282">
        <v>3.5857142857142859</v>
      </c>
      <c r="AY41" s="127">
        <v>18</v>
      </c>
      <c r="AZ41" s="127"/>
      <c r="BA41" s="127">
        <v>11</v>
      </c>
      <c r="BB41" s="127">
        <v>6</v>
      </c>
      <c r="BC41" s="127">
        <v>1</v>
      </c>
      <c r="BD41" s="320">
        <v>3.4444444444444446</v>
      </c>
      <c r="BE41" s="127">
        <v>4</v>
      </c>
      <c r="BF41" s="127">
        <v>1</v>
      </c>
      <c r="BG41" s="127">
        <v>2</v>
      </c>
      <c r="BH41" s="127">
        <v>1</v>
      </c>
      <c r="BI41" s="127">
        <v>0</v>
      </c>
      <c r="BJ41" s="127"/>
      <c r="BK41" s="336"/>
      <c r="BL41" s="320">
        <v>31.75</v>
      </c>
      <c r="BM41" s="344">
        <v>18</v>
      </c>
      <c r="BN41" s="344"/>
      <c r="BO41" s="344">
        <v>3</v>
      </c>
      <c r="BP41" s="344">
        <v>10</v>
      </c>
      <c r="BQ41" s="344">
        <v>5</v>
      </c>
      <c r="BR41" s="344"/>
      <c r="BS41" s="344"/>
      <c r="BT41" s="353">
        <v>61.5</v>
      </c>
    </row>
    <row r="42" spans="1:72" s="1" customFormat="1" ht="15" customHeight="1" x14ac:dyDescent="0.25">
      <c r="A42" s="21">
        <v>13</v>
      </c>
      <c r="B42" s="6">
        <v>30640</v>
      </c>
      <c r="C42" s="6" t="s">
        <v>4</v>
      </c>
      <c r="D42" s="39" t="s">
        <v>49</v>
      </c>
      <c r="E42" s="6">
        <v>82</v>
      </c>
      <c r="F42" s="10"/>
      <c r="G42" s="10">
        <v>14.6</v>
      </c>
      <c r="H42" s="10">
        <v>34.1</v>
      </c>
      <c r="I42" s="10">
        <v>51.2</v>
      </c>
      <c r="J42" s="41">
        <f t="shared" si="3"/>
        <v>4.3620000000000001</v>
      </c>
      <c r="K42" s="6">
        <v>79</v>
      </c>
      <c r="L42" s="10"/>
      <c r="M42" s="10">
        <v>15.2</v>
      </c>
      <c r="N42" s="10">
        <v>68.400000000000006</v>
      </c>
      <c r="O42" s="10">
        <v>16.5</v>
      </c>
      <c r="P42" s="41">
        <f t="shared" si="4"/>
        <v>4.0170000000000003</v>
      </c>
      <c r="Q42" s="6">
        <v>81</v>
      </c>
      <c r="R42" s="10"/>
      <c r="S42" s="10">
        <v>14.8</v>
      </c>
      <c r="T42" s="10">
        <v>65.400000000000006</v>
      </c>
      <c r="U42" s="10">
        <v>19.8</v>
      </c>
      <c r="V42" s="41">
        <f t="shared" si="5"/>
        <v>4.05</v>
      </c>
      <c r="W42" s="180">
        <v>81</v>
      </c>
      <c r="X42" s="180"/>
      <c r="Y42" s="181">
        <f t="shared" si="14"/>
        <v>0</v>
      </c>
      <c r="Z42" s="180">
        <v>45</v>
      </c>
      <c r="AA42" s="181">
        <f t="shared" si="6"/>
        <v>55.555555555555557</v>
      </c>
      <c r="AB42" s="180">
        <v>36</v>
      </c>
      <c r="AC42" s="181">
        <f t="shared" si="7"/>
        <v>44.444444444444443</v>
      </c>
      <c r="AD42" s="182">
        <f t="shared" si="8"/>
        <v>100</v>
      </c>
      <c r="AE42" s="180">
        <v>81</v>
      </c>
      <c r="AF42" s="206"/>
      <c r="AG42" s="207"/>
      <c r="AH42" s="180">
        <v>46</v>
      </c>
      <c r="AI42" s="181">
        <f t="shared" si="9"/>
        <v>56.790123456790127</v>
      </c>
      <c r="AJ42" s="180">
        <v>35</v>
      </c>
      <c r="AK42" s="208">
        <f t="shared" si="10"/>
        <v>43.209876543209873</v>
      </c>
      <c r="AL42" s="182">
        <f t="shared" si="11"/>
        <v>100</v>
      </c>
      <c r="AM42" s="245">
        <v>71</v>
      </c>
      <c r="AN42" s="246">
        <v>31</v>
      </c>
      <c r="AO42" s="246">
        <v>32</v>
      </c>
      <c r="AP42" s="246">
        <v>8</v>
      </c>
      <c r="AQ42" s="246"/>
      <c r="AR42" s="247">
        <v>4.323943661971831</v>
      </c>
      <c r="AS42" s="280">
        <v>71</v>
      </c>
      <c r="AT42" s="80">
        <v>31</v>
      </c>
      <c r="AU42" s="80">
        <v>26</v>
      </c>
      <c r="AV42" s="80">
        <v>14</v>
      </c>
      <c r="AW42" s="80"/>
      <c r="AX42" s="282">
        <v>4.23943661971831</v>
      </c>
      <c r="AY42" s="127">
        <v>14</v>
      </c>
      <c r="AZ42" s="127"/>
      <c r="BA42" s="127">
        <v>1</v>
      </c>
      <c r="BB42" s="127">
        <v>6</v>
      </c>
      <c r="BC42" s="127">
        <v>7</v>
      </c>
      <c r="BD42" s="314">
        <v>4.4285714285714288</v>
      </c>
      <c r="BE42" s="127">
        <v>18</v>
      </c>
      <c r="BF42" s="127"/>
      <c r="BG42" s="127">
        <v>6</v>
      </c>
      <c r="BH42" s="127">
        <v>8</v>
      </c>
      <c r="BI42" s="127">
        <v>4</v>
      </c>
      <c r="BJ42" s="127">
        <v>1</v>
      </c>
      <c r="BK42" s="336"/>
      <c r="BL42" s="320">
        <v>57.166666666666664</v>
      </c>
      <c r="BM42" s="344">
        <v>27</v>
      </c>
      <c r="BN42" s="344"/>
      <c r="BO42" s="344"/>
      <c r="BP42" s="344">
        <v>5</v>
      </c>
      <c r="BQ42" s="344">
        <v>22</v>
      </c>
      <c r="BR42" s="344">
        <v>11</v>
      </c>
      <c r="BS42" s="344">
        <v>1</v>
      </c>
      <c r="BT42" s="353">
        <v>79</v>
      </c>
    </row>
    <row r="43" spans="1:72" s="1" customFormat="1" ht="15" customHeight="1" x14ac:dyDescent="0.25">
      <c r="A43" s="21">
        <v>14</v>
      </c>
      <c r="B43" s="6">
        <v>30650</v>
      </c>
      <c r="C43" s="6" t="s">
        <v>4</v>
      </c>
      <c r="D43" s="39" t="s">
        <v>50</v>
      </c>
      <c r="E43" s="6">
        <v>78</v>
      </c>
      <c r="F43" s="10">
        <v>7.7</v>
      </c>
      <c r="G43" s="10">
        <v>46.2</v>
      </c>
      <c r="H43" s="10">
        <v>24.4</v>
      </c>
      <c r="I43" s="10">
        <v>21.8</v>
      </c>
      <c r="J43" s="41">
        <f t="shared" si="3"/>
        <v>3.6060000000000003</v>
      </c>
      <c r="K43" s="6">
        <v>73</v>
      </c>
      <c r="L43" s="10">
        <v>17.8</v>
      </c>
      <c r="M43" s="10">
        <v>26</v>
      </c>
      <c r="N43" s="10">
        <v>47.9</v>
      </c>
      <c r="O43" s="10">
        <v>8.1999999999999993</v>
      </c>
      <c r="P43" s="41">
        <f t="shared" si="4"/>
        <v>3.4619999999999997</v>
      </c>
      <c r="Q43" s="6">
        <v>79</v>
      </c>
      <c r="R43" s="10">
        <v>7.6</v>
      </c>
      <c r="S43" s="10">
        <v>67.099999999999994</v>
      </c>
      <c r="T43" s="10">
        <v>25.3</v>
      </c>
      <c r="U43" s="10"/>
      <c r="V43" s="41">
        <f t="shared" si="5"/>
        <v>3.177</v>
      </c>
      <c r="W43" s="180">
        <v>78</v>
      </c>
      <c r="X43" s="180">
        <v>5</v>
      </c>
      <c r="Y43" s="181">
        <f t="shared" si="14"/>
        <v>6.4102564102564106</v>
      </c>
      <c r="Z43" s="180">
        <v>60</v>
      </c>
      <c r="AA43" s="181">
        <f t="shared" si="6"/>
        <v>76.92307692307692</v>
      </c>
      <c r="AB43" s="180">
        <v>13</v>
      </c>
      <c r="AC43" s="181">
        <f t="shared" si="7"/>
        <v>16.666666666666668</v>
      </c>
      <c r="AD43" s="182">
        <f t="shared" si="8"/>
        <v>93.589743589743591</v>
      </c>
      <c r="AE43" s="180">
        <v>75</v>
      </c>
      <c r="AF43" s="206">
        <v>2</v>
      </c>
      <c r="AG43" s="207">
        <f t="shared" si="12"/>
        <v>2.6666666666666665</v>
      </c>
      <c r="AH43" s="180">
        <v>42</v>
      </c>
      <c r="AI43" s="181">
        <f t="shared" si="9"/>
        <v>56</v>
      </c>
      <c r="AJ43" s="180">
        <v>31</v>
      </c>
      <c r="AK43" s="208">
        <f t="shared" si="10"/>
        <v>41.333333333333336</v>
      </c>
      <c r="AL43" s="182">
        <f t="shared" si="11"/>
        <v>97.333333333333329</v>
      </c>
      <c r="AM43" s="245">
        <v>65</v>
      </c>
      <c r="AN43" s="246">
        <v>2</v>
      </c>
      <c r="AO43" s="246">
        <v>20</v>
      </c>
      <c r="AP43" s="246">
        <v>43</v>
      </c>
      <c r="AQ43" s="246"/>
      <c r="AR43" s="247">
        <v>3.3692307692307693</v>
      </c>
      <c r="AS43" s="280">
        <v>65</v>
      </c>
      <c r="AT43" s="80">
        <v>8</v>
      </c>
      <c r="AU43" s="80">
        <v>20</v>
      </c>
      <c r="AV43" s="80">
        <v>36</v>
      </c>
      <c r="AW43" s="80">
        <v>1</v>
      </c>
      <c r="AX43" s="282">
        <v>3.5384615384615383</v>
      </c>
      <c r="AY43" s="127"/>
      <c r="AZ43" s="127"/>
      <c r="BA43" s="127"/>
      <c r="BB43" s="127"/>
      <c r="BC43" s="127"/>
      <c r="BD43" s="314"/>
      <c r="BE43" s="127"/>
      <c r="BF43" s="127"/>
      <c r="BG43" s="127"/>
      <c r="BH43" s="127"/>
      <c r="BI43" s="127"/>
      <c r="BJ43" s="127"/>
      <c r="BK43" s="336"/>
      <c r="BL43" s="320"/>
      <c r="BM43" s="344"/>
      <c r="BN43" s="344"/>
      <c r="BO43" s="344"/>
      <c r="BP43" s="344"/>
      <c r="BQ43" s="344"/>
      <c r="BR43" s="344"/>
      <c r="BS43" s="344"/>
      <c r="BT43" s="353"/>
    </row>
    <row r="44" spans="1:72" s="1" customFormat="1" ht="15" customHeight="1" x14ac:dyDescent="0.25">
      <c r="A44" s="21">
        <v>15</v>
      </c>
      <c r="B44" s="6">
        <v>30790</v>
      </c>
      <c r="C44" s="6" t="s">
        <v>4</v>
      </c>
      <c r="D44" s="39" t="s">
        <v>51</v>
      </c>
      <c r="E44" s="6">
        <v>39</v>
      </c>
      <c r="F44" s="10"/>
      <c r="G44" s="10">
        <v>15.4</v>
      </c>
      <c r="H44" s="10">
        <v>41</v>
      </c>
      <c r="I44" s="10">
        <v>43.6</v>
      </c>
      <c r="J44" s="41">
        <f t="shared" si="3"/>
        <v>4.282</v>
      </c>
      <c r="K44" s="6">
        <v>38</v>
      </c>
      <c r="L44" s="10">
        <v>2.6</v>
      </c>
      <c r="M44" s="10">
        <v>15.8</v>
      </c>
      <c r="N44" s="10">
        <v>55.3</v>
      </c>
      <c r="O44" s="10">
        <v>26.3</v>
      </c>
      <c r="P44" s="41">
        <f t="shared" si="4"/>
        <v>4.0529999999999999</v>
      </c>
      <c r="Q44" s="6">
        <v>39</v>
      </c>
      <c r="R44" s="10"/>
      <c r="S44" s="10">
        <v>38.5</v>
      </c>
      <c r="T44" s="10">
        <v>59</v>
      </c>
      <c r="U44" s="10">
        <v>2.6</v>
      </c>
      <c r="V44" s="41">
        <f t="shared" si="5"/>
        <v>3.645</v>
      </c>
      <c r="W44" s="180">
        <v>39</v>
      </c>
      <c r="X44" s="180">
        <v>1</v>
      </c>
      <c r="Y44" s="181">
        <f t="shared" si="14"/>
        <v>2.5641025641025643</v>
      </c>
      <c r="Z44" s="180">
        <v>28</v>
      </c>
      <c r="AA44" s="181">
        <f t="shared" si="6"/>
        <v>71.794871794871796</v>
      </c>
      <c r="AB44" s="180">
        <v>10</v>
      </c>
      <c r="AC44" s="181">
        <f t="shared" si="7"/>
        <v>25.641025641025642</v>
      </c>
      <c r="AD44" s="182">
        <f t="shared" si="8"/>
        <v>97.435897435897431</v>
      </c>
      <c r="AE44" s="180">
        <v>41</v>
      </c>
      <c r="AF44" s="206"/>
      <c r="AG44" s="207"/>
      <c r="AH44" s="180">
        <v>22</v>
      </c>
      <c r="AI44" s="181">
        <f t="shared" si="9"/>
        <v>53.658536585365852</v>
      </c>
      <c r="AJ44" s="180">
        <v>19</v>
      </c>
      <c r="AK44" s="208">
        <f t="shared" si="10"/>
        <v>46.341463414634148</v>
      </c>
      <c r="AL44" s="182">
        <f t="shared" si="11"/>
        <v>100</v>
      </c>
      <c r="AM44" s="245">
        <v>22</v>
      </c>
      <c r="AN44" s="246">
        <v>1</v>
      </c>
      <c r="AO44" s="246">
        <v>9</v>
      </c>
      <c r="AP44" s="246">
        <v>11</v>
      </c>
      <c r="AQ44" s="246">
        <v>1</v>
      </c>
      <c r="AR44" s="247">
        <v>3.4545454545454546</v>
      </c>
      <c r="AS44" s="280">
        <v>22</v>
      </c>
      <c r="AT44" s="80">
        <v>2</v>
      </c>
      <c r="AU44" s="80">
        <v>8</v>
      </c>
      <c r="AV44" s="80">
        <v>10</v>
      </c>
      <c r="AW44" s="80">
        <v>2</v>
      </c>
      <c r="AX44" s="282">
        <v>3.4545454545454546</v>
      </c>
      <c r="AY44" s="127">
        <v>18</v>
      </c>
      <c r="AZ44" s="127">
        <v>1</v>
      </c>
      <c r="BA44" s="127">
        <v>7</v>
      </c>
      <c r="BB44" s="127">
        <v>8</v>
      </c>
      <c r="BC44" s="127">
        <v>2</v>
      </c>
      <c r="BD44" s="316">
        <v>3.6111111111111112</v>
      </c>
      <c r="BE44" s="127">
        <v>11</v>
      </c>
      <c r="BF44" s="127">
        <v>4</v>
      </c>
      <c r="BG44" s="127">
        <v>6</v>
      </c>
      <c r="BH44" s="127">
        <v>1</v>
      </c>
      <c r="BI44" s="127"/>
      <c r="BJ44" s="127"/>
      <c r="BK44" s="336"/>
      <c r="BL44" s="320">
        <v>31.727272727272727</v>
      </c>
      <c r="BM44" s="344">
        <v>18</v>
      </c>
      <c r="BN44" s="344"/>
      <c r="BO44" s="344">
        <v>7</v>
      </c>
      <c r="BP44" s="344">
        <v>4</v>
      </c>
      <c r="BQ44" s="344">
        <v>7</v>
      </c>
      <c r="BR44" s="344">
        <v>3</v>
      </c>
      <c r="BS44" s="344"/>
      <c r="BT44" s="353">
        <v>60.555555555555557</v>
      </c>
    </row>
    <row r="45" spans="1:72" s="1" customFormat="1" ht="15" customHeight="1" x14ac:dyDescent="0.25">
      <c r="A45" s="21">
        <v>16</v>
      </c>
      <c r="B45" s="6">
        <v>30880</v>
      </c>
      <c r="C45" s="6" t="s">
        <v>4</v>
      </c>
      <c r="D45" s="39" t="s">
        <v>52</v>
      </c>
      <c r="E45" s="6">
        <v>78</v>
      </c>
      <c r="F45" s="10">
        <v>2.6</v>
      </c>
      <c r="G45" s="10">
        <v>26.9</v>
      </c>
      <c r="H45" s="10">
        <v>32.1</v>
      </c>
      <c r="I45" s="10">
        <v>38.5</v>
      </c>
      <c r="J45" s="41">
        <f t="shared" si="3"/>
        <v>4.0680000000000005</v>
      </c>
      <c r="K45" s="6">
        <v>78</v>
      </c>
      <c r="L45" s="10">
        <v>20.5</v>
      </c>
      <c r="M45" s="10">
        <v>32.1</v>
      </c>
      <c r="N45" s="10">
        <v>43.6</v>
      </c>
      <c r="O45" s="10">
        <v>3.8</v>
      </c>
      <c r="P45" s="41">
        <f t="shared" si="4"/>
        <v>3.3070000000000004</v>
      </c>
      <c r="Q45" s="6">
        <v>78</v>
      </c>
      <c r="R45" s="10">
        <v>2.6</v>
      </c>
      <c r="S45" s="10">
        <v>60.3</v>
      </c>
      <c r="T45" s="10">
        <v>33.299999999999997</v>
      </c>
      <c r="U45" s="10">
        <v>3.8</v>
      </c>
      <c r="V45" s="41">
        <f t="shared" si="5"/>
        <v>3.3829999999999996</v>
      </c>
      <c r="W45" s="180">
        <v>78</v>
      </c>
      <c r="X45" s="180">
        <v>15</v>
      </c>
      <c r="Y45" s="181">
        <f t="shared" si="14"/>
        <v>19.23076923076923</v>
      </c>
      <c r="Z45" s="180">
        <v>56</v>
      </c>
      <c r="AA45" s="181">
        <f t="shared" si="6"/>
        <v>71.794871794871796</v>
      </c>
      <c r="AB45" s="180">
        <v>7</v>
      </c>
      <c r="AC45" s="181">
        <f t="shared" si="7"/>
        <v>8.9743589743589745</v>
      </c>
      <c r="AD45" s="182">
        <f t="shared" si="8"/>
        <v>80.769230769230774</v>
      </c>
      <c r="AE45" s="180">
        <v>77</v>
      </c>
      <c r="AF45" s="206">
        <v>12</v>
      </c>
      <c r="AG45" s="207">
        <f t="shared" si="12"/>
        <v>15.584415584415584</v>
      </c>
      <c r="AH45" s="180">
        <v>33</v>
      </c>
      <c r="AI45" s="181">
        <f t="shared" si="9"/>
        <v>42.857142857142854</v>
      </c>
      <c r="AJ45" s="180">
        <v>32</v>
      </c>
      <c r="AK45" s="208">
        <f t="shared" si="10"/>
        <v>41.558441558441558</v>
      </c>
      <c r="AL45" s="182">
        <f t="shared" si="11"/>
        <v>84.415584415584419</v>
      </c>
      <c r="AM45" s="245">
        <v>27</v>
      </c>
      <c r="AN45" s="246">
        <v>5</v>
      </c>
      <c r="AO45" s="246">
        <v>14</v>
      </c>
      <c r="AP45" s="246">
        <v>8</v>
      </c>
      <c r="AQ45" s="246"/>
      <c r="AR45" s="247">
        <v>3.8888888888888888</v>
      </c>
      <c r="AS45" s="280">
        <v>26</v>
      </c>
      <c r="AT45" s="80">
        <v>7</v>
      </c>
      <c r="AU45" s="80">
        <v>10</v>
      </c>
      <c r="AV45" s="80">
        <v>9</v>
      </c>
      <c r="AW45" s="80"/>
      <c r="AX45" s="282">
        <v>3.9230769230769229</v>
      </c>
      <c r="AY45" s="127">
        <v>22</v>
      </c>
      <c r="AZ45" s="127"/>
      <c r="BA45" s="127">
        <v>7</v>
      </c>
      <c r="BB45" s="127">
        <v>12</v>
      </c>
      <c r="BC45" s="127">
        <v>3</v>
      </c>
      <c r="BD45" s="316">
        <v>3.8181818181818183</v>
      </c>
      <c r="BE45" s="127">
        <v>11</v>
      </c>
      <c r="BF45" s="127">
        <v>5</v>
      </c>
      <c r="BG45" s="127">
        <v>5</v>
      </c>
      <c r="BH45" s="127"/>
      <c r="BI45" s="127">
        <v>1</v>
      </c>
      <c r="BJ45" s="127"/>
      <c r="BK45" s="336"/>
      <c r="BL45" s="320">
        <v>30.90909090909091</v>
      </c>
      <c r="BM45" s="344">
        <v>22</v>
      </c>
      <c r="BN45" s="344"/>
      <c r="BO45" s="344">
        <v>2</v>
      </c>
      <c r="BP45" s="344">
        <v>16</v>
      </c>
      <c r="BQ45" s="344">
        <v>4</v>
      </c>
      <c r="BR45" s="344"/>
      <c r="BS45" s="344"/>
      <c r="BT45" s="353">
        <v>62.772727272727273</v>
      </c>
    </row>
    <row r="46" spans="1:72" s="1" customFormat="1" ht="15" customHeight="1" x14ac:dyDescent="0.25">
      <c r="A46" s="21">
        <v>17</v>
      </c>
      <c r="B46" s="6">
        <v>30890</v>
      </c>
      <c r="C46" s="6" t="s">
        <v>4</v>
      </c>
      <c r="D46" s="39" t="s">
        <v>53</v>
      </c>
      <c r="E46" s="6">
        <v>52</v>
      </c>
      <c r="F46" s="10"/>
      <c r="G46" s="10">
        <v>21.2</v>
      </c>
      <c r="H46" s="10">
        <v>19.2</v>
      </c>
      <c r="I46" s="10">
        <v>59.6</v>
      </c>
      <c r="J46" s="41">
        <f t="shared" si="3"/>
        <v>4.3839999999999995</v>
      </c>
      <c r="K46" s="6">
        <v>48</v>
      </c>
      <c r="L46" s="10"/>
      <c r="M46" s="10">
        <v>8.3000000000000007</v>
      </c>
      <c r="N46" s="10">
        <v>58.3</v>
      </c>
      <c r="O46" s="10">
        <v>33.299999999999997</v>
      </c>
      <c r="P46" s="41">
        <f t="shared" si="4"/>
        <v>4.2459999999999996</v>
      </c>
      <c r="Q46" s="6">
        <v>53</v>
      </c>
      <c r="R46" s="10"/>
      <c r="S46" s="10">
        <v>17</v>
      </c>
      <c r="T46" s="10">
        <v>50.9</v>
      </c>
      <c r="U46" s="10">
        <v>32.1</v>
      </c>
      <c r="V46" s="41">
        <f t="shared" si="5"/>
        <v>4.1509999999999998</v>
      </c>
      <c r="W46" s="180">
        <v>53</v>
      </c>
      <c r="X46" s="180"/>
      <c r="Y46" s="181">
        <f t="shared" si="14"/>
        <v>0</v>
      </c>
      <c r="Z46" s="180">
        <v>15</v>
      </c>
      <c r="AA46" s="181">
        <f t="shared" si="6"/>
        <v>28.30188679245283</v>
      </c>
      <c r="AB46" s="180">
        <v>38</v>
      </c>
      <c r="AC46" s="181">
        <f t="shared" si="7"/>
        <v>71.698113207547166</v>
      </c>
      <c r="AD46" s="182">
        <f t="shared" si="8"/>
        <v>100</v>
      </c>
      <c r="AE46" s="180">
        <v>54</v>
      </c>
      <c r="AF46" s="206">
        <v>3</v>
      </c>
      <c r="AG46" s="207">
        <f t="shared" si="12"/>
        <v>5.5555555555555554</v>
      </c>
      <c r="AH46" s="180">
        <v>20</v>
      </c>
      <c r="AI46" s="181">
        <f t="shared" si="9"/>
        <v>37.037037037037038</v>
      </c>
      <c r="AJ46" s="180">
        <v>31</v>
      </c>
      <c r="AK46" s="208">
        <f t="shared" si="10"/>
        <v>57.407407407407405</v>
      </c>
      <c r="AL46" s="182">
        <f t="shared" si="11"/>
        <v>94.444444444444443</v>
      </c>
      <c r="AM46" s="245">
        <v>39</v>
      </c>
      <c r="AN46" s="246">
        <v>8</v>
      </c>
      <c r="AO46" s="246">
        <v>16</v>
      </c>
      <c r="AP46" s="246">
        <v>14</v>
      </c>
      <c r="AQ46" s="246">
        <v>1</v>
      </c>
      <c r="AR46" s="257">
        <v>3.7948717948717898</v>
      </c>
      <c r="AS46" s="280">
        <v>39</v>
      </c>
      <c r="AT46" s="80">
        <v>10</v>
      </c>
      <c r="AU46" s="80">
        <v>11</v>
      </c>
      <c r="AV46" s="80">
        <v>17</v>
      </c>
      <c r="AW46" s="80">
        <v>1</v>
      </c>
      <c r="AX46" s="282">
        <v>3.7692307692307692</v>
      </c>
      <c r="AY46" s="127">
        <v>17</v>
      </c>
      <c r="AZ46" s="127"/>
      <c r="BA46" s="127">
        <v>2</v>
      </c>
      <c r="BB46" s="127">
        <v>7</v>
      </c>
      <c r="BC46" s="127">
        <v>8</v>
      </c>
      <c r="BD46" s="314">
        <v>4.3529411764705879</v>
      </c>
      <c r="BE46" s="127">
        <v>9</v>
      </c>
      <c r="BF46" s="127"/>
      <c r="BG46" s="127">
        <v>4</v>
      </c>
      <c r="BH46" s="127">
        <v>3</v>
      </c>
      <c r="BI46" s="127">
        <v>2</v>
      </c>
      <c r="BJ46" s="127"/>
      <c r="BK46" s="336"/>
      <c r="BL46" s="320">
        <v>50.222222222222221</v>
      </c>
      <c r="BM46" s="344">
        <v>17</v>
      </c>
      <c r="BN46" s="344"/>
      <c r="BO46" s="344">
        <v>1</v>
      </c>
      <c r="BP46" s="344">
        <v>9</v>
      </c>
      <c r="BQ46" s="344">
        <v>7</v>
      </c>
      <c r="BR46" s="344">
        <v>1</v>
      </c>
      <c r="BS46" s="344"/>
      <c r="BT46" s="353">
        <v>69.941176470588232</v>
      </c>
    </row>
    <row r="47" spans="1:72" s="1" customFormat="1" ht="15" customHeight="1" x14ac:dyDescent="0.25">
      <c r="A47" s="21">
        <v>18</v>
      </c>
      <c r="B47" s="6">
        <v>30940</v>
      </c>
      <c r="C47" s="6" t="s">
        <v>4</v>
      </c>
      <c r="D47" s="39" t="s">
        <v>54</v>
      </c>
      <c r="E47" s="6">
        <v>112</v>
      </c>
      <c r="F47" s="10"/>
      <c r="G47" s="10">
        <v>17.899999999999999</v>
      </c>
      <c r="H47" s="10">
        <v>33.9</v>
      </c>
      <c r="I47" s="10">
        <v>48.2</v>
      </c>
      <c r="J47" s="41">
        <f t="shared" si="3"/>
        <v>4.3029999999999999</v>
      </c>
      <c r="K47" s="6">
        <v>112</v>
      </c>
      <c r="L47" s="10"/>
      <c r="M47" s="10">
        <v>38.4</v>
      </c>
      <c r="N47" s="10">
        <v>47.3</v>
      </c>
      <c r="O47" s="10">
        <v>14.3</v>
      </c>
      <c r="P47" s="41">
        <f t="shared" si="4"/>
        <v>3.7589999999999999</v>
      </c>
      <c r="Q47" s="6">
        <v>113</v>
      </c>
      <c r="R47" s="10"/>
      <c r="S47" s="10">
        <v>8</v>
      </c>
      <c r="T47" s="10">
        <v>61.9</v>
      </c>
      <c r="U47" s="10">
        <v>30.1</v>
      </c>
      <c r="V47" s="41">
        <f t="shared" si="5"/>
        <v>4.2210000000000001</v>
      </c>
      <c r="W47" s="180">
        <v>111</v>
      </c>
      <c r="X47" s="180">
        <v>1</v>
      </c>
      <c r="Y47" s="181">
        <f t="shared" si="14"/>
        <v>0.90090090090090091</v>
      </c>
      <c r="Z47" s="180">
        <v>66</v>
      </c>
      <c r="AA47" s="181">
        <f t="shared" si="6"/>
        <v>59.45945945945946</v>
      </c>
      <c r="AB47" s="180">
        <v>44</v>
      </c>
      <c r="AC47" s="181">
        <f t="shared" si="7"/>
        <v>39.63963963963964</v>
      </c>
      <c r="AD47" s="182">
        <f t="shared" si="8"/>
        <v>99.099099099099107</v>
      </c>
      <c r="AE47" s="180">
        <v>110</v>
      </c>
      <c r="AF47" s="206"/>
      <c r="AG47" s="207"/>
      <c r="AH47" s="180">
        <v>43</v>
      </c>
      <c r="AI47" s="181">
        <f t="shared" si="9"/>
        <v>39.090909090909093</v>
      </c>
      <c r="AJ47" s="180">
        <v>67</v>
      </c>
      <c r="AK47" s="208">
        <f t="shared" si="10"/>
        <v>60.909090909090907</v>
      </c>
      <c r="AL47" s="182">
        <f t="shared" si="11"/>
        <v>100</v>
      </c>
      <c r="AM47" s="245">
        <v>74</v>
      </c>
      <c r="AN47" s="246">
        <v>5</v>
      </c>
      <c r="AO47" s="246">
        <v>38</v>
      </c>
      <c r="AP47" s="246">
        <v>31</v>
      </c>
      <c r="AQ47" s="246"/>
      <c r="AR47" s="247">
        <v>3.6486486486486487</v>
      </c>
      <c r="AS47" s="280">
        <v>74</v>
      </c>
      <c r="AT47" s="80">
        <v>11</v>
      </c>
      <c r="AU47" s="80">
        <v>32</v>
      </c>
      <c r="AV47" s="80">
        <v>30</v>
      </c>
      <c r="AW47" s="80">
        <v>1</v>
      </c>
      <c r="AX47" s="282">
        <v>3.7162162162162162</v>
      </c>
      <c r="AY47" s="127">
        <v>43</v>
      </c>
      <c r="AZ47" s="127"/>
      <c r="BA47" s="127">
        <v>14</v>
      </c>
      <c r="BB47" s="127">
        <v>19</v>
      </c>
      <c r="BC47" s="127">
        <v>10</v>
      </c>
      <c r="BD47" s="316">
        <v>3.9069767441860463</v>
      </c>
      <c r="BE47" s="127">
        <v>33</v>
      </c>
      <c r="BF47" s="127">
        <v>3</v>
      </c>
      <c r="BG47" s="127">
        <v>16</v>
      </c>
      <c r="BH47" s="127">
        <v>10</v>
      </c>
      <c r="BI47" s="127">
        <v>4</v>
      </c>
      <c r="BJ47" s="127"/>
      <c r="BK47" s="336"/>
      <c r="BL47" s="320">
        <v>46.787878787878789</v>
      </c>
      <c r="BM47" s="344">
        <v>54</v>
      </c>
      <c r="BN47" s="344"/>
      <c r="BO47" s="344">
        <v>5</v>
      </c>
      <c r="BP47" s="344">
        <v>30</v>
      </c>
      <c r="BQ47" s="344">
        <v>19</v>
      </c>
      <c r="BR47" s="344">
        <v>8</v>
      </c>
      <c r="BS47" s="344">
        <v>1</v>
      </c>
      <c r="BT47" s="353">
        <v>68.981481481481481</v>
      </c>
    </row>
    <row r="48" spans="1:72" s="1" customFormat="1" ht="15" customHeight="1" thickBot="1" x14ac:dyDescent="0.3">
      <c r="A48" s="21">
        <v>19</v>
      </c>
      <c r="B48" s="11">
        <v>31480</v>
      </c>
      <c r="C48" s="11" t="s">
        <v>4</v>
      </c>
      <c r="D48" s="47" t="s">
        <v>56</v>
      </c>
      <c r="E48" s="11">
        <v>114</v>
      </c>
      <c r="F48" s="13"/>
      <c r="G48" s="13">
        <v>4.4000000000000004</v>
      </c>
      <c r="H48" s="13">
        <v>21.1</v>
      </c>
      <c r="I48" s="13">
        <v>74.599999999999994</v>
      </c>
      <c r="J48" s="44">
        <f t="shared" si="3"/>
        <v>4.7060000000000004</v>
      </c>
      <c r="K48" s="11">
        <v>114</v>
      </c>
      <c r="L48" s="13"/>
      <c r="M48" s="13">
        <v>11.4</v>
      </c>
      <c r="N48" s="13">
        <v>57.9</v>
      </c>
      <c r="O48" s="13">
        <v>30.7</v>
      </c>
      <c r="P48" s="44">
        <f t="shared" si="4"/>
        <v>4.1930000000000005</v>
      </c>
      <c r="Q48" s="23">
        <v>114</v>
      </c>
      <c r="R48" s="24"/>
      <c r="S48" s="24">
        <v>7</v>
      </c>
      <c r="T48" s="24">
        <v>54.4</v>
      </c>
      <c r="U48" s="24">
        <v>38.6</v>
      </c>
      <c r="V48" s="42">
        <f t="shared" si="5"/>
        <v>4.3159999999999998</v>
      </c>
      <c r="W48" s="189">
        <v>115</v>
      </c>
      <c r="X48" s="189"/>
      <c r="Y48" s="181">
        <f t="shared" si="14"/>
        <v>0</v>
      </c>
      <c r="Z48" s="189">
        <v>36</v>
      </c>
      <c r="AA48" s="190">
        <f t="shared" si="6"/>
        <v>31.304347826086957</v>
      </c>
      <c r="AB48" s="189">
        <v>79</v>
      </c>
      <c r="AC48" s="190">
        <f t="shared" si="7"/>
        <v>68.695652173913047</v>
      </c>
      <c r="AD48" s="191">
        <f t="shared" si="8"/>
        <v>100</v>
      </c>
      <c r="AE48" s="186">
        <v>115</v>
      </c>
      <c r="AF48" s="209"/>
      <c r="AG48" s="210"/>
      <c r="AH48" s="186">
        <v>66</v>
      </c>
      <c r="AI48" s="187">
        <f t="shared" si="9"/>
        <v>57.391304347826086</v>
      </c>
      <c r="AJ48" s="186">
        <v>49</v>
      </c>
      <c r="AK48" s="211">
        <f t="shared" si="10"/>
        <v>42.608695652173914</v>
      </c>
      <c r="AL48" s="188">
        <f t="shared" si="11"/>
        <v>100</v>
      </c>
      <c r="AM48" s="254">
        <v>73</v>
      </c>
      <c r="AN48" s="258">
        <v>10</v>
      </c>
      <c r="AO48" s="258">
        <v>48</v>
      </c>
      <c r="AP48" s="258">
        <v>15</v>
      </c>
      <c r="AQ48" s="258"/>
      <c r="AR48" s="256">
        <v>3.9315068493150687</v>
      </c>
      <c r="AS48" s="289">
        <v>73</v>
      </c>
      <c r="AT48" s="290">
        <v>7</v>
      </c>
      <c r="AU48" s="290">
        <v>35</v>
      </c>
      <c r="AV48" s="290">
        <v>31</v>
      </c>
      <c r="AW48" s="290"/>
      <c r="AX48" s="291">
        <v>3.6712328767123288</v>
      </c>
      <c r="AY48" s="311">
        <v>26</v>
      </c>
      <c r="AZ48" s="311"/>
      <c r="BA48" s="311">
        <v>7</v>
      </c>
      <c r="BB48" s="311">
        <v>11</v>
      </c>
      <c r="BC48" s="311">
        <v>8</v>
      </c>
      <c r="BD48" s="318">
        <v>4.0384615384615383</v>
      </c>
      <c r="BE48" s="311">
        <v>14</v>
      </c>
      <c r="BF48" s="311"/>
      <c r="BG48" s="311">
        <v>12</v>
      </c>
      <c r="BH48" s="311">
        <v>1</v>
      </c>
      <c r="BI48" s="311">
        <v>1</v>
      </c>
      <c r="BJ48" s="311"/>
      <c r="BK48" s="334"/>
      <c r="BL48" s="357">
        <v>39.785714285714285</v>
      </c>
      <c r="BM48" s="345">
        <v>26</v>
      </c>
      <c r="BN48" s="345"/>
      <c r="BO48" s="345">
        <v>3</v>
      </c>
      <c r="BP48" s="345">
        <v>16</v>
      </c>
      <c r="BQ48" s="345">
        <v>7</v>
      </c>
      <c r="BR48" s="345">
        <v>3</v>
      </c>
      <c r="BS48" s="345"/>
      <c r="BT48" s="354">
        <v>64.07692307692308</v>
      </c>
    </row>
    <row r="49" spans="1:72" s="1" customFormat="1" ht="15" customHeight="1" x14ac:dyDescent="0.25">
      <c r="A49" s="18">
        <v>1</v>
      </c>
      <c r="B49" s="19">
        <v>40010</v>
      </c>
      <c r="C49" s="19" t="s">
        <v>5</v>
      </c>
      <c r="D49" s="26" t="s">
        <v>57</v>
      </c>
      <c r="E49" s="19">
        <v>162</v>
      </c>
      <c r="F49" s="20"/>
      <c r="G49" s="20">
        <v>5.6</v>
      </c>
      <c r="H49" s="20">
        <v>17.3</v>
      </c>
      <c r="I49" s="20">
        <v>77.2</v>
      </c>
      <c r="J49" s="40">
        <f t="shared" si="3"/>
        <v>4.72</v>
      </c>
      <c r="K49" s="19">
        <v>162</v>
      </c>
      <c r="L49" s="20"/>
      <c r="M49" s="20">
        <v>12.3</v>
      </c>
      <c r="N49" s="20">
        <v>64.2</v>
      </c>
      <c r="O49" s="20">
        <v>23.5</v>
      </c>
      <c r="P49" s="40">
        <f t="shared" si="4"/>
        <v>4.1120000000000001</v>
      </c>
      <c r="Q49" s="19">
        <v>163</v>
      </c>
      <c r="R49" s="20"/>
      <c r="S49" s="20">
        <v>5.5</v>
      </c>
      <c r="T49" s="20">
        <v>63.8</v>
      </c>
      <c r="U49" s="20">
        <v>30.7</v>
      </c>
      <c r="V49" s="40">
        <f t="shared" si="5"/>
        <v>4.2519999999999998</v>
      </c>
      <c r="W49" s="183">
        <v>160</v>
      </c>
      <c r="X49" s="183">
        <v>3</v>
      </c>
      <c r="Y49" s="184">
        <f>X49*100/W49</f>
        <v>1.875</v>
      </c>
      <c r="Z49" s="183">
        <v>55</v>
      </c>
      <c r="AA49" s="184">
        <f t="shared" si="6"/>
        <v>34.375</v>
      </c>
      <c r="AB49" s="183">
        <v>102</v>
      </c>
      <c r="AC49" s="184">
        <f t="shared" si="7"/>
        <v>63.75</v>
      </c>
      <c r="AD49" s="185">
        <f t="shared" si="8"/>
        <v>98.125</v>
      </c>
      <c r="AE49" s="183">
        <v>151</v>
      </c>
      <c r="AF49" s="212">
        <v>5</v>
      </c>
      <c r="AG49" s="213">
        <f t="shared" si="12"/>
        <v>3.3112582781456954</v>
      </c>
      <c r="AH49" s="183">
        <v>82</v>
      </c>
      <c r="AI49" s="184">
        <f t="shared" si="9"/>
        <v>54.304635761589402</v>
      </c>
      <c r="AJ49" s="183">
        <v>64</v>
      </c>
      <c r="AK49" s="214">
        <f t="shared" si="10"/>
        <v>42.384105960264904</v>
      </c>
      <c r="AL49" s="185">
        <f t="shared" si="11"/>
        <v>96.688741721854299</v>
      </c>
      <c r="AM49" s="242">
        <v>149</v>
      </c>
      <c r="AN49" s="243">
        <v>31</v>
      </c>
      <c r="AO49" s="243">
        <v>74</v>
      </c>
      <c r="AP49" s="243">
        <v>42</v>
      </c>
      <c r="AQ49" s="243">
        <v>2</v>
      </c>
      <c r="AR49" s="259">
        <v>3.8993288590604025</v>
      </c>
      <c r="AS49" s="286">
        <v>149</v>
      </c>
      <c r="AT49" s="292">
        <v>44</v>
      </c>
      <c r="AU49" s="292">
        <v>72</v>
      </c>
      <c r="AV49" s="292">
        <v>32</v>
      </c>
      <c r="AW49" s="292">
        <v>1</v>
      </c>
      <c r="AX49" s="293">
        <v>4.0671140939597317</v>
      </c>
      <c r="AY49" s="134">
        <v>95</v>
      </c>
      <c r="AZ49" s="134"/>
      <c r="BA49" s="134">
        <v>21</v>
      </c>
      <c r="BB49" s="134">
        <v>44</v>
      </c>
      <c r="BC49" s="134">
        <v>30</v>
      </c>
      <c r="BD49" s="321">
        <v>4.094736842105263</v>
      </c>
      <c r="BE49" s="134">
        <v>89</v>
      </c>
      <c r="BF49" s="134">
        <v>9</v>
      </c>
      <c r="BG49" s="134">
        <v>52</v>
      </c>
      <c r="BH49" s="134">
        <v>16</v>
      </c>
      <c r="BI49" s="134">
        <v>12</v>
      </c>
      <c r="BJ49" s="134">
        <v>1</v>
      </c>
      <c r="BK49" s="335"/>
      <c r="BL49" s="358">
        <v>46.797752808988761</v>
      </c>
      <c r="BM49" s="343">
        <v>144</v>
      </c>
      <c r="BN49" s="343"/>
      <c r="BO49" s="343">
        <v>5</v>
      </c>
      <c r="BP49" s="343">
        <v>51</v>
      </c>
      <c r="BQ49" s="343">
        <v>88</v>
      </c>
      <c r="BR49" s="343">
        <v>49</v>
      </c>
      <c r="BS49" s="343"/>
      <c r="BT49" s="352">
        <v>73.25</v>
      </c>
    </row>
    <row r="50" spans="1:72" s="1" customFormat="1" ht="15" customHeight="1" x14ac:dyDescent="0.25">
      <c r="A50" s="21">
        <v>2</v>
      </c>
      <c r="B50" s="6">
        <v>40030</v>
      </c>
      <c r="C50" s="6" t="s">
        <v>5</v>
      </c>
      <c r="D50" s="39" t="s">
        <v>60</v>
      </c>
      <c r="E50" s="6">
        <v>50</v>
      </c>
      <c r="F50" s="10"/>
      <c r="G50" s="10">
        <v>6</v>
      </c>
      <c r="H50" s="10">
        <v>36</v>
      </c>
      <c r="I50" s="10">
        <v>58</v>
      </c>
      <c r="J50" s="41">
        <f>(2*F50+3*G50+4*H50+5*I50)/100</f>
        <v>4.5199999999999996</v>
      </c>
      <c r="K50" s="6">
        <v>50</v>
      </c>
      <c r="L50" s="10"/>
      <c r="M50" s="10">
        <v>12</v>
      </c>
      <c r="N50" s="10">
        <v>54</v>
      </c>
      <c r="O50" s="10">
        <v>34</v>
      </c>
      <c r="P50" s="41">
        <f>(2*L50+3*M50+4*N50+5*O50)/100</f>
        <v>4.22</v>
      </c>
      <c r="Q50" s="6">
        <v>50</v>
      </c>
      <c r="R50" s="10"/>
      <c r="S50" s="10">
        <v>8</v>
      </c>
      <c r="T50" s="10">
        <v>54</v>
      </c>
      <c r="U50" s="10">
        <v>38</v>
      </c>
      <c r="V50" s="41">
        <f>(2*R50+3*S50+4*T50+5*U50)/100</f>
        <v>4.3</v>
      </c>
      <c r="W50" s="180">
        <v>50</v>
      </c>
      <c r="X50" s="180"/>
      <c r="Y50" s="181">
        <f>X50*100/W50</f>
        <v>0</v>
      </c>
      <c r="Z50" s="180">
        <v>15</v>
      </c>
      <c r="AA50" s="181">
        <f>Z50*100/W50</f>
        <v>30</v>
      </c>
      <c r="AB50" s="180">
        <v>35</v>
      </c>
      <c r="AC50" s="181">
        <f>AB50*100/W50</f>
        <v>70</v>
      </c>
      <c r="AD50" s="182">
        <f>AC50+AA50</f>
        <v>100</v>
      </c>
      <c r="AE50" s="180">
        <v>45</v>
      </c>
      <c r="AF50" s="206">
        <v>1</v>
      </c>
      <c r="AG50" s="207">
        <f>AF50*100/AE50</f>
        <v>2.2222222222222223</v>
      </c>
      <c r="AH50" s="180">
        <v>22</v>
      </c>
      <c r="AI50" s="181">
        <f>AH50*100/AE50</f>
        <v>48.888888888888886</v>
      </c>
      <c r="AJ50" s="180">
        <v>22</v>
      </c>
      <c r="AK50" s="208">
        <f>AJ50*100/AE50</f>
        <v>48.888888888888886</v>
      </c>
      <c r="AL50" s="182">
        <f>(AH50+AJ50)*100/AE50</f>
        <v>97.777777777777771</v>
      </c>
      <c r="AM50" s="245">
        <v>57</v>
      </c>
      <c r="AN50" s="246">
        <v>22</v>
      </c>
      <c r="AO50" s="246">
        <v>24</v>
      </c>
      <c r="AP50" s="246">
        <v>11</v>
      </c>
      <c r="AQ50" s="246"/>
      <c r="AR50" s="260">
        <v>4.192982456140351</v>
      </c>
      <c r="AS50" s="280">
        <v>57</v>
      </c>
      <c r="AT50" s="80">
        <v>32</v>
      </c>
      <c r="AU50" s="80">
        <v>22</v>
      </c>
      <c r="AV50" s="80">
        <v>3</v>
      </c>
      <c r="AW50" s="80"/>
      <c r="AX50" s="294">
        <v>4.5087719298245617</v>
      </c>
      <c r="AY50" s="127">
        <v>25</v>
      </c>
      <c r="AZ50" s="127"/>
      <c r="BA50" s="127">
        <v>3</v>
      </c>
      <c r="BB50" s="127">
        <v>11</v>
      </c>
      <c r="BC50" s="127">
        <v>11</v>
      </c>
      <c r="BD50" s="314">
        <v>4.32</v>
      </c>
      <c r="BE50" s="127">
        <v>20</v>
      </c>
      <c r="BF50" s="127">
        <v>2</v>
      </c>
      <c r="BG50" s="127">
        <v>14</v>
      </c>
      <c r="BH50" s="127">
        <v>2</v>
      </c>
      <c r="BI50" s="127">
        <v>2</v>
      </c>
      <c r="BJ50" s="127"/>
      <c r="BK50" s="336"/>
      <c r="BL50" s="320">
        <v>41.85</v>
      </c>
      <c r="BM50" s="344">
        <v>36</v>
      </c>
      <c r="BN50" s="344"/>
      <c r="BO50" s="344"/>
      <c r="BP50" s="344">
        <v>8</v>
      </c>
      <c r="BQ50" s="344">
        <v>28</v>
      </c>
      <c r="BR50" s="344">
        <v>18</v>
      </c>
      <c r="BS50" s="344"/>
      <c r="BT50" s="353">
        <v>78.78</v>
      </c>
    </row>
    <row r="51" spans="1:72" s="1" customFormat="1" ht="15" customHeight="1" x14ac:dyDescent="0.25">
      <c r="A51" s="21">
        <v>3</v>
      </c>
      <c r="B51" s="6">
        <v>40410</v>
      </c>
      <c r="C51" s="6" t="s">
        <v>5</v>
      </c>
      <c r="D51" s="39" t="s">
        <v>68</v>
      </c>
      <c r="E51" s="6">
        <v>158</v>
      </c>
      <c r="F51" s="10"/>
      <c r="G51" s="10">
        <v>10.1</v>
      </c>
      <c r="H51" s="10">
        <v>25.3</v>
      </c>
      <c r="I51" s="10">
        <v>64.599999999999994</v>
      </c>
      <c r="J51" s="41">
        <f>(2*F51+3*G51+4*H51+5*I51)/100</f>
        <v>4.5449999999999999</v>
      </c>
      <c r="K51" s="6">
        <v>161</v>
      </c>
      <c r="L51" s="10">
        <v>0.62</v>
      </c>
      <c r="M51" s="10">
        <v>14.3</v>
      </c>
      <c r="N51" s="10">
        <v>55.3</v>
      </c>
      <c r="O51" s="10">
        <v>29.8</v>
      </c>
      <c r="P51" s="41">
        <f>(2*L51+3*M51+4*N51+5*O51)/100</f>
        <v>4.1433999999999997</v>
      </c>
      <c r="Q51" s="6">
        <v>157</v>
      </c>
      <c r="R51" s="10"/>
      <c r="S51" s="10">
        <v>7</v>
      </c>
      <c r="T51" s="10">
        <v>57.3</v>
      </c>
      <c r="U51" s="10">
        <v>35.700000000000003</v>
      </c>
      <c r="V51" s="41">
        <f>(2*R51+3*S51+4*T51+5*U51)/100</f>
        <v>4.2869999999999999</v>
      </c>
      <c r="W51" s="180">
        <v>158</v>
      </c>
      <c r="X51" s="180">
        <v>2</v>
      </c>
      <c r="Y51" s="181">
        <f t="shared" ref="Y51:Y67" si="15">X51*100/W51</f>
        <v>1.2658227848101267</v>
      </c>
      <c r="Z51" s="180">
        <v>81</v>
      </c>
      <c r="AA51" s="181">
        <f t="shared" ref="AA51:AA67" si="16">Z51*100/W51</f>
        <v>51.265822784810126</v>
      </c>
      <c r="AB51" s="180">
        <v>75</v>
      </c>
      <c r="AC51" s="181">
        <f>AB51*100/W51</f>
        <v>47.468354430379748</v>
      </c>
      <c r="AD51" s="182">
        <f>AC51+AA51</f>
        <v>98.734177215189874</v>
      </c>
      <c r="AE51" s="180">
        <v>146</v>
      </c>
      <c r="AF51" s="206"/>
      <c r="AG51" s="207"/>
      <c r="AH51" s="180">
        <v>79</v>
      </c>
      <c r="AI51" s="181">
        <f>AH51*100/AE51</f>
        <v>54.109589041095887</v>
      </c>
      <c r="AJ51" s="180">
        <v>67</v>
      </c>
      <c r="AK51" s="208">
        <f>AJ51*100/AE51</f>
        <v>45.890410958904113</v>
      </c>
      <c r="AL51" s="182">
        <f>(AH51+AJ51)*100/AE51</f>
        <v>100</v>
      </c>
      <c r="AM51" s="245">
        <v>129</v>
      </c>
      <c r="AN51" s="246">
        <v>67</v>
      </c>
      <c r="AO51" s="246">
        <v>45</v>
      </c>
      <c r="AP51" s="246">
        <v>17</v>
      </c>
      <c r="AQ51" s="246"/>
      <c r="AR51" s="260">
        <v>4.387596899224806</v>
      </c>
      <c r="AS51" s="280">
        <v>129</v>
      </c>
      <c r="AT51" s="80">
        <v>66</v>
      </c>
      <c r="AU51" s="80">
        <v>44</v>
      </c>
      <c r="AV51" s="80">
        <v>19</v>
      </c>
      <c r="AW51" s="80"/>
      <c r="AX51" s="282">
        <v>4.4000000000000004</v>
      </c>
      <c r="AY51" s="127">
        <v>32</v>
      </c>
      <c r="AZ51" s="127"/>
      <c r="BA51" s="127">
        <v>4</v>
      </c>
      <c r="BB51" s="127">
        <v>15</v>
      </c>
      <c r="BC51" s="127">
        <v>13</v>
      </c>
      <c r="BD51" s="314">
        <v>4.28125</v>
      </c>
      <c r="BE51" s="127">
        <v>72</v>
      </c>
      <c r="BF51" s="127">
        <v>1</v>
      </c>
      <c r="BG51" s="127">
        <v>22</v>
      </c>
      <c r="BH51" s="127">
        <v>19</v>
      </c>
      <c r="BI51" s="127">
        <v>30</v>
      </c>
      <c r="BJ51" s="127">
        <v>17</v>
      </c>
      <c r="BK51" s="336"/>
      <c r="BL51" s="320">
        <v>62.138888888888886</v>
      </c>
      <c r="BM51" s="344">
        <v>99</v>
      </c>
      <c r="BN51" s="344"/>
      <c r="BO51" s="344">
        <v>2</v>
      </c>
      <c r="BP51" s="344">
        <v>27</v>
      </c>
      <c r="BQ51" s="344">
        <v>70</v>
      </c>
      <c r="BR51" s="344">
        <v>35</v>
      </c>
      <c r="BS51" s="344">
        <v>3</v>
      </c>
      <c r="BT51" s="353">
        <v>76.939393939393938</v>
      </c>
    </row>
    <row r="52" spans="1:72" s="1" customFormat="1" ht="15" customHeight="1" x14ac:dyDescent="0.25">
      <c r="A52" s="21">
        <v>4</v>
      </c>
      <c r="B52" s="6">
        <v>40011</v>
      </c>
      <c r="C52" s="6" t="s">
        <v>5</v>
      </c>
      <c r="D52" s="39" t="s">
        <v>58</v>
      </c>
      <c r="E52" s="6">
        <v>161</v>
      </c>
      <c r="F52" s="10">
        <v>3.1</v>
      </c>
      <c r="G52" s="10">
        <v>13.7</v>
      </c>
      <c r="H52" s="10">
        <v>15.5</v>
      </c>
      <c r="I52" s="10">
        <v>67.7</v>
      </c>
      <c r="J52" s="41">
        <f t="shared" si="3"/>
        <v>4.4779999999999998</v>
      </c>
      <c r="K52" s="6">
        <v>161</v>
      </c>
      <c r="L52" s="10">
        <v>5</v>
      </c>
      <c r="M52" s="10">
        <v>10.6</v>
      </c>
      <c r="N52" s="10">
        <v>44.7</v>
      </c>
      <c r="O52" s="10">
        <v>39.799999999999997</v>
      </c>
      <c r="P52" s="41">
        <f t="shared" si="4"/>
        <v>4.1960000000000006</v>
      </c>
      <c r="Q52" s="6">
        <v>160</v>
      </c>
      <c r="R52" s="10"/>
      <c r="S52" s="10">
        <v>15.6</v>
      </c>
      <c r="T52" s="10">
        <v>50.6</v>
      </c>
      <c r="U52" s="10">
        <v>33.799999999999997</v>
      </c>
      <c r="V52" s="41">
        <f t="shared" si="5"/>
        <v>4.1819999999999995</v>
      </c>
      <c r="W52" s="180">
        <v>150</v>
      </c>
      <c r="X52" s="180">
        <v>6</v>
      </c>
      <c r="Y52" s="181">
        <f t="shared" si="15"/>
        <v>4</v>
      </c>
      <c r="Z52" s="180">
        <v>70</v>
      </c>
      <c r="AA52" s="181">
        <f t="shared" si="16"/>
        <v>46.666666666666664</v>
      </c>
      <c r="AB52" s="180">
        <v>74</v>
      </c>
      <c r="AC52" s="181">
        <f t="shared" si="7"/>
        <v>49.333333333333336</v>
      </c>
      <c r="AD52" s="182">
        <f t="shared" si="8"/>
        <v>96</v>
      </c>
      <c r="AE52" s="180">
        <v>150</v>
      </c>
      <c r="AF52" s="206">
        <v>11</v>
      </c>
      <c r="AG52" s="207">
        <f t="shared" si="12"/>
        <v>7.333333333333333</v>
      </c>
      <c r="AH52" s="180">
        <v>77</v>
      </c>
      <c r="AI52" s="181">
        <f t="shared" si="9"/>
        <v>51.333333333333336</v>
      </c>
      <c r="AJ52" s="180">
        <v>62</v>
      </c>
      <c r="AK52" s="208">
        <f t="shared" si="10"/>
        <v>41.333333333333336</v>
      </c>
      <c r="AL52" s="182">
        <f t="shared" si="11"/>
        <v>92.666666666666671</v>
      </c>
      <c r="AM52" s="245">
        <v>169</v>
      </c>
      <c r="AN52" s="246">
        <v>44</v>
      </c>
      <c r="AO52" s="246">
        <v>81</v>
      </c>
      <c r="AP52" s="246">
        <v>44</v>
      </c>
      <c r="AQ52" s="246"/>
      <c r="AR52" s="260">
        <v>4</v>
      </c>
      <c r="AS52" s="280">
        <v>168</v>
      </c>
      <c r="AT52" s="80">
        <v>57</v>
      </c>
      <c r="AU52" s="80">
        <v>65</v>
      </c>
      <c r="AV52" s="80">
        <v>43</v>
      </c>
      <c r="AW52" s="80">
        <v>3</v>
      </c>
      <c r="AX52" s="282">
        <v>4.0476190476190474</v>
      </c>
      <c r="AY52" s="127">
        <v>86</v>
      </c>
      <c r="AZ52" s="127"/>
      <c r="BA52" s="127">
        <v>7</v>
      </c>
      <c r="BB52" s="127">
        <v>36</v>
      </c>
      <c r="BC52" s="127">
        <v>43</v>
      </c>
      <c r="BD52" s="314">
        <v>4.4186046511627906</v>
      </c>
      <c r="BE52" s="127">
        <v>68</v>
      </c>
      <c r="BF52" s="127">
        <v>5</v>
      </c>
      <c r="BG52" s="127">
        <v>33</v>
      </c>
      <c r="BH52" s="127">
        <v>15</v>
      </c>
      <c r="BI52" s="127">
        <v>15</v>
      </c>
      <c r="BJ52" s="127">
        <v>2</v>
      </c>
      <c r="BK52" s="336"/>
      <c r="BL52" s="320">
        <v>49.5</v>
      </c>
      <c r="BM52" s="344">
        <v>97</v>
      </c>
      <c r="BN52" s="344"/>
      <c r="BO52" s="344">
        <v>4</v>
      </c>
      <c r="BP52" s="344">
        <v>40</v>
      </c>
      <c r="BQ52" s="344">
        <v>53</v>
      </c>
      <c r="BR52" s="344">
        <v>26</v>
      </c>
      <c r="BS52" s="344"/>
      <c r="BT52" s="353">
        <v>72.412371134020617</v>
      </c>
    </row>
    <row r="53" spans="1:72" s="1" customFormat="1" ht="15" customHeight="1" x14ac:dyDescent="0.25">
      <c r="A53" s="21">
        <v>5</v>
      </c>
      <c r="B53" s="6">
        <v>40080</v>
      </c>
      <c r="C53" s="6" t="s">
        <v>5</v>
      </c>
      <c r="D53" s="39" t="s">
        <v>128</v>
      </c>
      <c r="E53" s="6">
        <v>116</v>
      </c>
      <c r="F53" s="10"/>
      <c r="G53" s="10">
        <v>18.100000000000001</v>
      </c>
      <c r="H53" s="10">
        <v>22.4</v>
      </c>
      <c r="I53" s="10">
        <v>59.5</v>
      </c>
      <c r="J53" s="41">
        <f>(2*F53+3*G53+4*H53+5*I53)/100</f>
        <v>4.4139999999999997</v>
      </c>
      <c r="K53" s="6">
        <v>118</v>
      </c>
      <c r="L53" s="10">
        <v>0.85</v>
      </c>
      <c r="M53" s="10">
        <v>18.600000000000001</v>
      </c>
      <c r="N53" s="10">
        <v>50.8</v>
      </c>
      <c r="O53" s="10">
        <v>29.7</v>
      </c>
      <c r="P53" s="41">
        <f>(2*L53+3*M53+4*N53+5*O53)/100</f>
        <v>4.0919999999999996</v>
      </c>
      <c r="Q53" s="6">
        <v>115</v>
      </c>
      <c r="R53" s="10"/>
      <c r="S53" s="10">
        <v>20</v>
      </c>
      <c r="T53" s="10">
        <v>59.1</v>
      </c>
      <c r="U53" s="10">
        <v>20.9</v>
      </c>
      <c r="V53" s="41">
        <f>(2*R53+3*S53+4*T53+5*U53)/100</f>
        <v>4.0089999999999995</v>
      </c>
      <c r="W53" s="180">
        <v>113</v>
      </c>
      <c r="X53" s="180"/>
      <c r="Y53" s="181">
        <f t="shared" si="15"/>
        <v>0</v>
      </c>
      <c r="Z53" s="180">
        <v>51</v>
      </c>
      <c r="AA53" s="181">
        <f t="shared" si="16"/>
        <v>45.13274336283186</v>
      </c>
      <c r="AB53" s="180">
        <v>62</v>
      </c>
      <c r="AC53" s="181">
        <f>AB53*100/W53</f>
        <v>54.86725663716814</v>
      </c>
      <c r="AD53" s="182">
        <f>AC53+AA53</f>
        <v>100</v>
      </c>
      <c r="AE53" s="180">
        <v>113</v>
      </c>
      <c r="AF53" s="206">
        <v>5</v>
      </c>
      <c r="AG53" s="207">
        <f>AF53*100/AE53</f>
        <v>4.4247787610619467</v>
      </c>
      <c r="AH53" s="180">
        <v>66</v>
      </c>
      <c r="AI53" s="181">
        <f>AH53*100/AE53</f>
        <v>58.407079646017699</v>
      </c>
      <c r="AJ53" s="180">
        <v>42</v>
      </c>
      <c r="AK53" s="208">
        <f>AJ53*100/AE53</f>
        <v>37.168141592920357</v>
      </c>
      <c r="AL53" s="182">
        <f>(AH53+AJ53)*100/AE53</f>
        <v>95.575221238938056</v>
      </c>
      <c r="AM53" s="245">
        <v>73</v>
      </c>
      <c r="AN53" s="246">
        <v>20</v>
      </c>
      <c r="AO53" s="246">
        <v>38</v>
      </c>
      <c r="AP53" s="246">
        <v>15</v>
      </c>
      <c r="AQ53" s="246"/>
      <c r="AR53" s="260">
        <v>4.0684931506849313</v>
      </c>
      <c r="AS53" s="280">
        <v>73</v>
      </c>
      <c r="AT53" s="80">
        <v>22</v>
      </c>
      <c r="AU53" s="80">
        <v>30</v>
      </c>
      <c r="AV53" s="80">
        <v>21</v>
      </c>
      <c r="AW53" s="80"/>
      <c r="AX53" s="282">
        <v>4.0136986301369859</v>
      </c>
      <c r="AY53" s="127">
        <v>38</v>
      </c>
      <c r="AZ53" s="127"/>
      <c r="BA53" s="127">
        <v>8</v>
      </c>
      <c r="BB53" s="127">
        <v>13</v>
      </c>
      <c r="BC53" s="127">
        <v>17</v>
      </c>
      <c r="BD53" s="314">
        <v>4.2368421052631575</v>
      </c>
      <c r="BE53" s="127">
        <v>34</v>
      </c>
      <c r="BF53" s="127">
        <v>2</v>
      </c>
      <c r="BG53" s="127">
        <v>18</v>
      </c>
      <c r="BH53" s="127">
        <v>8</v>
      </c>
      <c r="BI53" s="127">
        <v>6</v>
      </c>
      <c r="BJ53" s="127"/>
      <c r="BK53" s="336"/>
      <c r="BL53" s="320">
        <v>49.058823529411768</v>
      </c>
      <c r="BM53" s="344">
        <v>52</v>
      </c>
      <c r="BN53" s="344"/>
      <c r="BO53" s="344">
        <v>1</v>
      </c>
      <c r="BP53" s="344">
        <v>28</v>
      </c>
      <c r="BQ53" s="344">
        <v>23</v>
      </c>
      <c r="BR53" s="344">
        <v>13</v>
      </c>
      <c r="BS53" s="344"/>
      <c r="BT53" s="353">
        <v>71.038461538461533</v>
      </c>
    </row>
    <row r="54" spans="1:72" s="1" customFormat="1" ht="15" customHeight="1" x14ac:dyDescent="0.25">
      <c r="A54" s="21">
        <v>6</v>
      </c>
      <c r="B54" s="6">
        <v>40100</v>
      </c>
      <c r="C54" s="6" t="s">
        <v>5</v>
      </c>
      <c r="D54" s="39" t="s">
        <v>62</v>
      </c>
      <c r="E54" s="6">
        <v>77</v>
      </c>
      <c r="F54" s="10">
        <v>1.3</v>
      </c>
      <c r="G54" s="10">
        <v>11.7</v>
      </c>
      <c r="H54" s="10">
        <v>20.8</v>
      </c>
      <c r="I54" s="10">
        <v>66.2</v>
      </c>
      <c r="J54" s="41">
        <f>(2*F54+3*G54+4*H54+5*I54)/100</f>
        <v>4.5190000000000001</v>
      </c>
      <c r="K54" s="6">
        <v>77</v>
      </c>
      <c r="L54" s="10"/>
      <c r="M54" s="10">
        <v>18.2</v>
      </c>
      <c r="N54" s="10">
        <v>48.1</v>
      </c>
      <c r="O54" s="10">
        <v>33.799999999999997</v>
      </c>
      <c r="P54" s="41">
        <f>(2*L54+3*M54+4*N54+5*O54)/100</f>
        <v>4.16</v>
      </c>
      <c r="Q54" s="6">
        <v>75</v>
      </c>
      <c r="R54" s="10"/>
      <c r="S54" s="10">
        <v>8</v>
      </c>
      <c r="T54" s="10">
        <v>64</v>
      </c>
      <c r="U54" s="10">
        <v>28</v>
      </c>
      <c r="V54" s="41">
        <f>(2*R54+3*S54+4*T54+5*U54)/100</f>
        <v>4.2</v>
      </c>
      <c r="W54" s="180">
        <v>71</v>
      </c>
      <c r="X54" s="180"/>
      <c r="Y54" s="181">
        <f t="shared" si="15"/>
        <v>0</v>
      </c>
      <c r="Z54" s="180">
        <v>27</v>
      </c>
      <c r="AA54" s="181">
        <f t="shared" si="16"/>
        <v>38.028169014084504</v>
      </c>
      <c r="AB54" s="180">
        <v>44</v>
      </c>
      <c r="AC54" s="181">
        <f>AB54*100/W54</f>
        <v>61.971830985915496</v>
      </c>
      <c r="AD54" s="182">
        <f>AC54+AA54</f>
        <v>100</v>
      </c>
      <c r="AE54" s="180">
        <v>75</v>
      </c>
      <c r="AF54" s="206"/>
      <c r="AG54" s="207"/>
      <c r="AH54" s="180">
        <v>38</v>
      </c>
      <c r="AI54" s="181">
        <f>AH54*100/AE54</f>
        <v>50.666666666666664</v>
      </c>
      <c r="AJ54" s="180">
        <v>37</v>
      </c>
      <c r="AK54" s="208">
        <f>AJ54*100/AE54</f>
        <v>49.333333333333336</v>
      </c>
      <c r="AL54" s="182">
        <f>(AH54+AJ54)*100/AE54</f>
        <v>100</v>
      </c>
      <c r="AM54" s="245">
        <v>70</v>
      </c>
      <c r="AN54" s="246">
        <v>32</v>
      </c>
      <c r="AO54" s="246">
        <v>35</v>
      </c>
      <c r="AP54" s="246">
        <v>3</v>
      </c>
      <c r="AQ54" s="246"/>
      <c r="AR54" s="260">
        <v>4.4142857142857146</v>
      </c>
      <c r="AS54" s="280">
        <v>70</v>
      </c>
      <c r="AT54" s="80">
        <v>25</v>
      </c>
      <c r="AU54" s="80">
        <v>29</v>
      </c>
      <c r="AV54" s="80">
        <v>16</v>
      </c>
      <c r="AW54" s="80"/>
      <c r="AX54" s="282">
        <v>4.128571428571429</v>
      </c>
      <c r="AY54" s="127">
        <v>22</v>
      </c>
      <c r="AZ54" s="127"/>
      <c r="BA54" s="127">
        <v>1</v>
      </c>
      <c r="BB54" s="127">
        <v>12</v>
      </c>
      <c r="BC54" s="127">
        <v>9</v>
      </c>
      <c r="BD54" s="314">
        <v>4.3636363636363633</v>
      </c>
      <c r="BE54" s="127">
        <v>23</v>
      </c>
      <c r="BF54" s="127">
        <v>1</v>
      </c>
      <c r="BG54" s="127">
        <v>17</v>
      </c>
      <c r="BH54" s="127">
        <v>3</v>
      </c>
      <c r="BI54" s="127">
        <v>2</v>
      </c>
      <c r="BJ54" s="127"/>
      <c r="BK54" s="336"/>
      <c r="BL54" s="320">
        <v>44.913043478260867</v>
      </c>
      <c r="BM54" s="344">
        <v>29</v>
      </c>
      <c r="BN54" s="344"/>
      <c r="BO54" s="344"/>
      <c r="BP54" s="344">
        <v>11</v>
      </c>
      <c r="BQ54" s="344">
        <v>18</v>
      </c>
      <c r="BR54" s="344">
        <v>8</v>
      </c>
      <c r="BS54" s="344"/>
      <c r="BT54" s="353">
        <v>71.34482758620689</v>
      </c>
    </row>
    <row r="55" spans="1:72" s="1" customFormat="1" ht="15" customHeight="1" x14ac:dyDescent="0.25">
      <c r="A55" s="21">
        <v>7</v>
      </c>
      <c r="B55" s="6">
        <v>40020</v>
      </c>
      <c r="C55" s="6" t="s">
        <v>5</v>
      </c>
      <c r="D55" s="39" t="s">
        <v>59</v>
      </c>
      <c r="E55" s="6">
        <v>20</v>
      </c>
      <c r="F55" s="10"/>
      <c r="G55" s="10">
        <v>15</v>
      </c>
      <c r="H55" s="10">
        <v>25</v>
      </c>
      <c r="I55" s="10">
        <v>60</v>
      </c>
      <c r="J55" s="41">
        <f t="shared" si="3"/>
        <v>4.45</v>
      </c>
      <c r="K55" s="6">
        <v>22</v>
      </c>
      <c r="L55" s="10"/>
      <c r="M55" s="10">
        <v>36.4</v>
      </c>
      <c r="N55" s="10">
        <v>50</v>
      </c>
      <c r="O55" s="10">
        <v>13.6</v>
      </c>
      <c r="P55" s="41">
        <f t="shared" si="4"/>
        <v>3.7719999999999998</v>
      </c>
      <c r="Q55" s="6">
        <v>20</v>
      </c>
      <c r="R55" s="10"/>
      <c r="S55" s="10">
        <v>25</v>
      </c>
      <c r="T55" s="10">
        <v>70</v>
      </c>
      <c r="U55" s="10">
        <v>5</v>
      </c>
      <c r="V55" s="41">
        <f t="shared" si="5"/>
        <v>3.8</v>
      </c>
      <c r="W55" s="180">
        <v>18</v>
      </c>
      <c r="X55" s="180"/>
      <c r="Y55" s="181">
        <f t="shared" si="15"/>
        <v>0</v>
      </c>
      <c r="Z55" s="180">
        <v>8</v>
      </c>
      <c r="AA55" s="181">
        <f t="shared" si="16"/>
        <v>44.444444444444443</v>
      </c>
      <c r="AB55" s="180">
        <v>10</v>
      </c>
      <c r="AC55" s="181">
        <f t="shared" si="7"/>
        <v>55.555555555555557</v>
      </c>
      <c r="AD55" s="182">
        <f t="shared" si="8"/>
        <v>100</v>
      </c>
      <c r="AE55" s="180">
        <v>19</v>
      </c>
      <c r="AF55" s="206"/>
      <c r="AG55" s="207"/>
      <c r="AH55" s="180">
        <v>6</v>
      </c>
      <c r="AI55" s="181">
        <f t="shared" si="9"/>
        <v>31.578947368421051</v>
      </c>
      <c r="AJ55" s="180">
        <v>13</v>
      </c>
      <c r="AK55" s="208">
        <f t="shared" si="10"/>
        <v>68.421052631578945</v>
      </c>
      <c r="AL55" s="182">
        <f t="shared" si="11"/>
        <v>100</v>
      </c>
      <c r="AM55" s="245">
        <v>39</v>
      </c>
      <c r="AN55" s="261">
        <v>12</v>
      </c>
      <c r="AO55" s="261">
        <v>20</v>
      </c>
      <c r="AP55" s="261">
        <v>7</v>
      </c>
      <c r="AQ55" s="261"/>
      <c r="AR55" s="260">
        <v>4.1282051282051286</v>
      </c>
      <c r="AS55" s="280">
        <v>38</v>
      </c>
      <c r="AT55" s="295">
        <v>17</v>
      </c>
      <c r="AU55" s="295">
        <v>16</v>
      </c>
      <c r="AV55" s="295">
        <v>5</v>
      </c>
      <c r="AW55" s="295"/>
      <c r="AX55" s="282">
        <v>4.3157894736842106</v>
      </c>
      <c r="AY55" s="127">
        <v>22</v>
      </c>
      <c r="AZ55" s="127"/>
      <c r="BA55" s="127"/>
      <c r="BB55" s="127">
        <v>5</v>
      </c>
      <c r="BC55" s="127">
        <v>17</v>
      </c>
      <c r="BD55" s="315">
        <v>4.7727272727272725</v>
      </c>
      <c r="BE55" s="127">
        <v>18</v>
      </c>
      <c r="BF55" s="127">
        <v>1</v>
      </c>
      <c r="BG55" s="127">
        <v>3</v>
      </c>
      <c r="BH55" s="127">
        <v>8</v>
      </c>
      <c r="BI55" s="127">
        <v>6</v>
      </c>
      <c r="BJ55" s="127">
        <v>1</v>
      </c>
      <c r="BK55" s="336"/>
      <c r="BL55" s="320">
        <v>58.388888888888886</v>
      </c>
      <c r="BM55" s="344">
        <v>22</v>
      </c>
      <c r="BN55" s="344"/>
      <c r="BO55" s="344"/>
      <c r="BP55" s="344">
        <v>4</v>
      </c>
      <c r="BQ55" s="344">
        <v>18</v>
      </c>
      <c r="BR55" s="344">
        <v>11</v>
      </c>
      <c r="BS55" s="344">
        <v>1</v>
      </c>
      <c r="BT55" s="353">
        <v>79.409090909090907</v>
      </c>
    </row>
    <row r="56" spans="1:72" s="1" customFormat="1" ht="15" customHeight="1" x14ac:dyDescent="0.25">
      <c r="A56" s="21">
        <v>8</v>
      </c>
      <c r="B56" s="6">
        <v>40031</v>
      </c>
      <c r="C56" s="6" t="s">
        <v>5</v>
      </c>
      <c r="D56" s="39" t="s">
        <v>61</v>
      </c>
      <c r="E56" s="6">
        <v>63</v>
      </c>
      <c r="F56" s="10">
        <v>3.2</v>
      </c>
      <c r="G56" s="10">
        <v>33.299999999999997</v>
      </c>
      <c r="H56" s="10">
        <v>23.8</v>
      </c>
      <c r="I56" s="10">
        <v>39.700000000000003</v>
      </c>
      <c r="J56" s="41">
        <f t="shared" si="3"/>
        <v>4</v>
      </c>
      <c r="K56" s="6">
        <v>64</v>
      </c>
      <c r="L56" s="10">
        <v>9.4</v>
      </c>
      <c r="M56" s="10">
        <v>26.6</v>
      </c>
      <c r="N56" s="10">
        <v>43.8</v>
      </c>
      <c r="O56" s="10">
        <v>20.3</v>
      </c>
      <c r="P56" s="41">
        <f t="shared" si="4"/>
        <v>3.7530000000000001</v>
      </c>
      <c r="Q56" s="6">
        <v>63</v>
      </c>
      <c r="R56" s="10">
        <v>3.2</v>
      </c>
      <c r="S56" s="10">
        <v>28.6</v>
      </c>
      <c r="T56" s="10">
        <v>54</v>
      </c>
      <c r="U56" s="10">
        <v>14.3</v>
      </c>
      <c r="V56" s="41">
        <f t="shared" si="5"/>
        <v>3.7970000000000006</v>
      </c>
      <c r="W56" s="180">
        <v>64</v>
      </c>
      <c r="X56" s="180">
        <v>3</v>
      </c>
      <c r="Y56" s="181">
        <f t="shared" si="15"/>
        <v>4.6875</v>
      </c>
      <c r="Z56" s="180">
        <v>40</v>
      </c>
      <c r="AA56" s="181">
        <f t="shared" si="16"/>
        <v>62.5</v>
      </c>
      <c r="AB56" s="180">
        <v>21</v>
      </c>
      <c r="AC56" s="181">
        <f t="shared" si="7"/>
        <v>32.8125</v>
      </c>
      <c r="AD56" s="182">
        <f t="shared" si="8"/>
        <v>95.3125</v>
      </c>
      <c r="AE56" s="180">
        <v>64</v>
      </c>
      <c r="AF56" s="206">
        <v>9</v>
      </c>
      <c r="AG56" s="207">
        <f t="shared" si="12"/>
        <v>14.0625</v>
      </c>
      <c r="AH56" s="180">
        <v>34</v>
      </c>
      <c r="AI56" s="181">
        <f t="shared" si="9"/>
        <v>53.125</v>
      </c>
      <c r="AJ56" s="180">
        <v>21</v>
      </c>
      <c r="AK56" s="208">
        <f t="shared" si="10"/>
        <v>32.8125</v>
      </c>
      <c r="AL56" s="182">
        <f t="shared" si="11"/>
        <v>85.9375</v>
      </c>
      <c r="AM56" s="245">
        <v>43</v>
      </c>
      <c r="AN56" s="246">
        <v>8</v>
      </c>
      <c r="AO56" s="246">
        <v>23</v>
      </c>
      <c r="AP56" s="246">
        <v>12</v>
      </c>
      <c r="AQ56" s="246"/>
      <c r="AR56" s="260">
        <v>3.9069767441860463</v>
      </c>
      <c r="AS56" s="280">
        <v>43</v>
      </c>
      <c r="AT56" s="80">
        <v>11</v>
      </c>
      <c r="AU56" s="80">
        <v>16</v>
      </c>
      <c r="AV56" s="80">
        <v>16</v>
      </c>
      <c r="AW56" s="80"/>
      <c r="AX56" s="282">
        <v>3.8837209302325579</v>
      </c>
      <c r="AY56" s="127">
        <v>22</v>
      </c>
      <c r="AZ56" s="127"/>
      <c r="BA56" s="127">
        <v>3</v>
      </c>
      <c r="BB56" s="127">
        <v>14</v>
      </c>
      <c r="BC56" s="127">
        <v>5</v>
      </c>
      <c r="BD56" s="316">
        <v>4.0909090909090908</v>
      </c>
      <c r="BE56" s="127">
        <v>9</v>
      </c>
      <c r="BF56" s="127">
        <v>1</v>
      </c>
      <c r="BG56" s="127">
        <v>5</v>
      </c>
      <c r="BH56" s="127">
        <v>1</v>
      </c>
      <c r="BI56" s="127">
        <v>2</v>
      </c>
      <c r="BJ56" s="127"/>
      <c r="BK56" s="336"/>
      <c r="BL56" s="320">
        <v>43.555555555555557</v>
      </c>
      <c r="BM56" s="344">
        <v>25</v>
      </c>
      <c r="BN56" s="344"/>
      <c r="BO56" s="344"/>
      <c r="BP56" s="344">
        <v>12</v>
      </c>
      <c r="BQ56" s="344">
        <v>13</v>
      </c>
      <c r="BR56" s="344">
        <v>7</v>
      </c>
      <c r="BS56" s="344"/>
      <c r="BT56" s="353">
        <v>72.12</v>
      </c>
    </row>
    <row r="57" spans="1:72" s="1" customFormat="1" ht="15" customHeight="1" x14ac:dyDescent="0.25">
      <c r="A57" s="21">
        <v>9</v>
      </c>
      <c r="B57" s="6">
        <v>40210</v>
      </c>
      <c r="C57" s="6" t="s">
        <v>5</v>
      </c>
      <c r="D57" s="39" t="s">
        <v>64</v>
      </c>
      <c r="E57" s="6">
        <v>46</v>
      </c>
      <c r="F57" s="10">
        <v>8.6999999999999993</v>
      </c>
      <c r="G57" s="10">
        <v>43.5</v>
      </c>
      <c r="H57" s="10">
        <v>28.3</v>
      </c>
      <c r="I57" s="10">
        <v>19.600000000000001</v>
      </c>
      <c r="J57" s="41">
        <f t="shared" si="3"/>
        <v>3.5910000000000002</v>
      </c>
      <c r="K57" s="6">
        <v>48</v>
      </c>
      <c r="L57" s="10">
        <v>14.6</v>
      </c>
      <c r="M57" s="10">
        <v>54.2</v>
      </c>
      <c r="N57" s="10">
        <v>29.2</v>
      </c>
      <c r="O57" s="10">
        <v>2.1</v>
      </c>
      <c r="P57" s="41">
        <f t="shared" si="4"/>
        <v>3.1910000000000003</v>
      </c>
      <c r="Q57" s="6"/>
      <c r="R57" s="10"/>
      <c r="S57" s="10"/>
      <c r="T57" s="10"/>
      <c r="U57" s="10"/>
      <c r="V57" s="41"/>
      <c r="W57" s="180">
        <v>48</v>
      </c>
      <c r="X57" s="180"/>
      <c r="Y57" s="181">
        <f t="shared" si="15"/>
        <v>0</v>
      </c>
      <c r="Z57" s="180">
        <v>40</v>
      </c>
      <c r="AA57" s="181">
        <f t="shared" si="16"/>
        <v>83.333333333333329</v>
      </c>
      <c r="AB57" s="180">
        <v>8</v>
      </c>
      <c r="AC57" s="181">
        <f t="shared" si="7"/>
        <v>16.666666666666668</v>
      </c>
      <c r="AD57" s="182">
        <f t="shared" si="8"/>
        <v>100</v>
      </c>
      <c r="AE57" s="180">
        <v>45</v>
      </c>
      <c r="AF57" s="206">
        <v>6</v>
      </c>
      <c r="AG57" s="207">
        <f t="shared" si="12"/>
        <v>13.333333333333334</v>
      </c>
      <c r="AH57" s="180">
        <v>24</v>
      </c>
      <c r="AI57" s="181">
        <f t="shared" si="9"/>
        <v>53.333333333333336</v>
      </c>
      <c r="AJ57" s="180">
        <v>15</v>
      </c>
      <c r="AK57" s="208">
        <f t="shared" si="10"/>
        <v>33.333333333333336</v>
      </c>
      <c r="AL57" s="182">
        <f t="shared" si="11"/>
        <v>86.666666666666671</v>
      </c>
      <c r="AM57" s="245">
        <v>29</v>
      </c>
      <c r="AN57" s="246">
        <v>3</v>
      </c>
      <c r="AO57" s="246">
        <v>16</v>
      </c>
      <c r="AP57" s="246">
        <v>10</v>
      </c>
      <c r="AQ57" s="246"/>
      <c r="AR57" s="260">
        <v>3.7586206896551726</v>
      </c>
      <c r="AS57" s="280">
        <v>29</v>
      </c>
      <c r="AT57" s="80">
        <v>3</v>
      </c>
      <c r="AU57" s="80">
        <v>15</v>
      </c>
      <c r="AV57" s="80">
        <v>10</v>
      </c>
      <c r="AW57" s="80">
        <v>1</v>
      </c>
      <c r="AX57" s="282">
        <v>4</v>
      </c>
      <c r="AY57" s="127">
        <v>19</v>
      </c>
      <c r="AZ57" s="127">
        <v>1</v>
      </c>
      <c r="BA57" s="127">
        <v>6</v>
      </c>
      <c r="BB57" s="127">
        <v>10</v>
      </c>
      <c r="BC57" s="127">
        <v>2</v>
      </c>
      <c r="BD57" s="316">
        <v>3.6842105263157894</v>
      </c>
      <c r="BE57" s="127">
        <v>10</v>
      </c>
      <c r="BF57" s="127">
        <v>2</v>
      </c>
      <c r="BG57" s="127">
        <v>7</v>
      </c>
      <c r="BH57" s="127"/>
      <c r="BI57" s="127">
        <v>1</v>
      </c>
      <c r="BJ57" s="127"/>
      <c r="BK57" s="336"/>
      <c r="BL57" s="320">
        <v>38.200000000000003</v>
      </c>
      <c r="BM57" s="344">
        <v>25</v>
      </c>
      <c r="BN57" s="344"/>
      <c r="BO57" s="344">
        <v>2</v>
      </c>
      <c r="BP57" s="344">
        <v>17</v>
      </c>
      <c r="BQ57" s="344">
        <v>6</v>
      </c>
      <c r="BR57" s="344">
        <v>1</v>
      </c>
      <c r="BS57" s="344"/>
      <c r="BT57" s="353">
        <v>61.4</v>
      </c>
    </row>
    <row r="58" spans="1:72" s="1" customFormat="1" ht="15" customHeight="1" x14ac:dyDescent="0.25">
      <c r="A58" s="21">
        <v>10</v>
      </c>
      <c r="B58" s="6">
        <v>40300</v>
      </c>
      <c r="C58" s="6" t="s">
        <v>5</v>
      </c>
      <c r="D58" s="39" t="s">
        <v>65</v>
      </c>
      <c r="E58" s="6">
        <v>16</v>
      </c>
      <c r="F58" s="10"/>
      <c r="G58" s="10">
        <v>6.2</v>
      </c>
      <c r="H58" s="10">
        <v>37.5</v>
      </c>
      <c r="I58" s="10">
        <v>56.2</v>
      </c>
      <c r="J58" s="41">
        <f t="shared" si="3"/>
        <v>4.4960000000000004</v>
      </c>
      <c r="K58" s="6">
        <v>15</v>
      </c>
      <c r="L58" s="10"/>
      <c r="M58" s="10">
        <v>40</v>
      </c>
      <c r="N58" s="10">
        <v>33.299999999999997</v>
      </c>
      <c r="O58" s="10">
        <v>26.7</v>
      </c>
      <c r="P58" s="41">
        <f t="shared" si="4"/>
        <v>3.867</v>
      </c>
      <c r="Q58" s="6">
        <v>16</v>
      </c>
      <c r="R58" s="10"/>
      <c r="S58" s="10">
        <v>25</v>
      </c>
      <c r="T58" s="10">
        <v>50</v>
      </c>
      <c r="U58" s="10">
        <v>25</v>
      </c>
      <c r="V58" s="41">
        <f t="shared" si="5"/>
        <v>4</v>
      </c>
      <c r="W58" s="180">
        <v>19</v>
      </c>
      <c r="X58" s="180"/>
      <c r="Y58" s="181">
        <f t="shared" si="15"/>
        <v>0</v>
      </c>
      <c r="Z58" s="180">
        <v>11</v>
      </c>
      <c r="AA58" s="181">
        <f t="shared" si="16"/>
        <v>57.89473684210526</v>
      </c>
      <c r="AB58" s="180">
        <v>8</v>
      </c>
      <c r="AC58" s="181">
        <f t="shared" si="7"/>
        <v>42.10526315789474</v>
      </c>
      <c r="AD58" s="182">
        <f t="shared" si="8"/>
        <v>100</v>
      </c>
      <c r="AE58" s="180">
        <v>19</v>
      </c>
      <c r="AF58" s="206"/>
      <c r="AG58" s="207"/>
      <c r="AH58" s="180">
        <v>7</v>
      </c>
      <c r="AI58" s="181">
        <f t="shared" si="9"/>
        <v>36.842105263157897</v>
      </c>
      <c r="AJ58" s="180">
        <v>12</v>
      </c>
      <c r="AK58" s="208">
        <f t="shared" si="10"/>
        <v>63.157894736842103</v>
      </c>
      <c r="AL58" s="182">
        <f t="shared" si="11"/>
        <v>100</v>
      </c>
      <c r="AM58" s="245">
        <v>11</v>
      </c>
      <c r="AN58" s="246">
        <v>2</v>
      </c>
      <c r="AO58" s="246">
        <v>4</v>
      </c>
      <c r="AP58" s="246">
        <v>4</v>
      </c>
      <c r="AQ58" s="246">
        <v>1</v>
      </c>
      <c r="AR58" s="260">
        <v>4</v>
      </c>
      <c r="AS58" s="280">
        <v>11</v>
      </c>
      <c r="AT58" s="80">
        <v>3</v>
      </c>
      <c r="AU58" s="80">
        <v>5</v>
      </c>
      <c r="AV58" s="80">
        <v>3</v>
      </c>
      <c r="AW58" s="80"/>
      <c r="AX58" s="282">
        <v>4</v>
      </c>
      <c r="AY58" s="127">
        <v>15</v>
      </c>
      <c r="AZ58" s="127">
        <v>1</v>
      </c>
      <c r="BA58" s="127">
        <v>4</v>
      </c>
      <c r="BB58" s="127">
        <v>8</v>
      </c>
      <c r="BC58" s="127">
        <v>2</v>
      </c>
      <c r="BD58" s="316">
        <v>3.73</v>
      </c>
      <c r="BE58" s="127">
        <v>10</v>
      </c>
      <c r="BF58" s="127">
        <v>4</v>
      </c>
      <c r="BG58" s="127">
        <v>5</v>
      </c>
      <c r="BH58" s="127"/>
      <c r="BI58" s="127">
        <v>1</v>
      </c>
      <c r="BJ58" s="127"/>
      <c r="BK58" s="336"/>
      <c r="BL58" s="320">
        <v>31.2</v>
      </c>
      <c r="BM58" s="344">
        <v>15</v>
      </c>
      <c r="BN58" s="344"/>
      <c r="BO58" s="344">
        <v>6</v>
      </c>
      <c r="BP58" s="344">
        <v>7</v>
      </c>
      <c r="BQ58" s="344">
        <v>2</v>
      </c>
      <c r="BR58" s="344">
        <v>1</v>
      </c>
      <c r="BS58" s="344"/>
      <c r="BT58" s="353">
        <v>56</v>
      </c>
    </row>
    <row r="59" spans="1:72" s="1" customFormat="1" ht="15" customHeight="1" x14ac:dyDescent="0.25">
      <c r="A59" s="21">
        <v>11</v>
      </c>
      <c r="B59" s="6">
        <v>40360</v>
      </c>
      <c r="C59" s="6" t="s">
        <v>5</v>
      </c>
      <c r="D59" s="39" t="s">
        <v>66</v>
      </c>
      <c r="E59" s="6">
        <v>75</v>
      </c>
      <c r="F59" s="10"/>
      <c r="G59" s="10">
        <v>6.7</v>
      </c>
      <c r="H59" s="10">
        <v>36</v>
      </c>
      <c r="I59" s="10">
        <v>57.3</v>
      </c>
      <c r="J59" s="41">
        <f t="shared" si="3"/>
        <v>4.5060000000000002</v>
      </c>
      <c r="K59" s="6">
        <v>77</v>
      </c>
      <c r="L59" s="10"/>
      <c r="M59" s="10">
        <v>18.2</v>
      </c>
      <c r="N59" s="10">
        <v>57.1</v>
      </c>
      <c r="O59" s="10">
        <v>24.7</v>
      </c>
      <c r="P59" s="41">
        <f t="shared" si="4"/>
        <v>4.0650000000000004</v>
      </c>
      <c r="Q59" s="6">
        <v>78</v>
      </c>
      <c r="R59" s="10"/>
      <c r="S59" s="10">
        <v>10.3</v>
      </c>
      <c r="T59" s="10">
        <v>74.400000000000006</v>
      </c>
      <c r="U59" s="10">
        <v>15.4</v>
      </c>
      <c r="V59" s="41">
        <f t="shared" si="5"/>
        <v>4.0549999999999997</v>
      </c>
      <c r="W59" s="180">
        <v>80</v>
      </c>
      <c r="X59" s="180"/>
      <c r="Y59" s="181">
        <f t="shared" si="15"/>
        <v>0</v>
      </c>
      <c r="Z59" s="180">
        <v>25</v>
      </c>
      <c r="AA59" s="181">
        <f t="shared" si="16"/>
        <v>31.25</v>
      </c>
      <c r="AB59" s="180">
        <v>55</v>
      </c>
      <c r="AC59" s="181">
        <f t="shared" si="7"/>
        <v>68.75</v>
      </c>
      <c r="AD59" s="182">
        <f t="shared" si="8"/>
        <v>100</v>
      </c>
      <c r="AE59" s="180">
        <v>80</v>
      </c>
      <c r="AF59" s="206"/>
      <c r="AG59" s="207"/>
      <c r="AH59" s="180">
        <v>47</v>
      </c>
      <c r="AI59" s="181">
        <f t="shared" si="9"/>
        <v>58.75</v>
      </c>
      <c r="AJ59" s="180">
        <v>33</v>
      </c>
      <c r="AK59" s="208">
        <f t="shared" si="10"/>
        <v>41.25</v>
      </c>
      <c r="AL59" s="182">
        <f t="shared" si="11"/>
        <v>100</v>
      </c>
      <c r="AM59" s="245">
        <v>24</v>
      </c>
      <c r="AN59" s="246">
        <v>2</v>
      </c>
      <c r="AO59" s="246">
        <v>5</v>
      </c>
      <c r="AP59" s="246">
        <v>10</v>
      </c>
      <c r="AQ59" s="246">
        <v>7</v>
      </c>
      <c r="AR59" s="260">
        <v>3.0833333333333335</v>
      </c>
      <c r="AS59" s="280">
        <v>24</v>
      </c>
      <c r="AT59" s="80">
        <v>5</v>
      </c>
      <c r="AU59" s="80">
        <v>3</v>
      </c>
      <c r="AV59" s="80">
        <v>9</v>
      </c>
      <c r="AW59" s="80">
        <v>7</v>
      </c>
      <c r="AX59" s="282">
        <v>3.25</v>
      </c>
      <c r="AY59" s="127">
        <v>20</v>
      </c>
      <c r="AZ59" s="127"/>
      <c r="BA59" s="127">
        <v>8</v>
      </c>
      <c r="BB59" s="127">
        <v>10</v>
      </c>
      <c r="BC59" s="127">
        <v>2</v>
      </c>
      <c r="BD59" s="316">
        <v>3.7</v>
      </c>
      <c r="BE59" s="127">
        <v>9</v>
      </c>
      <c r="BF59" s="127">
        <v>5</v>
      </c>
      <c r="BG59" s="127">
        <v>3</v>
      </c>
      <c r="BH59" s="127">
        <v>1</v>
      </c>
      <c r="BI59" s="127"/>
      <c r="BJ59" s="127"/>
      <c r="BK59" s="336"/>
      <c r="BL59" s="320">
        <v>26.333333333333332</v>
      </c>
      <c r="BM59" s="344">
        <v>20</v>
      </c>
      <c r="BN59" s="344"/>
      <c r="BO59" s="344">
        <v>4</v>
      </c>
      <c r="BP59" s="344">
        <v>9</v>
      </c>
      <c r="BQ59" s="344">
        <v>7</v>
      </c>
      <c r="BR59" s="344">
        <v>4</v>
      </c>
      <c r="BS59" s="344"/>
      <c r="BT59" s="353">
        <v>65</v>
      </c>
    </row>
    <row r="60" spans="1:72" s="1" customFormat="1" ht="15" customHeight="1" x14ac:dyDescent="0.25">
      <c r="A60" s="21">
        <v>12</v>
      </c>
      <c r="B60" s="6">
        <v>40390</v>
      </c>
      <c r="C60" s="6" t="s">
        <v>5</v>
      </c>
      <c r="D60" s="39" t="s">
        <v>67</v>
      </c>
      <c r="E60" s="6">
        <v>59</v>
      </c>
      <c r="F60" s="10">
        <v>3.4</v>
      </c>
      <c r="G60" s="10">
        <v>22</v>
      </c>
      <c r="H60" s="10">
        <v>28.8</v>
      </c>
      <c r="I60" s="10">
        <v>45.8</v>
      </c>
      <c r="J60" s="41">
        <f t="shared" si="3"/>
        <v>4.17</v>
      </c>
      <c r="K60" s="6">
        <v>56</v>
      </c>
      <c r="L60" s="10">
        <v>1.8</v>
      </c>
      <c r="M60" s="10">
        <v>23.2</v>
      </c>
      <c r="N60" s="10">
        <v>42.9</v>
      </c>
      <c r="O60" s="10">
        <v>32.1</v>
      </c>
      <c r="P60" s="41">
        <f t="shared" si="4"/>
        <v>4.0529999999999999</v>
      </c>
      <c r="Q60" s="6">
        <v>59</v>
      </c>
      <c r="R60" s="10"/>
      <c r="S60" s="10">
        <v>39</v>
      </c>
      <c r="T60" s="10">
        <v>54.2</v>
      </c>
      <c r="U60" s="10">
        <v>6.8</v>
      </c>
      <c r="V60" s="41">
        <f t="shared" si="5"/>
        <v>3.6779999999999999</v>
      </c>
      <c r="W60" s="180">
        <v>53</v>
      </c>
      <c r="X60" s="180"/>
      <c r="Y60" s="181">
        <f t="shared" si="15"/>
        <v>0</v>
      </c>
      <c r="Z60" s="180">
        <v>40</v>
      </c>
      <c r="AA60" s="181">
        <f t="shared" si="16"/>
        <v>75.471698113207552</v>
      </c>
      <c r="AB60" s="180">
        <v>13</v>
      </c>
      <c r="AC60" s="181">
        <f t="shared" si="7"/>
        <v>24.528301886792452</v>
      </c>
      <c r="AD60" s="182">
        <f t="shared" si="8"/>
        <v>100</v>
      </c>
      <c r="AE60" s="180">
        <v>55</v>
      </c>
      <c r="AF60" s="206">
        <v>2</v>
      </c>
      <c r="AG60" s="207">
        <f t="shared" si="12"/>
        <v>3.6363636363636362</v>
      </c>
      <c r="AH60" s="180">
        <v>29</v>
      </c>
      <c r="AI60" s="181">
        <f t="shared" si="9"/>
        <v>52.727272727272727</v>
      </c>
      <c r="AJ60" s="180">
        <v>24</v>
      </c>
      <c r="AK60" s="208">
        <f t="shared" si="10"/>
        <v>43.636363636363633</v>
      </c>
      <c r="AL60" s="182">
        <f t="shared" si="11"/>
        <v>96.36363636363636</v>
      </c>
      <c r="AM60" s="245">
        <v>30</v>
      </c>
      <c r="AN60" s="246">
        <v>0</v>
      </c>
      <c r="AO60" s="246">
        <v>7</v>
      </c>
      <c r="AP60" s="246">
        <v>21</v>
      </c>
      <c r="AQ60" s="246">
        <v>2</v>
      </c>
      <c r="AR60" s="260">
        <v>3.1666666666666665</v>
      </c>
      <c r="AS60" s="280">
        <v>30</v>
      </c>
      <c r="AT60" s="80">
        <v>3</v>
      </c>
      <c r="AU60" s="80">
        <v>12</v>
      </c>
      <c r="AV60" s="80">
        <v>15</v>
      </c>
      <c r="AW60" s="80"/>
      <c r="AX60" s="282">
        <v>3.6</v>
      </c>
      <c r="AY60" s="127"/>
      <c r="AZ60" s="127"/>
      <c r="BA60" s="127"/>
      <c r="BB60" s="127"/>
      <c r="BC60" s="127"/>
      <c r="BD60" s="316"/>
      <c r="BE60" s="127"/>
      <c r="BF60" s="127"/>
      <c r="BG60" s="127"/>
      <c r="BH60" s="127"/>
      <c r="BI60" s="127"/>
      <c r="BJ60" s="127"/>
      <c r="BK60" s="336"/>
      <c r="BL60" s="320"/>
      <c r="BM60" s="344"/>
      <c r="BN60" s="344"/>
      <c r="BO60" s="344"/>
      <c r="BP60" s="344"/>
      <c r="BQ60" s="344"/>
      <c r="BR60" s="344"/>
      <c r="BS60" s="344"/>
      <c r="BT60" s="353"/>
    </row>
    <row r="61" spans="1:72" s="1" customFormat="1" ht="15" customHeight="1" x14ac:dyDescent="0.25">
      <c r="A61" s="21">
        <v>13</v>
      </c>
      <c r="B61" s="6">
        <v>40720</v>
      </c>
      <c r="C61" s="6" t="s">
        <v>5</v>
      </c>
      <c r="D61" s="39" t="s">
        <v>69</v>
      </c>
      <c r="E61" s="6">
        <v>75</v>
      </c>
      <c r="F61" s="10"/>
      <c r="G61" s="10">
        <v>10.7</v>
      </c>
      <c r="H61" s="10">
        <v>24</v>
      </c>
      <c r="I61" s="10">
        <v>65.3</v>
      </c>
      <c r="J61" s="41">
        <f t="shared" si="3"/>
        <v>4.5460000000000003</v>
      </c>
      <c r="K61" s="6">
        <v>75</v>
      </c>
      <c r="L61" s="10"/>
      <c r="M61" s="10">
        <v>9.3000000000000007</v>
      </c>
      <c r="N61" s="10">
        <v>54.7</v>
      </c>
      <c r="O61" s="10">
        <v>36</v>
      </c>
      <c r="P61" s="41">
        <f t="shared" si="4"/>
        <v>4.2670000000000003</v>
      </c>
      <c r="Q61" s="6">
        <v>75</v>
      </c>
      <c r="R61" s="10"/>
      <c r="S61" s="10">
        <v>1.3</v>
      </c>
      <c r="T61" s="10">
        <v>46.7</v>
      </c>
      <c r="U61" s="10">
        <v>52</v>
      </c>
      <c r="V61" s="41">
        <f t="shared" si="5"/>
        <v>4.5070000000000006</v>
      </c>
      <c r="W61" s="180">
        <v>72</v>
      </c>
      <c r="X61" s="180"/>
      <c r="Y61" s="181">
        <f t="shared" si="15"/>
        <v>0</v>
      </c>
      <c r="Z61" s="180">
        <v>27</v>
      </c>
      <c r="AA61" s="181">
        <f t="shared" si="16"/>
        <v>37.5</v>
      </c>
      <c r="AB61" s="180">
        <v>45</v>
      </c>
      <c r="AC61" s="181">
        <f t="shared" si="7"/>
        <v>62.5</v>
      </c>
      <c r="AD61" s="182">
        <f t="shared" si="8"/>
        <v>100</v>
      </c>
      <c r="AE61" s="180">
        <v>68</v>
      </c>
      <c r="AF61" s="206"/>
      <c r="AG61" s="207"/>
      <c r="AH61" s="180">
        <v>43</v>
      </c>
      <c r="AI61" s="181">
        <f t="shared" si="9"/>
        <v>63.235294117647058</v>
      </c>
      <c r="AJ61" s="180">
        <v>25</v>
      </c>
      <c r="AK61" s="208">
        <f t="shared" si="10"/>
        <v>36.764705882352942</v>
      </c>
      <c r="AL61" s="182">
        <f t="shared" si="11"/>
        <v>100</v>
      </c>
      <c r="AM61" s="245">
        <v>74</v>
      </c>
      <c r="AN61" s="262">
        <v>22</v>
      </c>
      <c r="AO61" s="262">
        <v>36</v>
      </c>
      <c r="AP61" s="262">
        <v>15</v>
      </c>
      <c r="AQ61" s="262">
        <v>1</v>
      </c>
      <c r="AR61" s="263">
        <v>4.0675675675675675</v>
      </c>
      <c r="AS61" s="280">
        <v>74</v>
      </c>
      <c r="AT61" s="296">
        <v>20</v>
      </c>
      <c r="AU61" s="296">
        <v>33</v>
      </c>
      <c r="AV61" s="296">
        <v>20</v>
      </c>
      <c r="AW61" s="296">
        <v>1</v>
      </c>
      <c r="AX61" s="297">
        <v>3.9729729729729728</v>
      </c>
      <c r="AY61" s="127">
        <v>26</v>
      </c>
      <c r="AZ61" s="127"/>
      <c r="BA61" s="127">
        <v>2</v>
      </c>
      <c r="BB61" s="127">
        <v>9</v>
      </c>
      <c r="BC61" s="127">
        <v>15</v>
      </c>
      <c r="BD61" s="315">
        <v>4.5</v>
      </c>
      <c r="BE61" s="127">
        <v>36</v>
      </c>
      <c r="BF61" s="127">
        <v>1</v>
      </c>
      <c r="BG61" s="127">
        <v>14</v>
      </c>
      <c r="BH61" s="127">
        <v>6</v>
      </c>
      <c r="BI61" s="127">
        <v>15</v>
      </c>
      <c r="BJ61" s="127">
        <v>3</v>
      </c>
      <c r="BK61" s="336"/>
      <c r="BL61" s="320">
        <v>57.416666666666664</v>
      </c>
      <c r="BM61" s="344">
        <v>45</v>
      </c>
      <c r="BN61" s="344"/>
      <c r="BO61" s="344">
        <v>2</v>
      </c>
      <c r="BP61" s="344">
        <v>17</v>
      </c>
      <c r="BQ61" s="344">
        <v>26</v>
      </c>
      <c r="BR61" s="344">
        <v>13</v>
      </c>
      <c r="BS61" s="344">
        <v>1</v>
      </c>
      <c r="BT61" s="353">
        <v>72.933333333333337</v>
      </c>
    </row>
    <row r="62" spans="1:72" s="1" customFormat="1" ht="15" customHeight="1" x14ac:dyDescent="0.25">
      <c r="A62" s="21">
        <v>14</v>
      </c>
      <c r="B62" s="6">
        <v>40730</v>
      </c>
      <c r="C62" s="6" t="s">
        <v>5</v>
      </c>
      <c r="D62" s="39" t="s">
        <v>70</v>
      </c>
      <c r="E62" s="6">
        <v>11</v>
      </c>
      <c r="F62" s="10">
        <v>18.2</v>
      </c>
      <c r="G62" s="10">
        <v>18.2</v>
      </c>
      <c r="H62" s="10">
        <v>45.5</v>
      </c>
      <c r="I62" s="10">
        <v>18.2</v>
      </c>
      <c r="J62" s="41">
        <f t="shared" si="3"/>
        <v>3.64</v>
      </c>
      <c r="K62" s="6">
        <v>12</v>
      </c>
      <c r="L62" s="10">
        <v>25</v>
      </c>
      <c r="M62" s="10">
        <v>33.299999999999997</v>
      </c>
      <c r="N62" s="10">
        <v>25</v>
      </c>
      <c r="O62" s="10">
        <v>16.7</v>
      </c>
      <c r="P62" s="41">
        <f t="shared" si="4"/>
        <v>3.3339999999999996</v>
      </c>
      <c r="Q62" s="6">
        <v>12</v>
      </c>
      <c r="R62" s="10">
        <v>8.3000000000000007</v>
      </c>
      <c r="S62" s="10">
        <v>25</v>
      </c>
      <c r="T62" s="10">
        <v>58.3</v>
      </c>
      <c r="U62" s="10">
        <v>8.3000000000000007</v>
      </c>
      <c r="V62" s="41">
        <f t="shared" si="5"/>
        <v>3.6629999999999994</v>
      </c>
      <c r="W62" s="180">
        <v>11</v>
      </c>
      <c r="X62" s="180">
        <v>1</v>
      </c>
      <c r="Y62" s="181">
        <f t="shared" si="15"/>
        <v>9.0909090909090917</v>
      </c>
      <c r="Z62" s="180">
        <v>5</v>
      </c>
      <c r="AA62" s="181">
        <f t="shared" si="16"/>
        <v>45.454545454545453</v>
      </c>
      <c r="AB62" s="180">
        <v>5</v>
      </c>
      <c r="AC62" s="181">
        <f t="shared" si="7"/>
        <v>45.454545454545453</v>
      </c>
      <c r="AD62" s="182">
        <f t="shared" si="8"/>
        <v>90.909090909090907</v>
      </c>
      <c r="AE62" s="180">
        <v>12</v>
      </c>
      <c r="AF62" s="206"/>
      <c r="AG62" s="207"/>
      <c r="AH62" s="180">
        <v>3</v>
      </c>
      <c r="AI62" s="181">
        <f t="shared" si="9"/>
        <v>25</v>
      </c>
      <c r="AJ62" s="180">
        <v>9</v>
      </c>
      <c r="AK62" s="208">
        <f t="shared" si="10"/>
        <v>75</v>
      </c>
      <c r="AL62" s="182">
        <f t="shared" si="11"/>
        <v>100</v>
      </c>
      <c r="AM62" s="245">
        <v>8</v>
      </c>
      <c r="AN62" s="246">
        <v>2</v>
      </c>
      <c r="AO62" s="246">
        <v>6</v>
      </c>
      <c r="AP62" s="246">
        <v>0</v>
      </c>
      <c r="AQ62" s="246"/>
      <c r="AR62" s="260">
        <v>4.25</v>
      </c>
      <c r="AS62" s="280">
        <v>8</v>
      </c>
      <c r="AT62" s="80">
        <v>3</v>
      </c>
      <c r="AU62" s="80">
        <v>3</v>
      </c>
      <c r="AV62" s="80">
        <v>2</v>
      </c>
      <c r="AW62" s="80"/>
      <c r="AX62" s="282">
        <v>4.125</v>
      </c>
      <c r="AY62" s="127">
        <v>10</v>
      </c>
      <c r="AZ62" s="127"/>
      <c r="BA62" s="127">
        <v>4</v>
      </c>
      <c r="BB62" s="127">
        <v>3</v>
      </c>
      <c r="BC62" s="127">
        <v>3</v>
      </c>
      <c r="BD62" s="316">
        <v>3.9</v>
      </c>
      <c r="BE62" s="127">
        <v>3</v>
      </c>
      <c r="BF62" s="127">
        <v>1</v>
      </c>
      <c r="BG62" s="127">
        <v>1</v>
      </c>
      <c r="BH62" s="127">
        <v>1</v>
      </c>
      <c r="BI62" s="127"/>
      <c r="BJ62" s="127"/>
      <c r="BK62" s="336"/>
      <c r="BL62" s="320">
        <v>39.333333333333336</v>
      </c>
      <c r="BM62" s="344">
        <v>10</v>
      </c>
      <c r="BN62" s="344"/>
      <c r="BO62" s="344">
        <v>1</v>
      </c>
      <c r="BP62" s="344">
        <v>8</v>
      </c>
      <c r="BQ62" s="344">
        <v>1</v>
      </c>
      <c r="BR62" s="344"/>
      <c r="BS62" s="344"/>
      <c r="BT62" s="353">
        <v>66.900000000000006</v>
      </c>
    </row>
    <row r="63" spans="1:72" s="1" customFormat="1" ht="15" customHeight="1" x14ac:dyDescent="0.25">
      <c r="A63" s="21">
        <v>15</v>
      </c>
      <c r="B63" s="6">
        <v>40820</v>
      </c>
      <c r="C63" s="6" t="s">
        <v>5</v>
      </c>
      <c r="D63" s="39" t="s">
        <v>71</v>
      </c>
      <c r="E63" s="6">
        <v>71</v>
      </c>
      <c r="F63" s="10"/>
      <c r="G63" s="10">
        <v>11.3</v>
      </c>
      <c r="H63" s="10">
        <v>33.799999999999997</v>
      </c>
      <c r="I63" s="10">
        <v>54.9</v>
      </c>
      <c r="J63" s="41">
        <f t="shared" si="3"/>
        <v>4.4359999999999999</v>
      </c>
      <c r="K63" s="6">
        <v>70</v>
      </c>
      <c r="L63" s="10"/>
      <c r="M63" s="10">
        <v>11.4</v>
      </c>
      <c r="N63" s="10">
        <v>71.400000000000006</v>
      </c>
      <c r="O63" s="10">
        <v>17.100000000000001</v>
      </c>
      <c r="P63" s="41">
        <f t="shared" si="4"/>
        <v>4.0529999999999999</v>
      </c>
      <c r="Q63" s="6">
        <v>71</v>
      </c>
      <c r="R63" s="10"/>
      <c r="S63" s="10">
        <v>14.1</v>
      </c>
      <c r="T63" s="10">
        <v>62</v>
      </c>
      <c r="U63" s="10">
        <v>23.9</v>
      </c>
      <c r="V63" s="41">
        <f t="shared" si="5"/>
        <v>4.0979999999999999</v>
      </c>
      <c r="W63" s="180">
        <v>67</v>
      </c>
      <c r="X63" s="180">
        <v>5</v>
      </c>
      <c r="Y63" s="181">
        <f t="shared" si="15"/>
        <v>7.4626865671641793</v>
      </c>
      <c r="Z63" s="180">
        <v>33</v>
      </c>
      <c r="AA63" s="181">
        <f t="shared" si="16"/>
        <v>49.253731343283583</v>
      </c>
      <c r="AB63" s="180">
        <v>29</v>
      </c>
      <c r="AC63" s="181">
        <f t="shared" si="7"/>
        <v>43.28358208955224</v>
      </c>
      <c r="AD63" s="182">
        <f t="shared" si="8"/>
        <v>92.537313432835816</v>
      </c>
      <c r="AE63" s="180">
        <v>71</v>
      </c>
      <c r="AF63" s="206">
        <v>7</v>
      </c>
      <c r="AG63" s="207">
        <f t="shared" si="12"/>
        <v>9.8591549295774641</v>
      </c>
      <c r="AH63" s="180">
        <v>31</v>
      </c>
      <c r="AI63" s="181">
        <f t="shared" si="9"/>
        <v>43.661971830985912</v>
      </c>
      <c r="AJ63" s="180">
        <v>33</v>
      </c>
      <c r="AK63" s="208">
        <f t="shared" si="10"/>
        <v>46.478873239436616</v>
      </c>
      <c r="AL63" s="182">
        <f t="shared" si="11"/>
        <v>90.140845070422529</v>
      </c>
      <c r="AM63" s="245">
        <v>44</v>
      </c>
      <c r="AN63" s="246">
        <v>9</v>
      </c>
      <c r="AO63" s="246">
        <v>23</v>
      </c>
      <c r="AP63" s="246">
        <v>12</v>
      </c>
      <c r="AQ63" s="246"/>
      <c r="AR63" s="260">
        <v>3.9318181818181817</v>
      </c>
      <c r="AS63" s="280">
        <v>44</v>
      </c>
      <c r="AT63" s="80">
        <v>20</v>
      </c>
      <c r="AU63" s="80">
        <v>19</v>
      </c>
      <c r="AV63" s="80">
        <v>5</v>
      </c>
      <c r="AW63" s="80"/>
      <c r="AX63" s="282">
        <v>4.3409090909090908</v>
      </c>
      <c r="AY63" s="127">
        <v>13</v>
      </c>
      <c r="AZ63" s="127"/>
      <c r="BA63" s="127">
        <v>1</v>
      </c>
      <c r="BB63" s="127">
        <v>9</v>
      </c>
      <c r="BC63" s="127">
        <v>3</v>
      </c>
      <c r="BD63" s="314">
        <v>4.1538461538461542</v>
      </c>
      <c r="BE63" s="127">
        <v>8</v>
      </c>
      <c r="BF63" s="127"/>
      <c r="BG63" s="127">
        <v>4</v>
      </c>
      <c r="BH63" s="127">
        <v>3</v>
      </c>
      <c r="BI63" s="127">
        <v>1</v>
      </c>
      <c r="BJ63" s="127">
        <v>1</v>
      </c>
      <c r="BK63" s="336"/>
      <c r="BL63" s="320">
        <v>54.5</v>
      </c>
      <c r="BM63" s="344">
        <v>21</v>
      </c>
      <c r="BN63" s="344"/>
      <c r="BO63" s="344"/>
      <c r="BP63" s="344">
        <v>7</v>
      </c>
      <c r="BQ63" s="344">
        <v>14</v>
      </c>
      <c r="BR63" s="344">
        <v>5</v>
      </c>
      <c r="BS63" s="344"/>
      <c r="BT63" s="353">
        <v>74.857142857142861</v>
      </c>
    </row>
    <row r="64" spans="1:72" s="1" customFormat="1" ht="15" customHeight="1" x14ac:dyDescent="0.25">
      <c r="A64" s="21">
        <v>16</v>
      </c>
      <c r="B64" s="6">
        <v>40840</v>
      </c>
      <c r="C64" s="6" t="s">
        <v>5</v>
      </c>
      <c r="D64" s="39" t="s">
        <v>72</v>
      </c>
      <c r="E64" s="6">
        <v>59</v>
      </c>
      <c r="F64" s="10"/>
      <c r="G64" s="10">
        <v>6.8</v>
      </c>
      <c r="H64" s="10">
        <v>44.1</v>
      </c>
      <c r="I64" s="10">
        <v>49.2</v>
      </c>
      <c r="J64" s="41">
        <f t="shared" si="3"/>
        <v>4.4279999999999999</v>
      </c>
      <c r="K64" s="6">
        <v>60</v>
      </c>
      <c r="L64" s="10"/>
      <c r="M64" s="10">
        <v>31.7</v>
      </c>
      <c r="N64" s="10">
        <v>55</v>
      </c>
      <c r="O64" s="10">
        <v>13.3</v>
      </c>
      <c r="P64" s="41">
        <f t="shared" si="4"/>
        <v>3.8160000000000003</v>
      </c>
      <c r="Q64" s="6">
        <v>58</v>
      </c>
      <c r="R64" s="10"/>
      <c r="S64" s="10">
        <v>22.4</v>
      </c>
      <c r="T64" s="10">
        <v>60.3</v>
      </c>
      <c r="U64" s="10">
        <v>17.2</v>
      </c>
      <c r="V64" s="41">
        <f t="shared" si="5"/>
        <v>3.944</v>
      </c>
      <c r="W64" s="180">
        <v>58</v>
      </c>
      <c r="X64" s="180"/>
      <c r="Y64" s="181">
        <f t="shared" si="15"/>
        <v>0</v>
      </c>
      <c r="Z64" s="180">
        <v>30</v>
      </c>
      <c r="AA64" s="181">
        <f t="shared" si="16"/>
        <v>51.724137931034484</v>
      </c>
      <c r="AB64" s="180">
        <v>28</v>
      </c>
      <c r="AC64" s="181">
        <f t="shared" si="7"/>
        <v>48.275862068965516</v>
      </c>
      <c r="AD64" s="182">
        <f t="shared" si="8"/>
        <v>100</v>
      </c>
      <c r="AE64" s="180">
        <v>58</v>
      </c>
      <c r="AF64" s="206">
        <v>3</v>
      </c>
      <c r="AG64" s="207">
        <f t="shared" si="12"/>
        <v>5.1724137931034484</v>
      </c>
      <c r="AH64" s="180">
        <v>36</v>
      </c>
      <c r="AI64" s="181">
        <f t="shared" si="9"/>
        <v>62.068965517241381</v>
      </c>
      <c r="AJ64" s="180">
        <v>19</v>
      </c>
      <c r="AK64" s="208">
        <f t="shared" si="10"/>
        <v>32.758620689655174</v>
      </c>
      <c r="AL64" s="182">
        <f t="shared" si="11"/>
        <v>94.827586206896555</v>
      </c>
      <c r="AM64" s="245">
        <v>54</v>
      </c>
      <c r="AN64" s="246">
        <v>5</v>
      </c>
      <c r="AO64" s="246">
        <v>18</v>
      </c>
      <c r="AP64" s="246">
        <v>31</v>
      </c>
      <c r="AQ64" s="246"/>
      <c r="AR64" s="260">
        <v>3.5185185185185186</v>
      </c>
      <c r="AS64" s="280">
        <v>54</v>
      </c>
      <c r="AT64" s="80">
        <v>6</v>
      </c>
      <c r="AU64" s="80">
        <v>26</v>
      </c>
      <c r="AV64" s="80">
        <v>21</v>
      </c>
      <c r="AW64" s="80">
        <v>1</v>
      </c>
      <c r="AX64" s="282">
        <v>3.6851851851851851</v>
      </c>
      <c r="AY64" s="322">
        <v>16</v>
      </c>
      <c r="AZ64" s="322"/>
      <c r="BA64" s="322">
        <v>2</v>
      </c>
      <c r="BB64" s="322">
        <v>11</v>
      </c>
      <c r="BC64" s="322">
        <v>3</v>
      </c>
      <c r="BD64" s="316">
        <v>4.0599999999999996</v>
      </c>
      <c r="BE64" s="127">
        <v>8</v>
      </c>
      <c r="BF64" s="127">
        <v>1</v>
      </c>
      <c r="BG64" s="127">
        <v>6</v>
      </c>
      <c r="BH64" s="127">
        <v>1</v>
      </c>
      <c r="BI64" s="127"/>
      <c r="BJ64" s="127"/>
      <c r="BK64" s="336"/>
      <c r="BL64" s="320">
        <v>37</v>
      </c>
      <c r="BM64" s="344">
        <v>16</v>
      </c>
      <c r="BN64" s="344"/>
      <c r="BO64" s="344">
        <v>1</v>
      </c>
      <c r="BP64" s="344">
        <v>9</v>
      </c>
      <c r="BQ64" s="344">
        <v>6</v>
      </c>
      <c r="BR64" s="344">
        <v>2</v>
      </c>
      <c r="BS64" s="344"/>
      <c r="BT64" s="353">
        <v>65.1875</v>
      </c>
    </row>
    <row r="65" spans="1:72" s="1" customFormat="1" ht="15" customHeight="1" x14ac:dyDescent="0.25">
      <c r="A65" s="21">
        <v>17</v>
      </c>
      <c r="B65" s="6">
        <v>40950</v>
      </c>
      <c r="C65" s="6" t="s">
        <v>5</v>
      </c>
      <c r="D65" s="39" t="s">
        <v>73</v>
      </c>
      <c r="E65" s="6">
        <v>64</v>
      </c>
      <c r="F65" s="10"/>
      <c r="G65" s="10">
        <v>20.3</v>
      </c>
      <c r="H65" s="10">
        <v>42.2</v>
      </c>
      <c r="I65" s="10">
        <v>37.5</v>
      </c>
      <c r="J65" s="41">
        <f t="shared" si="3"/>
        <v>4.1720000000000006</v>
      </c>
      <c r="K65" s="6">
        <v>63</v>
      </c>
      <c r="L65" s="10"/>
      <c r="M65" s="10">
        <v>22.2</v>
      </c>
      <c r="N65" s="10">
        <v>68.3</v>
      </c>
      <c r="O65" s="10">
        <v>9.5</v>
      </c>
      <c r="P65" s="41">
        <f t="shared" si="4"/>
        <v>3.8729999999999993</v>
      </c>
      <c r="Q65" s="6">
        <v>64</v>
      </c>
      <c r="R65" s="10"/>
      <c r="S65" s="10">
        <v>21.9</v>
      </c>
      <c r="T65" s="10">
        <v>67.2</v>
      </c>
      <c r="U65" s="10">
        <v>10.9</v>
      </c>
      <c r="V65" s="41">
        <f t="shared" si="5"/>
        <v>3.89</v>
      </c>
      <c r="W65" s="180">
        <v>64</v>
      </c>
      <c r="X65" s="180"/>
      <c r="Y65" s="181">
        <f t="shared" si="15"/>
        <v>0</v>
      </c>
      <c r="Z65" s="180">
        <v>31</v>
      </c>
      <c r="AA65" s="181">
        <f t="shared" si="16"/>
        <v>48.4375</v>
      </c>
      <c r="AB65" s="180">
        <v>33</v>
      </c>
      <c r="AC65" s="181">
        <f t="shared" si="7"/>
        <v>51.5625</v>
      </c>
      <c r="AD65" s="182">
        <f t="shared" si="8"/>
        <v>100</v>
      </c>
      <c r="AE65" s="180">
        <v>61</v>
      </c>
      <c r="AF65" s="206"/>
      <c r="AG65" s="207"/>
      <c r="AH65" s="180">
        <v>17</v>
      </c>
      <c r="AI65" s="181">
        <f t="shared" si="9"/>
        <v>27.868852459016395</v>
      </c>
      <c r="AJ65" s="180">
        <v>44</v>
      </c>
      <c r="AK65" s="208">
        <f t="shared" si="10"/>
        <v>72.131147540983605</v>
      </c>
      <c r="AL65" s="182">
        <f t="shared" si="11"/>
        <v>100</v>
      </c>
      <c r="AM65" s="245">
        <v>61</v>
      </c>
      <c r="AN65" s="246">
        <v>7</v>
      </c>
      <c r="AO65" s="246">
        <v>22</v>
      </c>
      <c r="AP65" s="246">
        <v>28</v>
      </c>
      <c r="AQ65" s="246">
        <v>4</v>
      </c>
      <c r="AR65" s="260">
        <v>3.5245901639344264</v>
      </c>
      <c r="AS65" s="280">
        <v>61</v>
      </c>
      <c r="AT65" s="80">
        <v>9</v>
      </c>
      <c r="AU65" s="80">
        <v>24</v>
      </c>
      <c r="AV65" s="80">
        <v>27</v>
      </c>
      <c r="AW65" s="80">
        <v>1</v>
      </c>
      <c r="AX65" s="282">
        <v>3.6721311475409837</v>
      </c>
      <c r="AY65" s="127">
        <v>24</v>
      </c>
      <c r="AZ65" s="127">
        <v>1</v>
      </c>
      <c r="BA65" s="127">
        <v>6</v>
      </c>
      <c r="BB65" s="127">
        <v>11</v>
      </c>
      <c r="BC65" s="127">
        <v>6</v>
      </c>
      <c r="BD65" s="316">
        <v>3.9166666666666665</v>
      </c>
      <c r="BE65" s="127">
        <v>10</v>
      </c>
      <c r="BF65" s="127">
        <v>3</v>
      </c>
      <c r="BG65" s="127">
        <v>7</v>
      </c>
      <c r="BH65" s="127"/>
      <c r="BI65" s="127"/>
      <c r="BJ65" s="127"/>
      <c r="BK65" s="336"/>
      <c r="BL65" s="320">
        <v>31.7</v>
      </c>
      <c r="BM65" s="344">
        <v>26</v>
      </c>
      <c r="BN65" s="344"/>
      <c r="BO65" s="344">
        <v>7</v>
      </c>
      <c r="BP65" s="344">
        <v>12</v>
      </c>
      <c r="BQ65" s="344">
        <v>7</v>
      </c>
      <c r="BR65" s="344">
        <v>3</v>
      </c>
      <c r="BS65" s="344"/>
      <c r="BT65" s="353">
        <v>61.692307692307693</v>
      </c>
    </row>
    <row r="66" spans="1:72" s="1" customFormat="1" ht="15" customHeight="1" x14ac:dyDescent="0.25">
      <c r="A66" s="21">
        <v>18</v>
      </c>
      <c r="B66" s="6">
        <v>40990</v>
      </c>
      <c r="C66" s="6" t="s">
        <v>5</v>
      </c>
      <c r="D66" s="39" t="s">
        <v>74</v>
      </c>
      <c r="E66" s="6">
        <v>95</v>
      </c>
      <c r="F66" s="10">
        <v>1.1000000000000001</v>
      </c>
      <c r="G66" s="10">
        <v>8.4</v>
      </c>
      <c r="H66" s="10">
        <v>17.899999999999999</v>
      </c>
      <c r="I66" s="10">
        <v>72.599999999999994</v>
      </c>
      <c r="J66" s="41">
        <f t="shared" si="3"/>
        <v>4.62</v>
      </c>
      <c r="K66" s="6">
        <v>91</v>
      </c>
      <c r="L66" s="10"/>
      <c r="M66" s="10">
        <v>17.600000000000001</v>
      </c>
      <c r="N66" s="10">
        <v>56</v>
      </c>
      <c r="O66" s="10">
        <v>26.4</v>
      </c>
      <c r="P66" s="41">
        <f t="shared" si="4"/>
        <v>4.0880000000000001</v>
      </c>
      <c r="Q66" s="6">
        <v>97</v>
      </c>
      <c r="R66" s="10">
        <v>1</v>
      </c>
      <c r="S66" s="10">
        <v>22.7</v>
      </c>
      <c r="T66" s="10">
        <v>59.8</v>
      </c>
      <c r="U66" s="10">
        <v>16.5</v>
      </c>
      <c r="V66" s="41">
        <f t="shared" si="5"/>
        <v>3.9179999999999997</v>
      </c>
      <c r="W66" s="180">
        <v>90</v>
      </c>
      <c r="X66" s="180">
        <v>1</v>
      </c>
      <c r="Y66" s="181">
        <f t="shared" si="15"/>
        <v>1.1111111111111112</v>
      </c>
      <c r="Z66" s="180">
        <v>31</v>
      </c>
      <c r="AA66" s="181">
        <f t="shared" si="16"/>
        <v>34.444444444444443</v>
      </c>
      <c r="AB66" s="180">
        <v>58</v>
      </c>
      <c r="AC66" s="181">
        <f t="shared" si="7"/>
        <v>64.444444444444443</v>
      </c>
      <c r="AD66" s="182">
        <f t="shared" si="8"/>
        <v>98.888888888888886</v>
      </c>
      <c r="AE66" s="180">
        <v>84</v>
      </c>
      <c r="AF66" s="206">
        <v>1</v>
      </c>
      <c r="AG66" s="207">
        <f t="shared" si="12"/>
        <v>1.1904761904761905</v>
      </c>
      <c r="AH66" s="180">
        <v>45</v>
      </c>
      <c r="AI66" s="181">
        <f t="shared" si="9"/>
        <v>53.571428571428569</v>
      </c>
      <c r="AJ66" s="180">
        <v>38</v>
      </c>
      <c r="AK66" s="208">
        <f t="shared" si="10"/>
        <v>45.238095238095241</v>
      </c>
      <c r="AL66" s="182">
        <f t="shared" si="11"/>
        <v>98.80952380952381</v>
      </c>
      <c r="AM66" s="245">
        <v>100</v>
      </c>
      <c r="AN66" s="246">
        <v>15</v>
      </c>
      <c r="AO66" s="246">
        <v>51</v>
      </c>
      <c r="AP66" s="246">
        <v>33</v>
      </c>
      <c r="AQ66" s="246">
        <v>1</v>
      </c>
      <c r="AR66" s="264">
        <v>3.8</v>
      </c>
      <c r="AS66" s="280">
        <v>100</v>
      </c>
      <c r="AT66" s="80">
        <v>37</v>
      </c>
      <c r="AU66" s="80">
        <v>43</v>
      </c>
      <c r="AV66" s="80">
        <v>20</v>
      </c>
      <c r="AW66" s="80"/>
      <c r="AX66" s="298">
        <v>4.17</v>
      </c>
      <c r="AY66" s="128">
        <v>39</v>
      </c>
      <c r="AZ66" s="128">
        <v>1</v>
      </c>
      <c r="BA66" s="128">
        <v>4</v>
      </c>
      <c r="BB66" s="128">
        <v>25</v>
      </c>
      <c r="BC66" s="128">
        <v>9</v>
      </c>
      <c r="BD66" s="323">
        <v>4.0769230769230766</v>
      </c>
      <c r="BE66" s="127">
        <v>41</v>
      </c>
      <c r="BF66" s="127">
        <v>8</v>
      </c>
      <c r="BG66" s="127">
        <v>21</v>
      </c>
      <c r="BH66" s="127">
        <v>8</v>
      </c>
      <c r="BI66" s="127">
        <v>4</v>
      </c>
      <c r="BJ66" s="127"/>
      <c r="BK66" s="336"/>
      <c r="BL66" s="320">
        <v>42.951219512195124</v>
      </c>
      <c r="BM66" s="347">
        <v>48</v>
      </c>
      <c r="BN66" s="347"/>
      <c r="BO66" s="347">
        <v>2</v>
      </c>
      <c r="BP66" s="347">
        <v>28</v>
      </c>
      <c r="BQ66" s="347">
        <v>18</v>
      </c>
      <c r="BR66" s="347">
        <v>10</v>
      </c>
      <c r="BS66" s="347"/>
      <c r="BT66" s="356">
        <v>69.75</v>
      </c>
    </row>
    <row r="67" spans="1:72" s="1" customFormat="1" ht="15" customHeight="1" thickBot="1" x14ac:dyDescent="0.3">
      <c r="A67" s="22">
        <v>19</v>
      </c>
      <c r="B67" s="23">
        <v>40133</v>
      </c>
      <c r="C67" s="23" t="s">
        <v>5</v>
      </c>
      <c r="D67" s="45" t="s">
        <v>63</v>
      </c>
      <c r="E67" s="23">
        <v>73</v>
      </c>
      <c r="F67" s="24">
        <v>2.7</v>
      </c>
      <c r="G67" s="24">
        <v>17.8</v>
      </c>
      <c r="H67" s="24">
        <v>27.4</v>
      </c>
      <c r="I67" s="24">
        <v>52.1</v>
      </c>
      <c r="J67" s="42">
        <f>(2*F67+3*G67+4*H67+5*I67)/100</f>
        <v>4.2889999999999997</v>
      </c>
      <c r="K67" s="23">
        <v>72</v>
      </c>
      <c r="L67" s="24">
        <v>1.4</v>
      </c>
      <c r="M67" s="24">
        <v>31.9</v>
      </c>
      <c r="N67" s="24">
        <v>59.7</v>
      </c>
      <c r="O67" s="24">
        <v>6.9</v>
      </c>
      <c r="P67" s="42">
        <f>(2*L67+3*M67+4*N67+5*O67)/100</f>
        <v>3.718</v>
      </c>
      <c r="Q67" s="23">
        <v>72</v>
      </c>
      <c r="R67" s="24">
        <v>4.2</v>
      </c>
      <c r="S67" s="24">
        <v>29.2</v>
      </c>
      <c r="T67" s="24">
        <v>58.3</v>
      </c>
      <c r="U67" s="24">
        <v>8.3000000000000007</v>
      </c>
      <c r="V67" s="42">
        <f>(2*R67+3*S67+4*T67+5*U67)/100</f>
        <v>3.7069999999999999</v>
      </c>
      <c r="W67" s="186">
        <v>68</v>
      </c>
      <c r="X67" s="186"/>
      <c r="Y67" s="181">
        <f t="shared" si="15"/>
        <v>0</v>
      </c>
      <c r="Z67" s="186">
        <v>38</v>
      </c>
      <c r="AA67" s="181">
        <f t="shared" si="16"/>
        <v>55.882352941176471</v>
      </c>
      <c r="AB67" s="186">
        <v>30</v>
      </c>
      <c r="AC67" s="187">
        <f>AB67*100/W67</f>
        <v>44.117647058823529</v>
      </c>
      <c r="AD67" s="188">
        <f>AC67+AA67</f>
        <v>100</v>
      </c>
      <c r="AE67" s="186">
        <v>68</v>
      </c>
      <c r="AF67" s="209"/>
      <c r="AG67" s="210"/>
      <c r="AH67" s="186">
        <v>36</v>
      </c>
      <c r="AI67" s="187">
        <f>AH67*100/AE67</f>
        <v>52.941176470588232</v>
      </c>
      <c r="AJ67" s="186">
        <v>32</v>
      </c>
      <c r="AK67" s="211">
        <f>AJ67*100/AE67</f>
        <v>47.058823529411768</v>
      </c>
      <c r="AL67" s="188">
        <f>(AH67+AJ67)*100/AE67</f>
        <v>100</v>
      </c>
      <c r="AM67" s="254">
        <v>23</v>
      </c>
      <c r="AN67" s="258">
        <v>2</v>
      </c>
      <c r="AO67" s="258">
        <v>9</v>
      </c>
      <c r="AP67" s="258">
        <v>12</v>
      </c>
      <c r="AQ67" s="258"/>
      <c r="AR67" s="265">
        <v>4</v>
      </c>
      <c r="AS67" s="287">
        <v>23</v>
      </c>
      <c r="AT67" s="299">
        <v>9</v>
      </c>
      <c r="AU67" s="299">
        <v>8</v>
      </c>
      <c r="AV67" s="299">
        <v>5</v>
      </c>
      <c r="AW67" s="299">
        <v>1</v>
      </c>
      <c r="AX67" s="300">
        <v>4</v>
      </c>
      <c r="AY67" s="311">
        <v>25</v>
      </c>
      <c r="AZ67" s="311"/>
      <c r="BA67" s="311">
        <v>10</v>
      </c>
      <c r="BB67" s="311">
        <v>9</v>
      </c>
      <c r="BC67" s="311">
        <v>6</v>
      </c>
      <c r="BD67" s="318">
        <v>3.84</v>
      </c>
      <c r="BE67" s="311">
        <v>17</v>
      </c>
      <c r="BF67" s="311">
        <v>1</v>
      </c>
      <c r="BG67" s="311">
        <v>12</v>
      </c>
      <c r="BH67" s="311">
        <v>2</v>
      </c>
      <c r="BI67" s="311">
        <v>2</v>
      </c>
      <c r="BJ67" s="311"/>
      <c r="BK67" s="334"/>
      <c r="BL67" s="357">
        <v>46.823529411764703</v>
      </c>
      <c r="BM67" s="345">
        <v>32</v>
      </c>
      <c r="BN67" s="345"/>
      <c r="BO67" s="345">
        <v>4</v>
      </c>
      <c r="BP67" s="345">
        <v>11</v>
      </c>
      <c r="BQ67" s="345">
        <v>17</v>
      </c>
      <c r="BR67" s="345">
        <v>7</v>
      </c>
      <c r="BS67" s="345"/>
      <c r="BT67" s="354">
        <v>69.1875</v>
      </c>
    </row>
    <row r="68" spans="1:72" s="1" customFormat="1" ht="15" customHeight="1" x14ac:dyDescent="0.25">
      <c r="A68" s="21">
        <v>1</v>
      </c>
      <c r="B68" s="75">
        <v>50040</v>
      </c>
      <c r="C68" s="6" t="s">
        <v>6</v>
      </c>
      <c r="D68" s="39" t="s">
        <v>76</v>
      </c>
      <c r="E68" s="6">
        <v>78</v>
      </c>
      <c r="F68" s="10"/>
      <c r="G68" s="10"/>
      <c r="H68" s="10">
        <v>9</v>
      </c>
      <c r="I68" s="10">
        <v>91</v>
      </c>
      <c r="J68" s="41">
        <f t="shared" si="3"/>
        <v>4.91</v>
      </c>
      <c r="K68" s="6">
        <v>79</v>
      </c>
      <c r="L68" s="10"/>
      <c r="M68" s="10">
        <v>1.3</v>
      </c>
      <c r="N68" s="10">
        <v>25.3</v>
      </c>
      <c r="O68" s="10">
        <v>73.400000000000006</v>
      </c>
      <c r="P68" s="41">
        <f t="shared" si="4"/>
        <v>4.7210000000000001</v>
      </c>
      <c r="Q68" s="25">
        <v>78</v>
      </c>
      <c r="R68" s="30"/>
      <c r="S68" s="30">
        <v>1.3</v>
      </c>
      <c r="T68" s="30">
        <v>32.1</v>
      </c>
      <c r="U68" s="30">
        <v>66.7</v>
      </c>
      <c r="V68" s="43">
        <f t="shared" si="5"/>
        <v>4.6580000000000004</v>
      </c>
      <c r="W68" s="180">
        <v>78</v>
      </c>
      <c r="X68" s="180"/>
      <c r="Y68" s="181">
        <f>X68*100/W68</f>
        <v>0</v>
      </c>
      <c r="Z68" s="180">
        <v>5</v>
      </c>
      <c r="AA68" s="181">
        <f t="shared" ref="AA68:AA122" si="17">Z68*100/W68</f>
        <v>6.4102564102564106</v>
      </c>
      <c r="AB68" s="180">
        <v>73</v>
      </c>
      <c r="AC68" s="181">
        <f t="shared" si="7"/>
        <v>93.589743589743591</v>
      </c>
      <c r="AD68" s="182">
        <f t="shared" si="8"/>
        <v>100</v>
      </c>
      <c r="AE68" s="177">
        <v>77</v>
      </c>
      <c r="AF68" s="203"/>
      <c r="AG68" s="204"/>
      <c r="AH68" s="177">
        <v>19</v>
      </c>
      <c r="AI68" s="178">
        <f>AH68*100/AE68</f>
        <v>24.675324675324674</v>
      </c>
      <c r="AJ68" s="177">
        <v>58</v>
      </c>
      <c r="AK68" s="205">
        <f>AJ68*100/AE68</f>
        <v>75.324675324675326</v>
      </c>
      <c r="AL68" s="179">
        <f>(AH68+AJ68)*100/AE68</f>
        <v>100</v>
      </c>
      <c r="AM68" s="245">
        <v>85</v>
      </c>
      <c r="AN68" s="246">
        <v>20</v>
      </c>
      <c r="AO68" s="246">
        <v>47</v>
      </c>
      <c r="AP68" s="246">
        <v>18</v>
      </c>
      <c r="AQ68" s="246"/>
      <c r="AR68" s="247">
        <v>4.0235294117647058</v>
      </c>
      <c r="AS68" s="280">
        <v>85</v>
      </c>
      <c r="AT68" s="80">
        <v>32</v>
      </c>
      <c r="AU68" s="80">
        <v>33</v>
      </c>
      <c r="AV68" s="80">
        <v>20</v>
      </c>
      <c r="AW68" s="80"/>
      <c r="AX68" s="282">
        <v>4.1411764705882357</v>
      </c>
      <c r="AY68" s="127">
        <v>49</v>
      </c>
      <c r="AZ68" s="127"/>
      <c r="BA68" s="127">
        <v>5</v>
      </c>
      <c r="BB68" s="127">
        <v>25</v>
      </c>
      <c r="BC68" s="127">
        <v>19</v>
      </c>
      <c r="BD68" s="314">
        <v>4.2857142857142856</v>
      </c>
      <c r="BE68" s="127">
        <v>34</v>
      </c>
      <c r="BF68" s="127">
        <v>4</v>
      </c>
      <c r="BG68" s="127">
        <v>19</v>
      </c>
      <c r="BH68" s="127">
        <v>6</v>
      </c>
      <c r="BI68" s="127">
        <v>5</v>
      </c>
      <c r="BJ68" s="127">
        <v>1</v>
      </c>
      <c r="BK68" s="336"/>
      <c r="BL68" s="320">
        <v>46.5</v>
      </c>
      <c r="BM68" s="344">
        <v>54</v>
      </c>
      <c r="BN68" s="344"/>
      <c r="BO68" s="344">
        <v>1</v>
      </c>
      <c r="BP68" s="344">
        <v>22</v>
      </c>
      <c r="BQ68" s="344">
        <v>31</v>
      </c>
      <c r="BR68" s="344">
        <v>14</v>
      </c>
      <c r="BS68" s="344">
        <v>1</v>
      </c>
      <c r="BT68" s="353">
        <v>72.81481481481481</v>
      </c>
    </row>
    <row r="69" spans="1:72" s="1" customFormat="1" ht="15" customHeight="1" x14ac:dyDescent="0.25">
      <c r="A69" s="21">
        <v>2</v>
      </c>
      <c r="B69" s="76">
        <v>50003</v>
      </c>
      <c r="C69" s="6" t="s">
        <v>6</v>
      </c>
      <c r="D69" s="39" t="s">
        <v>131</v>
      </c>
      <c r="E69" s="6">
        <v>90</v>
      </c>
      <c r="F69" s="10"/>
      <c r="G69" s="10">
        <v>1.1000000000000001</v>
      </c>
      <c r="H69" s="10">
        <v>31.1</v>
      </c>
      <c r="I69" s="10">
        <v>67.8</v>
      </c>
      <c r="J69" s="41">
        <f>(2*F69+3*G69+4*H69+5*I69)/100</f>
        <v>4.6669999999999998</v>
      </c>
      <c r="K69" s="6">
        <v>88</v>
      </c>
      <c r="L69" s="10"/>
      <c r="M69" s="10">
        <v>9.1</v>
      </c>
      <c r="N69" s="10">
        <v>48.9</v>
      </c>
      <c r="O69" s="10">
        <v>42</v>
      </c>
      <c r="P69" s="41">
        <f>(2*L69+3*M69+4*N69+5*O69)/100</f>
        <v>4.3289999999999997</v>
      </c>
      <c r="Q69" s="6">
        <v>88</v>
      </c>
      <c r="R69" s="10"/>
      <c r="S69" s="10">
        <v>9.1</v>
      </c>
      <c r="T69" s="10">
        <v>54.5</v>
      </c>
      <c r="U69" s="10">
        <v>36.4</v>
      </c>
      <c r="V69" s="41">
        <f>(2*R69+3*S69+4*T69+5*U69)/100</f>
        <v>4.2729999999999997</v>
      </c>
      <c r="W69" s="180">
        <v>80</v>
      </c>
      <c r="X69" s="180"/>
      <c r="Y69" s="181">
        <f>X69*100/W69</f>
        <v>0</v>
      </c>
      <c r="Z69" s="180">
        <v>32</v>
      </c>
      <c r="AA69" s="181">
        <f>Z69*100/W69</f>
        <v>40</v>
      </c>
      <c r="AB69" s="180">
        <v>48</v>
      </c>
      <c r="AC69" s="181">
        <f>AB69*100/W69</f>
        <v>60</v>
      </c>
      <c r="AD69" s="182">
        <f>AC69+AA69</f>
        <v>100</v>
      </c>
      <c r="AE69" s="180">
        <v>85</v>
      </c>
      <c r="AF69" s="206">
        <v>1</v>
      </c>
      <c r="AG69" s="207">
        <f>AF69*100/AE69</f>
        <v>1.1764705882352942</v>
      </c>
      <c r="AH69" s="180">
        <v>54</v>
      </c>
      <c r="AI69" s="181">
        <f>AH69*100/AE69</f>
        <v>63.529411764705884</v>
      </c>
      <c r="AJ69" s="180">
        <v>30</v>
      </c>
      <c r="AK69" s="208">
        <f>AJ69*100/AE69</f>
        <v>35.294117647058826</v>
      </c>
      <c r="AL69" s="182">
        <f>(AH69+AJ69)*100/AE69</f>
        <v>98.82352941176471</v>
      </c>
      <c r="AM69" s="245">
        <v>96</v>
      </c>
      <c r="AN69" s="246">
        <v>13</v>
      </c>
      <c r="AO69" s="246">
        <v>60</v>
      </c>
      <c r="AP69" s="246">
        <v>23</v>
      </c>
      <c r="AQ69" s="246"/>
      <c r="AR69" s="247">
        <v>3.8958333333333335</v>
      </c>
      <c r="AS69" s="280">
        <v>96</v>
      </c>
      <c r="AT69" s="80">
        <v>20</v>
      </c>
      <c r="AU69" s="80">
        <v>44</v>
      </c>
      <c r="AV69" s="80">
        <v>32</v>
      </c>
      <c r="AW69" s="80"/>
      <c r="AX69" s="282">
        <v>3.875</v>
      </c>
      <c r="AY69" s="134">
        <v>40</v>
      </c>
      <c r="AZ69" s="134"/>
      <c r="BA69" s="134">
        <v>6</v>
      </c>
      <c r="BB69" s="134">
        <v>22</v>
      </c>
      <c r="BC69" s="134">
        <v>12</v>
      </c>
      <c r="BD69" s="313">
        <v>4.1500000000000004</v>
      </c>
      <c r="BE69" s="127">
        <v>37</v>
      </c>
      <c r="BF69" s="127">
        <v>2</v>
      </c>
      <c r="BG69" s="127">
        <v>18</v>
      </c>
      <c r="BH69" s="127">
        <v>7</v>
      </c>
      <c r="BI69" s="127">
        <v>10</v>
      </c>
      <c r="BJ69" s="127">
        <v>6</v>
      </c>
      <c r="BK69" s="336"/>
      <c r="BL69" s="320">
        <v>53.216216216216218</v>
      </c>
      <c r="BM69" s="343">
        <v>60</v>
      </c>
      <c r="BN69" s="343"/>
      <c r="BO69" s="343">
        <v>2</v>
      </c>
      <c r="BP69" s="343">
        <v>27</v>
      </c>
      <c r="BQ69" s="343">
        <v>31</v>
      </c>
      <c r="BR69" s="343">
        <v>12</v>
      </c>
      <c r="BS69" s="343"/>
      <c r="BT69" s="352">
        <v>71.066666666666663</v>
      </c>
    </row>
    <row r="70" spans="1:72" s="1" customFormat="1" ht="15" customHeight="1" x14ac:dyDescent="0.25">
      <c r="A70" s="21">
        <v>3</v>
      </c>
      <c r="B70" s="76">
        <v>50060</v>
      </c>
      <c r="C70" s="6" t="s">
        <v>6</v>
      </c>
      <c r="D70" s="39" t="s">
        <v>78</v>
      </c>
      <c r="E70" s="6">
        <v>74</v>
      </c>
      <c r="F70" s="10"/>
      <c r="G70" s="10"/>
      <c r="H70" s="10">
        <v>27</v>
      </c>
      <c r="I70" s="10">
        <v>73</v>
      </c>
      <c r="J70" s="41">
        <f t="shared" ref="J70:J120" si="18">(2*F70+3*G70+4*H70+5*I70)/100</f>
        <v>4.7300000000000004</v>
      </c>
      <c r="K70" s="6">
        <v>75</v>
      </c>
      <c r="L70" s="10"/>
      <c r="M70" s="10">
        <v>10.7</v>
      </c>
      <c r="N70" s="10">
        <v>46.7</v>
      </c>
      <c r="O70" s="10">
        <v>42.7</v>
      </c>
      <c r="P70" s="41">
        <f t="shared" ref="P70:P120" si="19">(2*L70+3*M70+4*N70+5*O70)/100</f>
        <v>4.3239999999999998</v>
      </c>
      <c r="Q70" s="6">
        <v>74</v>
      </c>
      <c r="R70" s="10"/>
      <c r="S70" s="10">
        <v>1.4</v>
      </c>
      <c r="T70" s="10">
        <v>32.4</v>
      </c>
      <c r="U70" s="10">
        <v>66.2</v>
      </c>
      <c r="V70" s="41">
        <f t="shared" ref="V70:V120" si="20">(2*R70+3*S70+4*T70+5*U70)/100</f>
        <v>4.6479999999999997</v>
      </c>
      <c r="W70" s="180">
        <v>72</v>
      </c>
      <c r="X70" s="180"/>
      <c r="Y70" s="181">
        <f t="shared" ref="Y70:Y82" si="21">X70*100/W70</f>
        <v>0</v>
      </c>
      <c r="Z70" s="180">
        <v>49</v>
      </c>
      <c r="AA70" s="181">
        <f t="shared" si="17"/>
        <v>68.055555555555557</v>
      </c>
      <c r="AB70" s="180">
        <v>23</v>
      </c>
      <c r="AC70" s="181">
        <f t="shared" ref="AC70:AC120" si="22">AB70*100/W70</f>
        <v>31.944444444444443</v>
      </c>
      <c r="AD70" s="182">
        <f t="shared" ref="AD70:AD120" si="23">AC70+AA70</f>
        <v>100</v>
      </c>
      <c r="AE70" s="180">
        <v>71</v>
      </c>
      <c r="AF70" s="206">
        <v>3</v>
      </c>
      <c r="AG70" s="207">
        <f t="shared" ref="AG70:AG122" si="24">AF70*100/AE70</f>
        <v>4.225352112676056</v>
      </c>
      <c r="AH70" s="180">
        <v>28</v>
      </c>
      <c r="AI70" s="181">
        <f t="shared" ref="AI70:AI122" si="25">AH70*100/AE70</f>
        <v>39.436619718309856</v>
      </c>
      <c r="AJ70" s="180">
        <v>40</v>
      </c>
      <c r="AK70" s="208">
        <f t="shared" ref="AK70:AK122" si="26">AJ70*100/AE70</f>
        <v>56.338028169014088</v>
      </c>
      <c r="AL70" s="182">
        <f t="shared" ref="AL70:AL120" si="27">(AH70+AJ70)*100/AE70</f>
        <v>95.774647887323937</v>
      </c>
      <c r="AM70" s="245">
        <v>49</v>
      </c>
      <c r="AN70" s="246">
        <v>9</v>
      </c>
      <c r="AO70" s="246">
        <v>31</v>
      </c>
      <c r="AP70" s="246">
        <v>9</v>
      </c>
      <c r="AQ70" s="246"/>
      <c r="AR70" s="247">
        <v>4</v>
      </c>
      <c r="AS70" s="280">
        <v>49</v>
      </c>
      <c r="AT70" s="80">
        <v>18</v>
      </c>
      <c r="AU70" s="80">
        <v>24</v>
      </c>
      <c r="AV70" s="80">
        <v>7</v>
      </c>
      <c r="AW70" s="80"/>
      <c r="AX70" s="282">
        <v>4.2244897959183669</v>
      </c>
      <c r="AY70" s="127">
        <v>19</v>
      </c>
      <c r="AZ70" s="127"/>
      <c r="BA70" s="127">
        <v>3</v>
      </c>
      <c r="BB70" s="127">
        <v>11</v>
      </c>
      <c r="BC70" s="127">
        <v>5</v>
      </c>
      <c r="BD70" s="314">
        <v>4.1052631578947372</v>
      </c>
      <c r="BE70" s="127">
        <v>16</v>
      </c>
      <c r="BF70" s="127">
        <v>1</v>
      </c>
      <c r="BG70" s="127">
        <v>8</v>
      </c>
      <c r="BH70" s="127">
        <v>1</v>
      </c>
      <c r="BI70" s="127">
        <v>6</v>
      </c>
      <c r="BJ70" s="127">
        <v>2</v>
      </c>
      <c r="BK70" s="336"/>
      <c r="BL70" s="320">
        <v>54.625</v>
      </c>
      <c r="BM70" s="344">
        <v>24</v>
      </c>
      <c r="BN70" s="344"/>
      <c r="BO70" s="344">
        <v>1</v>
      </c>
      <c r="BP70" s="344">
        <v>10</v>
      </c>
      <c r="BQ70" s="344">
        <v>13</v>
      </c>
      <c r="BR70" s="344">
        <v>9</v>
      </c>
      <c r="BS70" s="344"/>
      <c r="BT70" s="353">
        <v>72.708333333333329</v>
      </c>
    </row>
    <row r="71" spans="1:72" s="1" customFormat="1" ht="15" customHeight="1" x14ac:dyDescent="0.25">
      <c r="A71" s="21">
        <v>4</v>
      </c>
      <c r="B71" s="76">
        <v>50170</v>
      </c>
      <c r="C71" s="6" t="s">
        <v>6</v>
      </c>
      <c r="D71" s="39" t="s">
        <v>79</v>
      </c>
      <c r="E71" s="6">
        <v>53</v>
      </c>
      <c r="F71" s="10">
        <v>3.8</v>
      </c>
      <c r="G71" s="10">
        <v>13.2</v>
      </c>
      <c r="H71" s="10">
        <v>26.4</v>
      </c>
      <c r="I71" s="10">
        <v>56.6</v>
      </c>
      <c r="J71" s="41">
        <f t="shared" si="18"/>
        <v>4.3579999999999997</v>
      </c>
      <c r="K71" s="6">
        <v>53</v>
      </c>
      <c r="L71" s="10"/>
      <c r="M71" s="10">
        <v>17</v>
      </c>
      <c r="N71" s="10">
        <v>56.6</v>
      </c>
      <c r="O71" s="10">
        <v>26.4</v>
      </c>
      <c r="P71" s="41">
        <f t="shared" si="19"/>
        <v>4.0939999999999994</v>
      </c>
      <c r="Q71" s="6">
        <v>55</v>
      </c>
      <c r="R71" s="10"/>
      <c r="S71" s="10">
        <v>25.5</v>
      </c>
      <c r="T71" s="10">
        <v>58.2</v>
      </c>
      <c r="U71" s="10">
        <v>16.399999999999999</v>
      </c>
      <c r="V71" s="41">
        <f t="shared" si="20"/>
        <v>3.9130000000000003</v>
      </c>
      <c r="W71" s="180">
        <v>52</v>
      </c>
      <c r="X71" s="180">
        <v>2</v>
      </c>
      <c r="Y71" s="181">
        <f t="shared" si="21"/>
        <v>3.8461538461538463</v>
      </c>
      <c r="Z71" s="180">
        <v>31</v>
      </c>
      <c r="AA71" s="181">
        <f t="shared" si="17"/>
        <v>59.615384615384613</v>
      </c>
      <c r="AB71" s="180">
        <v>19</v>
      </c>
      <c r="AC71" s="181">
        <f t="shared" si="22"/>
        <v>36.53846153846154</v>
      </c>
      <c r="AD71" s="182">
        <f t="shared" si="23"/>
        <v>96.15384615384616</v>
      </c>
      <c r="AE71" s="180">
        <v>56</v>
      </c>
      <c r="AF71" s="206">
        <v>8</v>
      </c>
      <c r="AG71" s="207">
        <f t="shared" si="24"/>
        <v>14.285714285714286</v>
      </c>
      <c r="AH71" s="180">
        <v>32</v>
      </c>
      <c r="AI71" s="181">
        <f t="shared" si="25"/>
        <v>57.142857142857146</v>
      </c>
      <c r="AJ71" s="180">
        <v>16</v>
      </c>
      <c r="AK71" s="208">
        <f t="shared" si="26"/>
        <v>28.571428571428573</v>
      </c>
      <c r="AL71" s="182">
        <f t="shared" si="27"/>
        <v>85.714285714285708</v>
      </c>
      <c r="AM71" s="245">
        <v>47</v>
      </c>
      <c r="AN71" s="246">
        <v>1</v>
      </c>
      <c r="AO71" s="246">
        <v>23</v>
      </c>
      <c r="AP71" s="246">
        <v>23</v>
      </c>
      <c r="AQ71" s="246"/>
      <c r="AR71" s="247">
        <v>3.5319148936170213</v>
      </c>
      <c r="AS71" s="280">
        <v>91</v>
      </c>
      <c r="AT71" s="80">
        <v>41</v>
      </c>
      <c r="AU71" s="80">
        <v>29</v>
      </c>
      <c r="AV71" s="80">
        <v>21</v>
      </c>
      <c r="AW71" s="80"/>
      <c r="AX71" s="282">
        <v>4.2197802197802199</v>
      </c>
      <c r="AY71" s="127">
        <v>28</v>
      </c>
      <c r="AZ71" s="127">
        <v>1</v>
      </c>
      <c r="BA71" s="127">
        <v>6</v>
      </c>
      <c r="BB71" s="127">
        <v>10</v>
      </c>
      <c r="BC71" s="127">
        <v>11</v>
      </c>
      <c r="BD71" s="314">
        <v>4.1071428571428568</v>
      </c>
      <c r="BE71" s="127">
        <v>12</v>
      </c>
      <c r="BF71" s="127">
        <v>3</v>
      </c>
      <c r="BG71" s="127">
        <v>7</v>
      </c>
      <c r="BH71" s="127">
        <v>1</v>
      </c>
      <c r="BI71" s="127">
        <v>1</v>
      </c>
      <c r="BJ71" s="127"/>
      <c r="BK71" s="336"/>
      <c r="BL71" s="320">
        <v>37.75</v>
      </c>
      <c r="BM71" s="344">
        <v>28</v>
      </c>
      <c r="BN71" s="344"/>
      <c r="BO71" s="344"/>
      <c r="BP71" s="344">
        <v>14</v>
      </c>
      <c r="BQ71" s="344">
        <v>14</v>
      </c>
      <c r="BR71" s="344">
        <v>10</v>
      </c>
      <c r="BS71" s="344"/>
      <c r="BT71" s="353">
        <v>76.178571428571431</v>
      </c>
    </row>
    <row r="72" spans="1:72" s="1" customFormat="1" ht="15" customHeight="1" x14ac:dyDescent="0.25">
      <c r="A72" s="21">
        <v>5</v>
      </c>
      <c r="B72" s="6">
        <v>50230</v>
      </c>
      <c r="C72" s="6" t="s">
        <v>6</v>
      </c>
      <c r="D72" s="39" t="s">
        <v>80</v>
      </c>
      <c r="E72" s="6">
        <v>71</v>
      </c>
      <c r="F72" s="10"/>
      <c r="G72" s="10">
        <v>2.8</v>
      </c>
      <c r="H72" s="10">
        <v>29.6</v>
      </c>
      <c r="I72" s="10">
        <v>67.599999999999994</v>
      </c>
      <c r="J72" s="41">
        <f t="shared" si="18"/>
        <v>4.6479999999999997</v>
      </c>
      <c r="K72" s="6">
        <v>69</v>
      </c>
      <c r="L72" s="10"/>
      <c r="M72" s="10">
        <v>5.8</v>
      </c>
      <c r="N72" s="10">
        <v>66.7</v>
      </c>
      <c r="O72" s="10">
        <v>27.5</v>
      </c>
      <c r="P72" s="41">
        <f t="shared" si="19"/>
        <v>4.2169999999999996</v>
      </c>
      <c r="Q72" s="6">
        <v>72</v>
      </c>
      <c r="R72" s="10"/>
      <c r="S72" s="10">
        <v>12.5</v>
      </c>
      <c r="T72" s="10">
        <v>69.400000000000006</v>
      </c>
      <c r="U72" s="10">
        <v>18.100000000000001</v>
      </c>
      <c r="V72" s="41">
        <f t="shared" si="20"/>
        <v>4.056</v>
      </c>
      <c r="W72" s="180">
        <v>66</v>
      </c>
      <c r="X72" s="180"/>
      <c r="Y72" s="181">
        <f t="shared" si="21"/>
        <v>0</v>
      </c>
      <c r="Z72" s="180">
        <v>36</v>
      </c>
      <c r="AA72" s="181">
        <f t="shared" si="17"/>
        <v>54.545454545454547</v>
      </c>
      <c r="AB72" s="180">
        <v>30</v>
      </c>
      <c r="AC72" s="181">
        <f t="shared" si="22"/>
        <v>45.454545454545453</v>
      </c>
      <c r="AD72" s="182">
        <f t="shared" si="23"/>
        <v>100</v>
      </c>
      <c r="AE72" s="180">
        <v>71</v>
      </c>
      <c r="AF72" s="206"/>
      <c r="AG72" s="207"/>
      <c r="AH72" s="180">
        <v>41</v>
      </c>
      <c r="AI72" s="181">
        <f t="shared" si="25"/>
        <v>57.74647887323944</v>
      </c>
      <c r="AJ72" s="180">
        <v>30</v>
      </c>
      <c r="AK72" s="208">
        <f t="shared" si="26"/>
        <v>42.25352112676056</v>
      </c>
      <c r="AL72" s="182">
        <f t="shared" si="27"/>
        <v>100</v>
      </c>
      <c r="AM72" s="245">
        <v>91</v>
      </c>
      <c r="AN72" s="246">
        <v>14</v>
      </c>
      <c r="AO72" s="246">
        <v>54</v>
      </c>
      <c r="AP72" s="246">
        <v>23</v>
      </c>
      <c r="AQ72" s="246"/>
      <c r="AR72" s="247">
        <v>3.901098901098901</v>
      </c>
      <c r="AS72" s="280">
        <v>28</v>
      </c>
      <c r="AT72" s="80">
        <v>2</v>
      </c>
      <c r="AU72" s="80">
        <v>6</v>
      </c>
      <c r="AV72" s="80">
        <v>20</v>
      </c>
      <c r="AW72" s="80"/>
      <c r="AX72" s="282">
        <v>3.3571428571428572</v>
      </c>
      <c r="AY72" s="127">
        <v>28</v>
      </c>
      <c r="AZ72" s="127"/>
      <c r="BA72" s="127">
        <v>5</v>
      </c>
      <c r="BB72" s="127">
        <v>17</v>
      </c>
      <c r="BC72" s="127">
        <v>6</v>
      </c>
      <c r="BD72" s="316">
        <v>4.0357142857142856</v>
      </c>
      <c r="BE72" s="127">
        <v>32</v>
      </c>
      <c r="BF72" s="127">
        <v>7</v>
      </c>
      <c r="BG72" s="127">
        <v>19</v>
      </c>
      <c r="BH72" s="127">
        <v>6</v>
      </c>
      <c r="BI72" s="127"/>
      <c r="BJ72" s="127"/>
      <c r="BK72" s="336"/>
      <c r="BL72" s="320">
        <v>37.46875</v>
      </c>
      <c r="BM72" s="344">
        <v>40</v>
      </c>
      <c r="BN72" s="344"/>
      <c r="BO72" s="344">
        <v>1</v>
      </c>
      <c r="BP72" s="344">
        <v>19</v>
      </c>
      <c r="BQ72" s="344">
        <v>20</v>
      </c>
      <c r="BR72" s="344">
        <v>11</v>
      </c>
      <c r="BS72" s="344">
        <v>2</v>
      </c>
      <c r="BT72" s="353">
        <v>72.55</v>
      </c>
    </row>
    <row r="73" spans="1:72" s="1" customFormat="1" ht="15" customHeight="1" x14ac:dyDescent="0.25">
      <c r="A73" s="21">
        <v>6</v>
      </c>
      <c r="B73" s="6">
        <v>50340</v>
      </c>
      <c r="C73" s="6" t="s">
        <v>6</v>
      </c>
      <c r="D73" s="39" t="s">
        <v>81</v>
      </c>
      <c r="E73" s="6">
        <v>73</v>
      </c>
      <c r="F73" s="10">
        <v>2.7</v>
      </c>
      <c r="G73" s="10">
        <v>9.6</v>
      </c>
      <c r="H73" s="10">
        <v>21.9</v>
      </c>
      <c r="I73" s="10">
        <v>65.8</v>
      </c>
      <c r="J73" s="41">
        <f t="shared" si="18"/>
        <v>4.5079999999999991</v>
      </c>
      <c r="K73" s="6">
        <v>74</v>
      </c>
      <c r="L73" s="10">
        <v>2.7</v>
      </c>
      <c r="M73" s="10">
        <v>12.2</v>
      </c>
      <c r="N73" s="10">
        <v>32.4</v>
      </c>
      <c r="O73" s="10">
        <v>52.7</v>
      </c>
      <c r="P73" s="41">
        <f t="shared" si="19"/>
        <v>4.351</v>
      </c>
      <c r="Q73" s="6">
        <v>73</v>
      </c>
      <c r="R73" s="10">
        <v>1.4</v>
      </c>
      <c r="S73" s="10">
        <v>21.9</v>
      </c>
      <c r="T73" s="10">
        <v>37</v>
      </c>
      <c r="U73" s="10">
        <v>39.700000000000003</v>
      </c>
      <c r="V73" s="41">
        <f t="shared" si="20"/>
        <v>4.1500000000000004</v>
      </c>
      <c r="W73" s="180">
        <v>73</v>
      </c>
      <c r="X73" s="180">
        <v>1</v>
      </c>
      <c r="Y73" s="181">
        <f t="shared" si="21"/>
        <v>1.3698630136986301</v>
      </c>
      <c r="Z73" s="180">
        <v>45</v>
      </c>
      <c r="AA73" s="181">
        <f t="shared" si="17"/>
        <v>61.643835616438359</v>
      </c>
      <c r="AB73" s="180">
        <v>27</v>
      </c>
      <c r="AC73" s="181">
        <f t="shared" si="22"/>
        <v>36.986301369863014</v>
      </c>
      <c r="AD73" s="182">
        <f t="shared" si="23"/>
        <v>98.63013698630138</v>
      </c>
      <c r="AE73" s="180">
        <v>69</v>
      </c>
      <c r="AF73" s="206">
        <v>5</v>
      </c>
      <c r="AG73" s="207">
        <f t="shared" si="24"/>
        <v>7.2463768115942031</v>
      </c>
      <c r="AH73" s="180">
        <v>32</v>
      </c>
      <c r="AI73" s="181">
        <f t="shared" si="25"/>
        <v>46.376811594202898</v>
      </c>
      <c r="AJ73" s="180">
        <v>32</v>
      </c>
      <c r="AK73" s="208">
        <f t="shared" si="26"/>
        <v>46.376811594202898</v>
      </c>
      <c r="AL73" s="182">
        <f t="shared" si="27"/>
        <v>92.753623188405797</v>
      </c>
      <c r="AM73" s="245">
        <v>66</v>
      </c>
      <c r="AN73" s="246">
        <v>8</v>
      </c>
      <c r="AO73" s="246">
        <v>20</v>
      </c>
      <c r="AP73" s="246">
        <v>37</v>
      </c>
      <c r="AQ73" s="246">
        <v>1</v>
      </c>
      <c r="AR73" s="247">
        <v>3.5303030303030303</v>
      </c>
      <c r="AS73" s="280">
        <v>49</v>
      </c>
      <c r="AT73" s="80">
        <v>7</v>
      </c>
      <c r="AU73" s="80">
        <v>17</v>
      </c>
      <c r="AV73" s="80">
        <v>25</v>
      </c>
      <c r="AW73" s="80"/>
      <c r="AX73" s="301">
        <v>3.6326530612244898</v>
      </c>
      <c r="AY73" s="127">
        <v>22</v>
      </c>
      <c r="AZ73" s="127"/>
      <c r="BA73" s="127">
        <v>10</v>
      </c>
      <c r="BB73" s="127">
        <v>10</v>
      </c>
      <c r="BC73" s="127">
        <v>2</v>
      </c>
      <c r="BD73" s="316">
        <v>3.6363636363636362</v>
      </c>
      <c r="BE73" s="127">
        <v>11</v>
      </c>
      <c r="BF73" s="127">
        <v>7</v>
      </c>
      <c r="BG73" s="127">
        <v>4</v>
      </c>
      <c r="BH73" s="127"/>
      <c r="BI73" s="127"/>
      <c r="BJ73" s="127"/>
      <c r="BK73" s="336"/>
      <c r="BL73" s="320">
        <v>24.363636363636363</v>
      </c>
      <c r="BM73" s="344">
        <v>23</v>
      </c>
      <c r="BN73" s="344"/>
      <c r="BO73" s="344">
        <v>6</v>
      </c>
      <c r="BP73" s="344">
        <v>10</v>
      </c>
      <c r="BQ73" s="344">
        <v>7</v>
      </c>
      <c r="BR73" s="344">
        <v>3</v>
      </c>
      <c r="BS73" s="344"/>
      <c r="BT73" s="353">
        <v>62.304347826086953</v>
      </c>
    </row>
    <row r="74" spans="1:72" s="1" customFormat="1" ht="15" customHeight="1" x14ac:dyDescent="0.25">
      <c r="A74" s="21">
        <v>7</v>
      </c>
      <c r="B74" s="6">
        <v>50420</v>
      </c>
      <c r="C74" s="6" t="s">
        <v>6</v>
      </c>
      <c r="D74" s="39" t="s">
        <v>82</v>
      </c>
      <c r="E74" s="6">
        <v>52</v>
      </c>
      <c r="F74" s="10"/>
      <c r="G74" s="10">
        <v>26.9</v>
      </c>
      <c r="H74" s="10">
        <v>44.2</v>
      </c>
      <c r="I74" s="10">
        <v>28.8</v>
      </c>
      <c r="J74" s="41">
        <f t="shared" si="18"/>
        <v>4.0149999999999997</v>
      </c>
      <c r="K74" s="6">
        <v>51</v>
      </c>
      <c r="L74" s="10"/>
      <c r="M74" s="10">
        <v>33.299999999999997</v>
      </c>
      <c r="N74" s="10">
        <v>51</v>
      </c>
      <c r="O74" s="10">
        <v>15.7</v>
      </c>
      <c r="P74" s="41">
        <f t="shared" si="19"/>
        <v>3.8239999999999998</v>
      </c>
      <c r="Q74" s="6">
        <v>52</v>
      </c>
      <c r="R74" s="10"/>
      <c r="S74" s="10">
        <v>32.700000000000003</v>
      </c>
      <c r="T74" s="10">
        <v>55.8</v>
      </c>
      <c r="U74" s="10">
        <v>11.5</v>
      </c>
      <c r="V74" s="41">
        <f t="shared" si="20"/>
        <v>3.7880000000000003</v>
      </c>
      <c r="W74" s="180">
        <v>55</v>
      </c>
      <c r="X74" s="180"/>
      <c r="Y74" s="181">
        <f t="shared" si="21"/>
        <v>0</v>
      </c>
      <c r="Z74" s="180">
        <v>20</v>
      </c>
      <c r="AA74" s="181">
        <f t="shared" si="17"/>
        <v>36.363636363636367</v>
      </c>
      <c r="AB74" s="180">
        <v>35</v>
      </c>
      <c r="AC74" s="181">
        <f t="shared" si="22"/>
        <v>63.636363636363633</v>
      </c>
      <c r="AD74" s="182">
        <f t="shared" si="23"/>
        <v>100</v>
      </c>
      <c r="AE74" s="180">
        <v>49</v>
      </c>
      <c r="AF74" s="206"/>
      <c r="AG74" s="207"/>
      <c r="AH74" s="180">
        <v>26</v>
      </c>
      <c r="AI74" s="181">
        <f t="shared" si="25"/>
        <v>53.061224489795919</v>
      </c>
      <c r="AJ74" s="180">
        <v>23</v>
      </c>
      <c r="AK74" s="208">
        <f t="shared" si="26"/>
        <v>46.938775510204081</v>
      </c>
      <c r="AL74" s="182">
        <f t="shared" si="27"/>
        <v>100</v>
      </c>
      <c r="AM74" s="245">
        <v>49</v>
      </c>
      <c r="AN74" s="246">
        <v>3</v>
      </c>
      <c r="AO74" s="246">
        <v>27</v>
      </c>
      <c r="AP74" s="246">
        <v>19</v>
      </c>
      <c r="AQ74" s="246"/>
      <c r="AR74" s="266">
        <v>3.6734693877551021</v>
      </c>
      <c r="AS74" s="280">
        <v>79</v>
      </c>
      <c r="AT74" s="80">
        <v>10</v>
      </c>
      <c r="AU74" s="80">
        <v>34</v>
      </c>
      <c r="AV74" s="80">
        <v>34</v>
      </c>
      <c r="AW74" s="80">
        <v>1</v>
      </c>
      <c r="AX74" s="282">
        <v>3.6708860759493671</v>
      </c>
      <c r="AY74" s="127">
        <v>28</v>
      </c>
      <c r="AZ74" s="127"/>
      <c r="BA74" s="127">
        <v>4</v>
      </c>
      <c r="BB74" s="127">
        <v>15</v>
      </c>
      <c r="BC74" s="127">
        <v>9</v>
      </c>
      <c r="BD74" s="314">
        <v>4.1785714285714288</v>
      </c>
      <c r="BE74" s="127">
        <v>14</v>
      </c>
      <c r="BF74" s="127">
        <v>1</v>
      </c>
      <c r="BG74" s="127">
        <v>7</v>
      </c>
      <c r="BH74" s="127">
        <v>5</v>
      </c>
      <c r="BI74" s="127">
        <v>1</v>
      </c>
      <c r="BJ74" s="127"/>
      <c r="BK74" s="336"/>
      <c r="BL74" s="320">
        <v>46.5</v>
      </c>
      <c r="BM74" s="344">
        <v>28</v>
      </c>
      <c r="BN74" s="344"/>
      <c r="BO74" s="344"/>
      <c r="BP74" s="344">
        <v>9</v>
      </c>
      <c r="BQ74" s="344">
        <v>19</v>
      </c>
      <c r="BR74" s="344">
        <v>10</v>
      </c>
      <c r="BS74" s="344"/>
      <c r="BT74" s="353">
        <v>75.75</v>
      </c>
    </row>
    <row r="75" spans="1:72" s="1" customFormat="1" ht="15" customHeight="1" x14ac:dyDescent="0.25">
      <c r="A75" s="21">
        <v>8</v>
      </c>
      <c r="B75" s="6">
        <v>50450</v>
      </c>
      <c r="C75" s="6" t="s">
        <v>6</v>
      </c>
      <c r="D75" s="39" t="s">
        <v>83</v>
      </c>
      <c r="E75" s="6">
        <v>97</v>
      </c>
      <c r="F75" s="10"/>
      <c r="G75" s="10">
        <v>4.0999999999999996</v>
      </c>
      <c r="H75" s="10">
        <v>22.7</v>
      </c>
      <c r="I75" s="10">
        <v>73.2</v>
      </c>
      <c r="J75" s="41">
        <f t="shared" si="18"/>
        <v>4.6909999999999998</v>
      </c>
      <c r="K75" s="6">
        <v>96</v>
      </c>
      <c r="L75" s="10"/>
      <c r="M75" s="10">
        <v>8.3000000000000007</v>
      </c>
      <c r="N75" s="10">
        <v>43.8</v>
      </c>
      <c r="O75" s="10">
        <v>47.9</v>
      </c>
      <c r="P75" s="41">
        <f t="shared" si="19"/>
        <v>4.3959999999999999</v>
      </c>
      <c r="Q75" s="6">
        <v>97</v>
      </c>
      <c r="R75" s="10"/>
      <c r="S75" s="10">
        <v>22.7</v>
      </c>
      <c r="T75" s="10">
        <v>59.8</v>
      </c>
      <c r="U75" s="10">
        <v>17.5</v>
      </c>
      <c r="V75" s="41">
        <f t="shared" si="20"/>
        <v>3.9479999999999995</v>
      </c>
      <c r="W75" s="180">
        <v>97</v>
      </c>
      <c r="X75" s="180"/>
      <c r="Y75" s="181">
        <f t="shared" si="21"/>
        <v>0</v>
      </c>
      <c r="Z75" s="180">
        <v>32</v>
      </c>
      <c r="AA75" s="181">
        <f t="shared" si="17"/>
        <v>32.989690721649481</v>
      </c>
      <c r="AB75" s="180">
        <v>65</v>
      </c>
      <c r="AC75" s="181">
        <f t="shared" si="22"/>
        <v>67.010309278350519</v>
      </c>
      <c r="AD75" s="182">
        <f t="shared" si="23"/>
        <v>100</v>
      </c>
      <c r="AE75" s="180">
        <v>96</v>
      </c>
      <c r="AF75" s="206"/>
      <c r="AG75" s="207"/>
      <c r="AH75" s="180">
        <v>60</v>
      </c>
      <c r="AI75" s="181">
        <f t="shared" si="25"/>
        <v>62.5</v>
      </c>
      <c r="AJ75" s="180">
        <v>36</v>
      </c>
      <c r="AK75" s="208">
        <f t="shared" si="26"/>
        <v>37.5</v>
      </c>
      <c r="AL75" s="182">
        <f t="shared" si="27"/>
        <v>100</v>
      </c>
      <c r="AM75" s="245">
        <v>79</v>
      </c>
      <c r="AN75" s="246">
        <v>3</v>
      </c>
      <c r="AO75" s="246">
        <v>39</v>
      </c>
      <c r="AP75" s="246">
        <v>35</v>
      </c>
      <c r="AQ75" s="246">
        <v>2</v>
      </c>
      <c r="AR75" s="247">
        <v>3.5443037974683542</v>
      </c>
      <c r="AS75" s="280">
        <v>53</v>
      </c>
      <c r="AT75" s="80">
        <v>10</v>
      </c>
      <c r="AU75" s="80">
        <v>12</v>
      </c>
      <c r="AV75" s="80">
        <v>29</v>
      </c>
      <c r="AW75" s="80">
        <v>2</v>
      </c>
      <c r="AX75" s="282">
        <v>3.5660377358490565</v>
      </c>
      <c r="AY75" s="127">
        <v>25</v>
      </c>
      <c r="AZ75" s="127">
        <v>1</v>
      </c>
      <c r="BA75" s="127">
        <v>7</v>
      </c>
      <c r="BB75" s="127">
        <v>14</v>
      </c>
      <c r="BC75" s="127">
        <v>3</v>
      </c>
      <c r="BD75" s="316">
        <v>3.76</v>
      </c>
      <c r="BE75" s="127">
        <v>19</v>
      </c>
      <c r="BF75" s="127">
        <v>6</v>
      </c>
      <c r="BG75" s="127">
        <v>11</v>
      </c>
      <c r="BH75" s="127"/>
      <c r="BI75" s="127">
        <v>2</v>
      </c>
      <c r="BJ75" s="127"/>
      <c r="BK75" s="336"/>
      <c r="BL75" s="320">
        <v>34.05263157894737</v>
      </c>
      <c r="BM75" s="344">
        <v>30</v>
      </c>
      <c r="BN75" s="344">
        <v>1</v>
      </c>
      <c r="BO75" s="344">
        <v>5</v>
      </c>
      <c r="BP75" s="344">
        <v>19</v>
      </c>
      <c r="BQ75" s="344">
        <v>5</v>
      </c>
      <c r="BR75" s="344">
        <v>2</v>
      </c>
      <c r="BS75" s="344"/>
      <c r="BT75" s="353">
        <v>59.733333333333334</v>
      </c>
    </row>
    <row r="76" spans="1:72" s="1" customFormat="1" ht="15" customHeight="1" x14ac:dyDescent="0.25">
      <c r="A76" s="21">
        <v>9</v>
      </c>
      <c r="B76" s="6">
        <v>50620</v>
      </c>
      <c r="C76" s="6" t="s">
        <v>6</v>
      </c>
      <c r="D76" s="39" t="s">
        <v>84</v>
      </c>
      <c r="E76" s="6">
        <v>51</v>
      </c>
      <c r="F76" s="10"/>
      <c r="G76" s="10">
        <v>29.4</v>
      </c>
      <c r="H76" s="10">
        <v>27.5</v>
      </c>
      <c r="I76" s="10">
        <v>43.1</v>
      </c>
      <c r="J76" s="41">
        <f t="shared" si="18"/>
        <v>4.1369999999999996</v>
      </c>
      <c r="K76" s="6">
        <v>51</v>
      </c>
      <c r="L76" s="10"/>
      <c r="M76" s="10">
        <v>31.4</v>
      </c>
      <c r="N76" s="10">
        <v>41.2</v>
      </c>
      <c r="O76" s="10">
        <v>27.5</v>
      </c>
      <c r="P76" s="41">
        <f t="shared" si="19"/>
        <v>3.9649999999999999</v>
      </c>
      <c r="Q76" s="6">
        <v>51</v>
      </c>
      <c r="R76" s="10"/>
      <c r="S76" s="10">
        <v>37.299999999999997</v>
      </c>
      <c r="T76" s="10">
        <v>43.1</v>
      </c>
      <c r="U76" s="10">
        <v>19.600000000000001</v>
      </c>
      <c r="V76" s="41">
        <f t="shared" si="20"/>
        <v>3.823</v>
      </c>
      <c r="W76" s="180">
        <v>51</v>
      </c>
      <c r="X76" s="180"/>
      <c r="Y76" s="181">
        <f t="shared" si="21"/>
        <v>0</v>
      </c>
      <c r="Z76" s="180">
        <v>23</v>
      </c>
      <c r="AA76" s="181">
        <f t="shared" si="17"/>
        <v>45.098039215686278</v>
      </c>
      <c r="AB76" s="180">
        <v>28</v>
      </c>
      <c r="AC76" s="181">
        <f t="shared" si="22"/>
        <v>54.901960784313722</v>
      </c>
      <c r="AD76" s="182">
        <f t="shared" si="23"/>
        <v>100</v>
      </c>
      <c r="AE76" s="180">
        <v>49</v>
      </c>
      <c r="AF76" s="206">
        <v>2</v>
      </c>
      <c r="AG76" s="207">
        <f t="shared" si="24"/>
        <v>4.0816326530612246</v>
      </c>
      <c r="AH76" s="180">
        <v>23</v>
      </c>
      <c r="AI76" s="181">
        <f t="shared" si="25"/>
        <v>46.938775510204081</v>
      </c>
      <c r="AJ76" s="180">
        <v>24</v>
      </c>
      <c r="AK76" s="208">
        <f t="shared" si="26"/>
        <v>48.979591836734691</v>
      </c>
      <c r="AL76" s="182">
        <f t="shared" si="27"/>
        <v>95.91836734693878</v>
      </c>
      <c r="AM76" s="245">
        <v>53</v>
      </c>
      <c r="AN76" s="246">
        <v>2</v>
      </c>
      <c r="AO76" s="246">
        <v>23</v>
      </c>
      <c r="AP76" s="246">
        <v>27</v>
      </c>
      <c r="AQ76" s="246">
        <v>1</v>
      </c>
      <c r="AR76" s="267">
        <v>3.4905660377358489</v>
      </c>
      <c r="AS76" s="280">
        <v>80</v>
      </c>
      <c r="AT76" s="80">
        <v>38</v>
      </c>
      <c r="AU76" s="80">
        <v>22</v>
      </c>
      <c r="AV76" s="80">
        <v>20</v>
      </c>
      <c r="AW76" s="80"/>
      <c r="AX76" s="282">
        <v>4.2249999999999996</v>
      </c>
      <c r="AY76" s="127">
        <v>15</v>
      </c>
      <c r="AZ76" s="127">
        <v>1</v>
      </c>
      <c r="BA76" s="127">
        <v>5</v>
      </c>
      <c r="BB76" s="127">
        <v>5</v>
      </c>
      <c r="BC76" s="127">
        <v>4</v>
      </c>
      <c r="BD76" s="316">
        <v>3.8</v>
      </c>
      <c r="BE76" s="127">
        <v>9</v>
      </c>
      <c r="BF76" s="127">
        <v>2</v>
      </c>
      <c r="BG76" s="127">
        <v>5</v>
      </c>
      <c r="BH76" s="127">
        <v>2</v>
      </c>
      <c r="BI76" s="127"/>
      <c r="BJ76" s="127"/>
      <c r="BK76" s="336"/>
      <c r="BL76" s="320">
        <v>37.333333333333336</v>
      </c>
      <c r="BM76" s="344">
        <v>17</v>
      </c>
      <c r="BN76" s="344">
        <v>1</v>
      </c>
      <c r="BO76" s="344">
        <v>5</v>
      </c>
      <c r="BP76" s="344">
        <v>5</v>
      </c>
      <c r="BQ76" s="344">
        <v>6</v>
      </c>
      <c r="BR76" s="344">
        <v>5</v>
      </c>
      <c r="BS76" s="344"/>
      <c r="BT76" s="353">
        <v>61.529411764705884</v>
      </c>
    </row>
    <row r="77" spans="1:72" s="1" customFormat="1" ht="15" customHeight="1" x14ac:dyDescent="0.25">
      <c r="A77" s="21">
        <v>10</v>
      </c>
      <c r="B77" s="6">
        <v>50760</v>
      </c>
      <c r="C77" s="6" t="s">
        <v>6</v>
      </c>
      <c r="D77" s="39" t="s">
        <v>85</v>
      </c>
      <c r="E77" s="6">
        <v>114</v>
      </c>
      <c r="F77" s="10"/>
      <c r="G77" s="10">
        <v>6.1</v>
      </c>
      <c r="H77" s="10">
        <v>18.399999999999999</v>
      </c>
      <c r="I77" s="10">
        <v>75.400000000000006</v>
      </c>
      <c r="J77" s="41">
        <f t="shared" si="18"/>
        <v>4.6890000000000001</v>
      </c>
      <c r="K77" s="6">
        <v>115</v>
      </c>
      <c r="L77" s="10"/>
      <c r="M77" s="10">
        <v>22.6</v>
      </c>
      <c r="N77" s="10">
        <v>45.2</v>
      </c>
      <c r="O77" s="10">
        <v>32.200000000000003</v>
      </c>
      <c r="P77" s="41">
        <f t="shared" si="19"/>
        <v>4.0960000000000001</v>
      </c>
      <c r="Q77" s="6">
        <v>112</v>
      </c>
      <c r="R77" s="10"/>
      <c r="S77" s="10">
        <v>16.100000000000001</v>
      </c>
      <c r="T77" s="10">
        <v>57.1</v>
      </c>
      <c r="U77" s="10">
        <v>26.8</v>
      </c>
      <c r="V77" s="41">
        <f t="shared" si="20"/>
        <v>4.1070000000000002</v>
      </c>
      <c r="W77" s="180">
        <v>110</v>
      </c>
      <c r="X77" s="180"/>
      <c r="Y77" s="181">
        <f t="shared" si="21"/>
        <v>0</v>
      </c>
      <c r="Z77" s="180">
        <v>32</v>
      </c>
      <c r="AA77" s="181">
        <f t="shared" si="17"/>
        <v>29.09090909090909</v>
      </c>
      <c r="AB77" s="180">
        <v>78</v>
      </c>
      <c r="AC77" s="181">
        <f t="shared" si="22"/>
        <v>70.909090909090907</v>
      </c>
      <c r="AD77" s="182">
        <f t="shared" si="23"/>
        <v>100</v>
      </c>
      <c r="AE77" s="180">
        <v>100</v>
      </c>
      <c r="AF77" s="206"/>
      <c r="AG77" s="207"/>
      <c r="AH77" s="180">
        <v>63</v>
      </c>
      <c r="AI77" s="181">
        <f t="shared" si="25"/>
        <v>63</v>
      </c>
      <c r="AJ77" s="180">
        <v>37</v>
      </c>
      <c r="AK77" s="208">
        <f t="shared" si="26"/>
        <v>37</v>
      </c>
      <c r="AL77" s="182">
        <f t="shared" si="27"/>
        <v>100</v>
      </c>
      <c r="AM77" s="245">
        <v>80</v>
      </c>
      <c r="AN77" s="246">
        <v>8</v>
      </c>
      <c r="AO77" s="246">
        <v>47</v>
      </c>
      <c r="AP77" s="246">
        <v>25</v>
      </c>
      <c r="AQ77" s="246"/>
      <c r="AR77" s="247">
        <v>3.7875000000000001</v>
      </c>
      <c r="AS77" s="280">
        <v>46</v>
      </c>
      <c r="AT77" s="80">
        <v>8</v>
      </c>
      <c r="AU77" s="80">
        <v>19</v>
      </c>
      <c r="AV77" s="80">
        <v>19</v>
      </c>
      <c r="AW77" s="80"/>
      <c r="AX77" s="282">
        <v>3.7608695652173911</v>
      </c>
      <c r="AY77" s="127">
        <v>39</v>
      </c>
      <c r="AZ77" s="127"/>
      <c r="BA77" s="127">
        <v>6</v>
      </c>
      <c r="BB77" s="127">
        <v>23</v>
      </c>
      <c r="BC77" s="127">
        <v>10</v>
      </c>
      <c r="BD77" s="314">
        <v>4.1025641025641022</v>
      </c>
      <c r="BE77" s="127">
        <v>25</v>
      </c>
      <c r="BF77" s="127">
        <v>5</v>
      </c>
      <c r="BG77" s="127">
        <v>13</v>
      </c>
      <c r="BH77" s="127">
        <v>5</v>
      </c>
      <c r="BI77" s="127">
        <v>2</v>
      </c>
      <c r="BJ77" s="127"/>
      <c r="BK77" s="336"/>
      <c r="BL77" s="320">
        <v>42.2</v>
      </c>
      <c r="BM77" s="344">
        <v>41</v>
      </c>
      <c r="BN77" s="344"/>
      <c r="BO77" s="344">
        <v>2</v>
      </c>
      <c r="BP77" s="344">
        <v>16</v>
      </c>
      <c r="BQ77" s="344">
        <v>23</v>
      </c>
      <c r="BR77" s="344">
        <v>11</v>
      </c>
      <c r="BS77" s="344">
        <v>1</v>
      </c>
      <c r="BT77" s="353">
        <v>72.609756097560975</v>
      </c>
    </row>
    <row r="78" spans="1:72" s="1" customFormat="1" ht="15" customHeight="1" x14ac:dyDescent="0.25">
      <c r="A78" s="21">
        <v>11</v>
      </c>
      <c r="B78" s="6">
        <v>50780</v>
      </c>
      <c r="C78" s="6" t="s">
        <v>6</v>
      </c>
      <c r="D78" s="39" t="s">
        <v>86</v>
      </c>
      <c r="E78" s="6">
        <v>81</v>
      </c>
      <c r="F78" s="10"/>
      <c r="G78" s="10">
        <v>11.1</v>
      </c>
      <c r="H78" s="10">
        <v>42</v>
      </c>
      <c r="I78" s="10">
        <v>46.9</v>
      </c>
      <c r="J78" s="41">
        <f t="shared" si="18"/>
        <v>4.3580000000000005</v>
      </c>
      <c r="K78" s="6">
        <v>79</v>
      </c>
      <c r="L78" s="10"/>
      <c r="M78" s="10">
        <v>12.7</v>
      </c>
      <c r="N78" s="10">
        <v>54.4</v>
      </c>
      <c r="O78" s="10">
        <v>32.9</v>
      </c>
      <c r="P78" s="41">
        <f t="shared" si="19"/>
        <v>4.202</v>
      </c>
      <c r="Q78" s="6">
        <v>80</v>
      </c>
      <c r="R78" s="10"/>
      <c r="S78" s="10">
        <v>15</v>
      </c>
      <c r="T78" s="10">
        <v>72.5</v>
      </c>
      <c r="U78" s="10">
        <v>12.5</v>
      </c>
      <c r="V78" s="41">
        <f t="shared" si="20"/>
        <v>3.9750000000000001</v>
      </c>
      <c r="W78" s="180">
        <v>84</v>
      </c>
      <c r="X78" s="180">
        <v>2</v>
      </c>
      <c r="Y78" s="181">
        <f t="shared" si="21"/>
        <v>2.3809523809523809</v>
      </c>
      <c r="Z78" s="180">
        <v>61</v>
      </c>
      <c r="AA78" s="181">
        <f t="shared" si="17"/>
        <v>72.61904761904762</v>
      </c>
      <c r="AB78" s="180">
        <v>21</v>
      </c>
      <c r="AC78" s="181">
        <f t="shared" si="22"/>
        <v>25</v>
      </c>
      <c r="AD78" s="182">
        <f t="shared" si="23"/>
        <v>97.61904761904762</v>
      </c>
      <c r="AE78" s="180">
        <v>84</v>
      </c>
      <c r="AF78" s="206">
        <v>7</v>
      </c>
      <c r="AG78" s="207">
        <f t="shared" si="24"/>
        <v>8.3333333333333339</v>
      </c>
      <c r="AH78" s="180">
        <v>44</v>
      </c>
      <c r="AI78" s="181">
        <f t="shared" si="25"/>
        <v>52.38095238095238</v>
      </c>
      <c r="AJ78" s="180">
        <v>33</v>
      </c>
      <c r="AK78" s="208">
        <f t="shared" si="26"/>
        <v>39.285714285714285</v>
      </c>
      <c r="AL78" s="182">
        <f t="shared" si="27"/>
        <v>91.666666666666671</v>
      </c>
      <c r="AM78" s="245">
        <v>46</v>
      </c>
      <c r="AN78" s="246">
        <v>6</v>
      </c>
      <c r="AO78" s="246">
        <v>27</v>
      </c>
      <c r="AP78" s="246">
        <v>13</v>
      </c>
      <c r="AQ78" s="246"/>
      <c r="AR78" s="247">
        <v>3.847826086956522</v>
      </c>
      <c r="AS78" s="280">
        <v>27</v>
      </c>
      <c r="AT78" s="80">
        <v>6</v>
      </c>
      <c r="AU78" s="80">
        <v>5</v>
      </c>
      <c r="AV78" s="80">
        <v>16</v>
      </c>
      <c r="AW78" s="80"/>
      <c r="AX78" s="282">
        <v>3.6296296296296298</v>
      </c>
      <c r="AY78" s="134"/>
      <c r="AZ78" s="134"/>
      <c r="BA78" s="134"/>
      <c r="BB78" s="134"/>
      <c r="BC78" s="134"/>
      <c r="BD78" s="313"/>
      <c r="BE78" s="134"/>
      <c r="BF78" s="134"/>
      <c r="BG78" s="134"/>
      <c r="BH78" s="134"/>
      <c r="BI78" s="134"/>
      <c r="BJ78" s="134"/>
      <c r="BK78" s="335"/>
      <c r="BL78" s="358"/>
      <c r="BM78" s="343"/>
      <c r="BN78" s="343"/>
      <c r="BO78" s="343"/>
      <c r="BP78" s="343"/>
      <c r="BQ78" s="343"/>
      <c r="BR78" s="343"/>
      <c r="BS78" s="343"/>
      <c r="BT78" s="352"/>
    </row>
    <row r="79" spans="1:72" s="1" customFormat="1" ht="15" customHeight="1" x14ac:dyDescent="0.25">
      <c r="A79" s="21">
        <v>12</v>
      </c>
      <c r="B79" s="25">
        <v>50001</v>
      </c>
      <c r="C79" s="25" t="s">
        <v>6</v>
      </c>
      <c r="D79" s="27" t="s">
        <v>75</v>
      </c>
      <c r="E79" s="25">
        <v>59</v>
      </c>
      <c r="F79" s="30"/>
      <c r="G79" s="30">
        <v>22</v>
      </c>
      <c r="H79" s="30">
        <v>33.9</v>
      </c>
      <c r="I79" s="30">
        <v>44.1</v>
      </c>
      <c r="J79" s="43">
        <f>(2*F79+3*G79+4*H79+5*I79)/100</f>
        <v>4.2210000000000001</v>
      </c>
      <c r="K79" s="25">
        <v>60</v>
      </c>
      <c r="L79" s="30"/>
      <c r="M79" s="30">
        <v>35</v>
      </c>
      <c r="N79" s="30">
        <v>46.7</v>
      </c>
      <c r="O79" s="30">
        <v>18.3</v>
      </c>
      <c r="P79" s="43">
        <f>(2*L79+3*M79+4*N79+5*O79)/100</f>
        <v>3.8330000000000002</v>
      </c>
      <c r="Q79" s="25">
        <v>60</v>
      </c>
      <c r="R79" s="30"/>
      <c r="S79" s="30"/>
      <c r="T79" s="30">
        <v>45</v>
      </c>
      <c r="U79" s="30">
        <v>55</v>
      </c>
      <c r="V79" s="43">
        <f>(2*R79+3*S79+4*T79+5*U79)/100</f>
        <v>4.55</v>
      </c>
      <c r="W79" s="177">
        <v>61</v>
      </c>
      <c r="X79" s="177"/>
      <c r="Y79" s="181">
        <f t="shared" si="21"/>
        <v>0</v>
      </c>
      <c r="Z79" s="177">
        <v>29</v>
      </c>
      <c r="AA79" s="178">
        <f>Z79*100/W79</f>
        <v>47.540983606557376</v>
      </c>
      <c r="AB79" s="177">
        <v>32</v>
      </c>
      <c r="AC79" s="178">
        <f>AB79*100/W79</f>
        <v>52.459016393442624</v>
      </c>
      <c r="AD79" s="179">
        <f>AC79+AA79</f>
        <v>100</v>
      </c>
      <c r="AE79" s="177">
        <v>59</v>
      </c>
      <c r="AF79" s="203"/>
      <c r="AG79" s="204"/>
      <c r="AH79" s="177">
        <v>25</v>
      </c>
      <c r="AI79" s="178">
        <f>AH79*100/AE79</f>
        <v>42.372881355932201</v>
      </c>
      <c r="AJ79" s="177">
        <v>34</v>
      </c>
      <c r="AK79" s="205">
        <f>AJ79*100/AE79</f>
        <v>57.627118644067799</v>
      </c>
      <c r="AL79" s="179">
        <f>(AH79+AJ79)*100/AE79</f>
        <v>100</v>
      </c>
      <c r="AM79" s="242">
        <v>78</v>
      </c>
      <c r="AN79" s="243">
        <v>12</v>
      </c>
      <c r="AO79" s="243">
        <v>41</v>
      </c>
      <c r="AP79" s="243">
        <v>25</v>
      </c>
      <c r="AQ79" s="243"/>
      <c r="AR79" s="244">
        <v>3.8</v>
      </c>
      <c r="AS79" s="277">
        <v>78</v>
      </c>
      <c r="AT79" s="284">
        <v>28</v>
      </c>
      <c r="AU79" s="284">
        <v>27</v>
      </c>
      <c r="AV79" s="284">
        <v>23</v>
      </c>
      <c r="AW79" s="284"/>
      <c r="AX79" s="282">
        <v>4.0641025641025639</v>
      </c>
      <c r="AY79" s="134">
        <v>23</v>
      </c>
      <c r="AZ79" s="134"/>
      <c r="BA79" s="134">
        <v>1</v>
      </c>
      <c r="BB79" s="134">
        <v>14</v>
      </c>
      <c r="BC79" s="134">
        <v>8</v>
      </c>
      <c r="BD79" s="313">
        <v>4.3043478260869561</v>
      </c>
      <c r="BE79" s="134">
        <v>11</v>
      </c>
      <c r="BF79" s="134">
        <v>1</v>
      </c>
      <c r="BG79" s="134">
        <v>8</v>
      </c>
      <c r="BH79" s="134">
        <v>1</v>
      </c>
      <c r="BI79" s="134">
        <v>1</v>
      </c>
      <c r="BJ79" s="134"/>
      <c r="BK79" s="335"/>
      <c r="BL79" s="358">
        <v>45.454545454545453</v>
      </c>
      <c r="BM79" s="343">
        <v>23</v>
      </c>
      <c r="BN79" s="343"/>
      <c r="BO79" s="343">
        <v>1</v>
      </c>
      <c r="BP79" s="343">
        <v>7</v>
      </c>
      <c r="BQ79" s="343">
        <v>15</v>
      </c>
      <c r="BR79" s="343">
        <v>10</v>
      </c>
      <c r="BS79" s="343"/>
      <c r="BT79" s="352">
        <v>76.347826086956516</v>
      </c>
    </row>
    <row r="80" spans="1:72" s="1" customFormat="1" ht="15" customHeight="1" x14ac:dyDescent="0.25">
      <c r="A80" s="21">
        <v>13</v>
      </c>
      <c r="B80" s="6">
        <v>50930</v>
      </c>
      <c r="C80" s="6" t="s">
        <v>6</v>
      </c>
      <c r="D80" s="39" t="s">
        <v>87</v>
      </c>
      <c r="E80" s="6">
        <v>53</v>
      </c>
      <c r="F80" s="10">
        <v>1.9</v>
      </c>
      <c r="G80" s="10">
        <v>1.9</v>
      </c>
      <c r="H80" s="10">
        <v>3.8</v>
      </c>
      <c r="I80" s="10">
        <v>92.5</v>
      </c>
      <c r="J80" s="41">
        <f t="shared" si="18"/>
        <v>4.8719999999999999</v>
      </c>
      <c r="K80" s="6">
        <v>53</v>
      </c>
      <c r="L80" s="10">
        <v>1.9</v>
      </c>
      <c r="M80" s="10">
        <v>15.1</v>
      </c>
      <c r="N80" s="10">
        <v>20.8</v>
      </c>
      <c r="O80" s="10">
        <v>62.3</v>
      </c>
      <c r="P80" s="41">
        <f t="shared" si="19"/>
        <v>4.4379999999999997</v>
      </c>
      <c r="Q80" s="6">
        <v>53</v>
      </c>
      <c r="R80" s="10">
        <v>1.9</v>
      </c>
      <c r="S80" s="10">
        <v>1.9</v>
      </c>
      <c r="T80" s="10">
        <v>47.2</v>
      </c>
      <c r="U80" s="10">
        <v>49.1</v>
      </c>
      <c r="V80" s="41">
        <f t="shared" si="20"/>
        <v>4.4379999999999997</v>
      </c>
      <c r="W80" s="180">
        <v>51</v>
      </c>
      <c r="X80" s="180"/>
      <c r="Y80" s="181">
        <f t="shared" si="21"/>
        <v>0</v>
      </c>
      <c r="Z80" s="180">
        <v>5</v>
      </c>
      <c r="AA80" s="181">
        <f t="shared" si="17"/>
        <v>9.8039215686274517</v>
      </c>
      <c r="AB80" s="180">
        <v>46</v>
      </c>
      <c r="AC80" s="181">
        <f t="shared" si="22"/>
        <v>90.196078431372555</v>
      </c>
      <c r="AD80" s="182">
        <f t="shared" si="23"/>
        <v>100</v>
      </c>
      <c r="AE80" s="180">
        <v>53</v>
      </c>
      <c r="AF80" s="206"/>
      <c r="AG80" s="207"/>
      <c r="AH80" s="180">
        <v>31</v>
      </c>
      <c r="AI80" s="181">
        <f t="shared" si="25"/>
        <v>58.490566037735846</v>
      </c>
      <c r="AJ80" s="180">
        <v>22</v>
      </c>
      <c r="AK80" s="208">
        <f t="shared" si="26"/>
        <v>41.509433962264154</v>
      </c>
      <c r="AL80" s="182">
        <f t="shared" si="27"/>
        <v>100</v>
      </c>
      <c r="AM80" s="245">
        <v>27</v>
      </c>
      <c r="AN80" s="246">
        <v>5</v>
      </c>
      <c r="AO80" s="246">
        <v>12</v>
      </c>
      <c r="AP80" s="246">
        <v>10</v>
      </c>
      <c r="AQ80" s="246"/>
      <c r="AR80" s="247">
        <v>3.8148148148148149</v>
      </c>
      <c r="AS80" s="280">
        <v>30</v>
      </c>
      <c r="AT80" s="80">
        <v>8</v>
      </c>
      <c r="AU80" s="80">
        <v>6</v>
      </c>
      <c r="AV80" s="80">
        <v>14</v>
      </c>
      <c r="AW80" s="80">
        <v>2</v>
      </c>
      <c r="AX80" s="282">
        <v>3.6666666666666665</v>
      </c>
      <c r="AY80" s="127">
        <v>29</v>
      </c>
      <c r="AZ80" s="127"/>
      <c r="BA80" s="127">
        <v>3</v>
      </c>
      <c r="BB80" s="127">
        <v>12</v>
      </c>
      <c r="BC80" s="127">
        <v>14</v>
      </c>
      <c r="BD80" s="314">
        <v>4.3793103448275863</v>
      </c>
      <c r="BE80" s="127">
        <v>19</v>
      </c>
      <c r="BF80" s="127">
        <v>2</v>
      </c>
      <c r="BG80" s="127">
        <v>9</v>
      </c>
      <c r="BH80" s="127">
        <v>6</v>
      </c>
      <c r="BI80" s="127">
        <v>2</v>
      </c>
      <c r="BJ80" s="127"/>
      <c r="BK80" s="336"/>
      <c r="BL80" s="320">
        <v>49.89473684210526</v>
      </c>
      <c r="BM80" s="344">
        <v>29</v>
      </c>
      <c r="BN80" s="344"/>
      <c r="BO80" s="344">
        <v>1</v>
      </c>
      <c r="BP80" s="344">
        <v>17</v>
      </c>
      <c r="BQ80" s="344">
        <v>11</v>
      </c>
      <c r="BR80" s="344">
        <v>2</v>
      </c>
      <c r="BS80" s="344"/>
      <c r="BT80" s="353">
        <v>66.65517241379311</v>
      </c>
    </row>
    <row r="81" spans="1:72" s="1" customFormat="1" ht="15" customHeight="1" x14ac:dyDescent="0.25">
      <c r="A81" s="21">
        <v>14</v>
      </c>
      <c r="B81" s="6">
        <v>50970</v>
      </c>
      <c r="C81" s="6" t="s">
        <v>6</v>
      </c>
      <c r="D81" s="39" t="s">
        <v>88</v>
      </c>
      <c r="E81" s="6">
        <v>47</v>
      </c>
      <c r="F81" s="10"/>
      <c r="G81" s="10">
        <v>14.9</v>
      </c>
      <c r="H81" s="10">
        <v>31.9</v>
      </c>
      <c r="I81" s="10">
        <v>53.2</v>
      </c>
      <c r="J81" s="41">
        <f t="shared" si="18"/>
        <v>4.383</v>
      </c>
      <c r="K81" s="6">
        <v>47</v>
      </c>
      <c r="L81" s="10"/>
      <c r="M81" s="10">
        <v>12.8</v>
      </c>
      <c r="N81" s="10">
        <v>57.4</v>
      </c>
      <c r="O81" s="10">
        <v>29.8</v>
      </c>
      <c r="P81" s="41">
        <f t="shared" si="19"/>
        <v>4.17</v>
      </c>
      <c r="Q81" s="6">
        <v>48</v>
      </c>
      <c r="R81" s="10"/>
      <c r="S81" s="10">
        <v>12.5</v>
      </c>
      <c r="T81" s="10">
        <v>43.8</v>
      </c>
      <c r="U81" s="10">
        <v>43.8</v>
      </c>
      <c r="V81" s="41">
        <f t="shared" si="20"/>
        <v>4.3170000000000002</v>
      </c>
      <c r="W81" s="180">
        <v>48</v>
      </c>
      <c r="X81" s="180"/>
      <c r="Y81" s="181">
        <f t="shared" si="21"/>
        <v>0</v>
      </c>
      <c r="Z81" s="180">
        <v>20</v>
      </c>
      <c r="AA81" s="181">
        <f t="shared" si="17"/>
        <v>41.666666666666664</v>
      </c>
      <c r="AB81" s="180">
        <v>28</v>
      </c>
      <c r="AC81" s="181">
        <f t="shared" si="22"/>
        <v>58.333333333333336</v>
      </c>
      <c r="AD81" s="182">
        <f t="shared" si="23"/>
        <v>100</v>
      </c>
      <c r="AE81" s="180">
        <v>42</v>
      </c>
      <c r="AF81" s="206"/>
      <c r="AG81" s="207"/>
      <c r="AH81" s="180">
        <v>18</v>
      </c>
      <c r="AI81" s="181">
        <f t="shared" si="25"/>
        <v>42.857142857142854</v>
      </c>
      <c r="AJ81" s="180">
        <v>24</v>
      </c>
      <c r="AK81" s="208">
        <f t="shared" si="26"/>
        <v>57.142857142857146</v>
      </c>
      <c r="AL81" s="182">
        <f t="shared" si="27"/>
        <v>100</v>
      </c>
      <c r="AM81" s="245">
        <v>30</v>
      </c>
      <c r="AN81" s="246">
        <v>7</v>
      </c>
      <c r="AO81" s="246">
        <v>15</v>
      </c>
      <c r="AP81" s="246">
        <v>6</v>
      </c>
      <c r="AQ81" s="246">
        <v>2</v>
      </c>
      <c r="AR81" s="247">
        <v>3.9</v>
      </c>
      <c r="AS81" s="289">
        <v>79</v>
      </c>
      <c r="AT81" s="290">
        <v>24</v>
      </c>
      <c r="AU81" s="290">
        <v>29</v>
      </c>
      <c r="AV81" s="290">
        <v>24</v>
      </c>
      <c r="AW81" s="290">
        <v>2</v>
      </c>
      <c r="AX81" s="291">
        <v>3.9493670886075951</v>
      </c>
      <c r="AY81" s="127">
        <v>24</v>
      </c>
      <c r="AZ81" s="127"/>
      <c r="BA81" s="127">
        <v>10</v>
      </c>
      <c r="BB81" s="127">
        <v>11</v>
      </c>
      <c r="BC81" s="127">
        <v>3</v>
      </c>
      <c r="BD81" s="316">
        <v>3.7083333333333335</v>
      </c>
      <c r="BE81" s="127">
        <v>29</v>
      </c>
      <c r="BF81" s="127">
        <v>1</v>
      </c>
      <c r="BG81" s="127">
        <v>19</v>
      </c>
      <c r="BH81" s="127">
        <v>5</v>
      </c>
      <c r="BI81" s="127">
        <v>4</v>
      </c>
      <c r="BJ81" s="127">
        <v>1</v>
      </c>
      <c r="BK81" s="336"/>
      <c r="BL81" s="320">
        <v>46.310344827586206</v>
      </c>
      <c r="BM81" s="344">
        <v>46</v>
      </c>
      <c r="BN81" s="344"/>
      <c r="BO81" s="344">
        <v>8</v>
      </c>
      <c r="BP81" s="344">
        <v>25</v>
      </c>
      <c r="BQ81" s="344">
        <v>13</v>
      </c>
      <c r="BR81" s="344">
        <v>5</v>
      </c>
      <c r="BS81" s="344"/>
      <c r="BT81" s="353">
        <v>64.065217391304344</v>
      </c>
    </row>
    <row r="82" spans="1:72" s="1" customFormat="1" ht="15" customHeight="1" thickBot="1" x14ac:dyDescent="0.3">
      <c r="A82" s="22">
        <v>15</v>
      </c>
      <c r="B82" s="23">
        <v>51370</v>
      </c>
      <c r="C82" s="23" t="s">
        <v>6</v>
      </c>
      <c r="D82" s="45" t="s">
        <v>89</v>
      </c>
      <c r="E82" s="23">
        <v>106</v>
      </c>
      <c r="F82" s="24"/>
      <c r="G82" s="24">
        <v>7.5</v>
      </c>
      <c r="H82" s="24">
        <v>23.6</v>
      </c>
      <c r="I82" s="24">
        <v>68.900000000000006</v>
      </c>
      <c r="J82" s="42">
        <f t="shared" si="18"/>
        <v>4.6139999999999999</v>
      </c>
      <c r="K82" s="23">
        <v>107</v>
      </c>
      <c r="L82" s="24">
        <v>0.93</v>
      </c>
      <c r="M82" s="24">
        <v>18.7</v>
      </c>
      <c r="N82" s="24">
        <v>52.3</v>
      </c>
      <c r="O82" s="24">
        <v>28</v>
      </c>
      <c r="P82" s="42">
        <f t="shared" si="19"/>
        <v>4.0716000000000001</v>
      </c>
      <c r="Q82" s="23">
        <v>106</v>
      </c>
      <c r="R82" s="24"/>
      <c r="S82" s="24">
        <v>10.4</v>
      </c>
      <c r="T82" s="24">
        <v>53.8</v>
      </c>
      <c r="U82" s="24">
        <v>35.799999999999997</v>
      </c>
      <c r="V82" s="42">
        <f t="shared" si="20"/>
        <v>4.2539999999999996</v>
      </c>
      <c r="W82" s="186">
        <v>103</v>
      </c>
      <c r="X82" s="186"/>
      <c r="Y82" s="181">
        <f t="shared" si="21"/>
        <v>0</v>
      </c>
      <c r="Z82" s="186">
        <v>47</v>
      </c>
      <c r="AA82" s="187">
        <f t="shared" si="17"/>
        <v>45.631067961165051</v>
      </c>
      <c r="AB82" s="186">
        <v>56</v>
      </c>
      <c r="AC82" s="187">
        <f t="shared" si="22"/>
        <v>54.368932038834949</v>
      </c>
      <c r="AD82" s="188">
        <f t="shared" si="23"/>
        <v>100</v>
      </c>
      <c r="AE82" s="186">
        <v>100</v>
      </c>
      <c r="AF82" s="209">
        <v>4</v>
      </c>
      <c r="AG82" s="210">
        <f t="shared" si="24"/>
        <v>4</v>
      </c>
      <c r="AH82" s="186">
        <v>45</v>
      </c>
      <c r="AI82" s="187">
        <f t="shared" si="25"/>
        <v>45</v>
      </c>
      <c r="AJ82" s="186">
        <v>51</v>
      </c>
      <c r="AK82" s="211">
        <f t="shared" si="26"/>
        <v>51</v>
      </c>
      <c r="AL82" s="188">
        <f t="shared" si="27"/>
        <v>96</v>
      </c>
      <c r="AM82" s="254">
        <v>79</v>
      </c>
      <c r="AN82" s="258">
        <v>15</v>
      </c>
      <c r="AO82" s="258">
        <v>38</v>
      </c>
      <c r="AP82" s="258">
        <v>24</v>
      </c>
      <c r="AQ82" s="258">
        <v>2</v>
      </c>
      <c r="AR82" s="256">
        <v>3.8354430379746836</v>
      </c>
      <c r="AS82" s="287">
        <v>47</v>
      </c>
      <c r="AT82" s="299">
        <v>4</v>
      </c>
      <c r="AU82" s="299">
        <v>18</v>
      </c>
      <c r="AV82" s="299">
        <v>25</v>
      </c>
      <c r="AW82" s="299"/>
      <c r="AX82" s="302">
        <v>3.5531914893617023</v>
      </c>
      <c r="AY82" s="311">
        <v>28</v>
      </c>
      <c r="AZ82" s="311"/>
      <c r="BA82" s="311">
        <v>1</v>
      </c>
      <c r="BB82" s="311">
        <v>10</v>
      </c>
      <c r="BC82" s="311">
        <v>17</v>
      </c>
      <c r="BD82" s="324">
        <v>4.5714285714285712</v>
      </c>
      <c r="BE82" s="311">
        <v>22</v>
      </c>
      <c r="BF82" s="311">
        <v>2</v>
      </c>
      <c r="BG82" s="311">
        <v>13</v>
      </c>
      <c r="BH82" s="311">
        <v>6</v>
      </c>
      <c r="BI82" s="311">
        <v>1</v>
      </c>
      <c r="BJ82" s="311"/>
      <c r="BK82" s="334"/>
      <c r="BL82" s="357">
        <v>44.81818181818182</v>
      </c>
      <c r="BM82" s="345">
        <v>30</v>
      </c>
      <c r="BN82" s="345"/>
      <c r="BO82" s="345">
        <v>2</v>
      </c>
      <c r="BP82" s="345">
        <v>10</v>
      </c>
      <c r="BQ82" s="345">
        <v>18</v>
      </c>
      <c r="BR82" s="345">
        <v>7</v>
      </c>
      <c r="BS82" s="345"/>
      <c r="BT82" s="354">
        <v>71.900000000000006</v>
      </c>
    </row>
    <row r="83" spans="1:72" s="1" customFormat="1" ht="15" customHeight="1" x14ac:dyDescent="0.25">
      <c r="A83" s="31">
        <v>1</v>
      </c>
      <c r="B83" s="75">
        <v>60010</v>
      </c>
      <c r="C83" s="25" t="s">
        <v>7</v>
      </c>
      <c r="D83" s="27" t="s">
        <v>91</v>
      </c>
      <c r="E83" s="25">
        <v>72</v>
      </c>
      <c r="F83" s="30"/>
      <c r="G83" s="30">
        <v>8.3000000000000007</v>
      </c>
      <c r="H83" s="30">
        <v>29.2</v>
      </c>
      <c r="I83" s="30">
        <v>62.5</v>
      </c>
      <c r="J83" s="43">
        <f t="shared" si="18"/>
        <v>4.5419999999999998</v>
      </c>
      <c r="K83" s="25">
        <v>71</v>
      </c>
      <c r="L83" s="30"/>
      <c r="M83" s="30">
        <v>15.5</v>
      </c>
      <c r="N83" s="30">
        <v>40.799999999999997</v>
      </c>
      <c r="O83" s="30">
        <v>43.7</v>
      </c>
      <c r="P83" s="43">
        <f t="shared" si="19"/>
        <v>4.282</v>
      </c>
      <c r="Q83" s="6">
        <v>70</v>
      </c>
      <c r="R83" s="10"/>
      <c r="S83" s="10">
        <v>11.4</v>
      </c>
      <c r="T83" s="10">
        <v>45.7</v>
      </c>
      <c r="U83" s="10">
        <v>42.9</v>
      </c>
      <c r="V83" s="41">
        <f t="shared" si="20"/>
        <v>4.3150000000000004</v>
      </c>
      <c r="W83" s="177">
        <v>72</v>
      </c>
      <c r="X83" s="177"/>
      <c r="Y83" s="178">
        <f>X83*100/W83</f>
        <v>0</v>
      </c>
      <c r="Z83" s="177">
        <v>35</v>
      </c>
      <c r="AA83" s="178">
        <f t="shared" si="17"/>
        <v>48.611111111111114</v>
      </c>
      <c r="AB83" s="177">
        <v>37</v>
      </c>
      <c r="AC83" s="178">
        <f t="shared" si="22"/>
        <v>51.388888888888886</v>
      </c>
      <c r="AD83" s="179">
        <f t="shared" si="23"/>
        <v>100</v>
      </c>
      <c r="AE83" s="180">
        <v>72</v>
      </c>
      <c r="AF83" s="206">
        <v>1</v>
      </c>
      <c r="AG83" s="207">
        <f t="shared" si="24"/>
        <v>1.3888888888888888</v>
      </c>
      <c r="AH83" s="180">
        <v>34</v>
      </c>
      <c r="AI83" s="181">
        <f t="shared" si="25"/>
        <v>47.222222222222221</v>
      </c>
      <c r="AJ83" s="180">
        <v>37</v>
      </c>
      <c r="AK83" s="208">
        <f t="shared" si="26"/>
        <v>51.388888888888886</v>
      </c>
      <c r="AL83" s="182">
        <f t="shared" si="27"/>
        <v>98.611111111111114</v>
      </c>
      <c r="AM83" s="242">
        <v>81</v>
      </c>
      <c r="AN83" s="243">
        <v>10</v>
      </c>
      <c r="AO83" s="243">
        <v>48</v>
      </c>
      <c r="AP83" s="243">
        <v>21</v>
      </c>
      <c r="AQ83" s="243">
        <v>2</v>
      </c>
      <c r="AR83" s="244">
        <v>3.8148148148148149</v>
      </c>
      <c r="AS83" s="277">
        <v>81</v>
      </c>
      <c r="AT83" s="284">
        <v>16</v>
      </c>
      <c r="AU83" s="284">
        <v>36</v>
      </c>
      <c r="AV83" s="284">
        <v>26</v>
      </c>
      <c r="AW83" s="284">
        <v>3</v>
      </c>
      <c r="AX83" s="282">
        <v>3.8024691358024691</v>
      </c>
      <c r="AY83" s="127">
        <v>41</v>
      </c>
      <c r="AZ83" s="127">
        <v>1</v>
      </c>
      <c r="BA83" s="127">
        <v>11</v>
      </c>
      <c r="BB83" s="127">
        <v>22</v>
      </c>
      <c r="BC83" s="127">
        <v>7</v>
      </c>
      <c r="BD83" s="316">
        <v>3.8536585365853657</v>
      </c>
      <c r="BE83" s="127">
        <v>37</v>
      </c>
      <c r="BF83" s="127">
        <v>4</v>
      </c>
      <c r="BG83" s="127">
        <v>22</v>
      </c>
      <c r="BH83" s="127">
        <v>6</v>
      </c>
      <c r="BI83" s="127">
        <v>5</v>
      </c>
      <c r="BJ83" s="127">
        <v>1</v>
      </c>
      <c r="BK83" s="336"/>
      <c r="BL83" s="320">
        <v>43.594594594594597</v>
      </c>
      <c r="BM83" s="344">
        <v>55</v>
      </c>
      <c r="BN83" s="344"/>
      <c r="BO83" s="344">
        <v>4</v>
      </c>
      <c r="BP83" s="344">
        <v>27</v>
      </c>
      <c r="BQ83" s="344">
        <v>24</v>
      </c>
      <c r="BR83" s="344">
        <v>12</v>
      </c>
      <c r="BS83" s="344"/>
      <c r="BT83" s="353">
        <v>68.654545454545456</v>
      </c>
    </row>
    <row r="84" spans="1:72" s="1" customFormat="1" ht="15" customHeight="1" x14ac:dyDescent="0.25">
      <c r="A84" s="21">
        <v>2</v>
      </c>
      <c r="B84" s="76">
        <v>60020</v>
      </c>
      <c r="C84" s="6" t="s">
        <v>7</v>
      </c>
      <c r="D84" s="39" t="s">
        <v>92</v>
      </c>
      <c r="E84" s="6">
        <v>50</v>
      </c>
      <c r="F84" s="10">
        <v>12</v>
      </c>
      <c r="G84" s="10">
        <v>32</v>
      </c>
      <c r="H84" s="10">
        <v>22</v>
      </c>
      <c r="I84" s="10">
        <v>34</v>
      </c>
      <c r="J84" s="41">
        <f t="shared" si="18"/>
        <v>3.78</v>
      </c>
      <c r="K84" s="6">
        <v>50</v>
      </c>
      <c r="L84" s="10">
        <v>12</v>
      </c>
      <c r="M84" s="10">
        <v>34</v>
      </c>
      <c r="N84" s="10">
        <v>46</v>
      </c>
      <c r="O84" s="10">
        <v>8</v>
      </c>
      <c r="P84" s="41">
        <f t="shared" si="19"/>
        <v>3.5</v>
      </c>
      <c r="Q84" s="6">
        <v>50</v>
      </c>
      <c r="R84" s="10"/>
      <c r="S84" s="10">
        <v>24</v>
      </c>
      <c r="T84" s="10">
        <v>50</v>
      </c>
      <c r="U84" s="10">
        <v>26</v>
      </c>
      <c r="V84" s="41">
        <f t="shared" si="20"/>
        <v>4.0199999999999996</v>
      </c>
      <c r="W84" s="180">
        <v>48</v>
      </c>
      <c r="X84" s="180">
        <v>5</v>
      </c>
      <c r="Y84" s="181">
        <f>X84*100/W84</f>
        <v>10.416666666666666</v>
      </c>
      <c r="Z84" s="180">
        <v>32</v>
      </c>
      <c r="AA84" s="181">
        <f t="shared" si="17"/>
        <v>66.666666666666671</v>
      </c>
      <c r="AB84" s="180">
        <v>11</v>
      </c>
      <c r="AC84" s="181">
        <f t="shared" si="22"/>
        <v>22.916666666666668</v>
      </c>
      <c r="AD84" s="182">
        <f t="shared" si="23"/>
        <v>89.583333333333343</v>
      </c>
      <c r="AE84" s="180">
        <v>48</v>
      </c>
      <c r="AF84" s="206">
        <v>3</v>
      </c>
      <c r="AG84" s="207">
        <f t="shared" si="24"/>
        <v>6.25</v>
      </c>
      <c r="AH84" s="180">
        <v>24</v>
      </c>
      <c r="AI84" s="181">
        <f t="shared" si="25"/>
        <v>50</v>
      </c>
      <c r="AJ84" s="180">
        <v>21</v>
      </c>
      <c r="AK84" s="208">
        <f t="shared" si="26"/>
        <v>43.75</v>
      </c>
      <c r="AL84" s="182">
        <f t="shared" si="27"/>
        <v>93.75</v>
      </c>
      <c r="AM84" s="245">
        <v>25</v>
      </c>
      <c r="AN84" s="246">
        <v>4</v>
      </c>
      <c r="AO84" s="246">
        <v>12</v>
      </c>
      <c r="AP84" s="246">
        <v>9</v>
      </c>
      <c r="AQ84" s="246"/>
      <c r="AR84" s="247">
        <v>3.8</v>
      </c>
      <c r="AS84" s="280">
        <v>25</v>
      </c>
      <c r="AT84" s="80">
        <v>6</v>
      </c>
      <c r="AU84" s="80">
        <v>8</v>
      </c>
      <c r="AV84" s="80">
        <v>11</v>
      </c>
      <c r="AW84" s="80"/>
      <c r="AX84" s="282">
        <v>3.8</v>
      </c>
      <c r="AY84" s="127">
        <v>19</v>
      </c>
      <c r="AZ84" s="127">
        <v>1</v>
      </c>
      <c r="BA84" s="127">
        <v>6</v>
      </c>
      <c r="BB84" s="127">
        <v>9</v>
      </c>
      <c r="BC84" s="127">
        <v>3</v>
      </c>
      <c r="BD84" s="316">
        <v>3.736842105263158</v>
      </c>
      <c r="BE84" s="127">
        <v>7</v>
      </c>
      <c r="BF84" s="127">
        <v>2</v>
      </c>
      <c r="BG84" s="127">
        <v>2</v>
      </c>
      <c r="BH84" s="127">
        <v>2</v>
      </c>
      <c r="BI84" s="127">
        <v>1</v>
      </c>
      <c r="BJ84" s="127">
        <v>1</v>
      </c>
      <c r="BK84" s="336"/>
      <c r="BL84" s="320">
        <v>45.714285714285715</v>
      </c>
      <c r="BM84" s="344">
        <v>19</v>
      </c>
      <c r="BN84" s="344"/>
      <c r="BO84" s="344">
        <v>2</v>
      </c>
      <c r="BP84" s="344">
        <v>13</v>
      </c>
      <c r="BQ84" s="344">
        <v>4</v>
      </c>
      <c r="BR84" s="344">
        <v>2</v>
      </c>
      <c r="BS84" s="344"/>
      <c r="BT84" s="353">
        <v>66</v>
      </c>
    </row>
    <row r="85" spans="1:72" s="1" customFormat="1" ht="15" customHeight="1" x14ac:dyDescent="0.25">
      <c r="A85" s="21">
        <v>3</v>
      </c>
      <c r="B85" s="76">
        <v>60050</v>
      </c>
      <c r="C85" s="6" t="s">
        <v>7</v>
      </c>
      <c r="D85" s="39" t="s">
        <v>93</v>
      </c>
      <c r="E85" s="6">
        <v>96</v>
      </c>
      <c r="F85" s="10"/>
      <c r="G85" s="10">
        <v>12.5</v>
      </c>
      <c r="H85" s="10">
        <v>28.1</v>
      </c>
      <c r="I85" s="10">
        <v>59.4</v>
      </c>
      <c r="J85" s="41">
        <f t="shared" si="18"/>
        <v>4.4689999999999994</v>
      </c>
      <c r="K85" s="6">
        <v>96</v>
      </c>
      <c r="L85" s="10">
        <v>1</v>
      </c>
      <c r="M85" s="10">
        <v>19.8</v>
      </c>
      <c r="N85" s="10">
        <v>53.1</v>
      </c>
      <c r="O85" s="10">
        <v>26</v>
      </c>
      <c r="P85" s="41">
        <f t="shared" si="19"/>
        <v>4.0380000000000003</v>
      </c>
      <c r="Q85" s="6">
        <v>96</v>
      </c>
      <c r="R85" s="10"/>
      <c r="S85" s="10">
        <v>10.4</v>
      </c>
      <c r="T85" s="10">
        <v>53.1</v>
      </c>
      <c r="U85" s="10">
        <v>36.5</v>
      </c>
      <c r="V85" s="41">
        <f t="shared" si="20"/>
        <v>4.2610000000000001</v>
      </c>
      <c r="W85" s="180">
        <v>94</v>
      </c>
      <c r="X85" s="180"/>
      <c r="Y85" s="181">
        <f t="shared" ref="Y85:Y101" si="28">X85*100/W85</f>
        <v>0</v>
      </c>
      <c r="Z85" s="180">
        <v>51</v>
      </c>
      <c r="AA85" s="181">
        <f t="shared" si="17"/>
        <v>54.255319148936174</v>
      </c>
      <c r="AB85" s="180">
        <v>43</v>
      </c>
      <c r="AC85" s="181">
        <f t="shared" si="22"/>
        <v>45.744680851063826</v>
      </c>
      <c r="AD85" s="182">
        <f t="shared" si="23"/>
        <v>100</v>
      </c>
      <c r="AE85" s="180">
        <v>95</v>
      </c>
      <c r="AF85" s="206"/>
      <c r="AG85" s="207"/>
      <c r="AH85" s="180">
        <v>42</v>
      </c>
      <c r="AI85" s="181">
        <f t="shared" si="25"/>
        <v>44.210526315789473</v>
      </c>
      <c r="AJ85" s="180">
        <v>53</v>
      </c>
      <c r="AK85" s="208">
        <f t="shared" si="26"/>
        <v>55.789473684210527</v>
      </c>
      <c r="AL85" s="182">
        <f t="shared" si="27"/>
        <v>100</v>
      </c>
      <c r="AM85" s="245">
        <v>99</v>
      </c>
      <c r="AN85" s="246">
        <v>14</v>
      </c>
      <c r="AO85" s="246">
        <v>49</v>
      </c>
      <c r="AP85" s="246">
        <v>36</v>
      </c>
      <c r="AQ85" s="246"/>
      <c r="AR85" s="247">
        <v>3.7777777777777777</v>
      </c>
      <c r="AS85" s="280">
        <v>99</v>
      </c>
      <c r="AT85" s="80">
        <v>35</v>
      </c>
      <c r="AU85" s="80">
        <v>36</v>
      </c>
      <c r="AV85" s="80">
        <v>27</v>
      </c>
      <c r="AW85" s="80">
        <v>1</v>
      </c>
      <c r="AX85" s="282">
        <v>4.0606060606060606</v>
      </c>
      <c r="AY85" s="127">
        <v>45</v>
      </c>
      <c r="AZ85" s="127">
        <v>1</v>
      </c>
      <c r="BA85" s="127">
        <v>18</v>
      </c>
      <c r="BB85" s="127">
        <v>15</v>
      </c>
      <c r="BC85" s="127">
        <v>11</v>
      </c>
      <c r="BD85" s="316">
        <v>3.8</v>
      </c>
      <c r="BE85" s="127">
        <v>25</v>
      </c>
      <c r="BF85" s="127">
        <v>7</v>
      </c>
      <c r="BG85" s="127">
        <v>13</v>
      </c>
      <c r="BH85" s="127">
        <v>5</v>
      </c>
      <c r="BI85" s="127"/>
      <c r="BJ85" s="127"/>
      <c r="BK85" s="336"/>
      <c r="BL85" s="320">
        <v>36.56</v>
      </c>
      <c r="BM85" s="344">
        <v>58</v>
      </c>
      <c r="BN85" s="344"/>
      <c r="BO85" s="344">
        <v>11</v>
      </c>
      <c r="BP85" s="344">
        <v>25</v>
      </c>
      <c r="BQ85" s="344">
        <v>22</v>
      </c>
      <c r="BR85" s="344">
        <v>11</v>
      </c>
      <c r="BS85" s="344">
        <v>1</v>
      </c>
      <c r="BT85" s="353">
        <v>65.65517241379311</v>
      </c>
    </row>
    <row r="86" spans="1:72" s="1" customFormat="1" ht="15" customHeight="1" x14ac:dyDescent="0.25">
      <c r="A86" s="21">
        <v>4</v>
      </c>
      <c r="B86" s="76">
        <v>60070</v>
      </c>
      <c r="C86" s="6" t="s">
        <v>7</v>
      </c>
      <c r="D86" s="39" t="s">
        <v>94</v>
      </c>
      <c r="E86" s="6">
        <v>91</v>
      </c>
      <c r="F86" s="10"/>
      <c r="G86" s="10">
        <v>8.8000000000000007</v>
      </c>
      <c r="H86" s="10">
        <v>25.3</v>
      </c>
      <c r="I86" s="10">
        <v>65.900000000000006</v>
      </c>
      <c r="J86" s="41">
        <f t="shared" si="18"/>
        <v>4.5710000000000006</v>
      </c>
      <c r="K86" s="6">
        <v>91</v>
      </c>
      <c r="L86" s="10"/>
      <c r="M86" s="10">
        <v>16.5</v>
      </c>
      <c r="N86" s="10">
        <v>53.8</v>
      </c>
      <c r="O86" s="10">
        <v>29.7</v>
      </c>
      <c r="P86" s="41">
        <f t="shared" si="19"/>
        <v>4.1319999999999997</v>
      </c>
      <c r="Q86" s="6">
        <v>91</v>
      </c>
      <c r="R86" s="10"/>
      <c r="S86" s="10">
        <v>12.1</v>
      </c>
      <c r="T86" s="10">
        <v>62.6</v>
      </c>
      <c r="U86" s="10">
        <v>25.3</v>
      </c>
      <c r="V86" s="41">
        <f t="shared" si="20"/>
        <v>4.1319999999999997</v>
      </c>
      <c r="W86" s="180">
        <v>89</v>
      </c>
      <c r="X86" s="180"/>
      <c r="Y86" s="181">
        <f t="shared" si="28"/>
        <v>0</v>
      </c>
      <c r="Z86" s="180">
        <v>44</v>
      </c>
      <c r="AA86" s="181">
        <f t="shared" si="17"/>
        <v>49.438202247191015</v>
      </c>
      <c r="AB86" s="180">
        <v>45</v>
      </c>
      <c r="AC86" s="181">
        <f t="shared" si="22"/>
        <v>50.561797752808985</v>
      </c>
      <c r="AD86" s="182">
        <f t="shared" si="23"/>
        <v>100</v>
      </c>
      <c r="AE86" s="180">
        <v>91</v>
      </c>
      <c r="AF86" s="206">
        <v>4</v>
      </c>
      <c r="AG86" s="207">
        <f t="shared" si="24"/>
        <v>4.395604395604396</v>
      </c>
      <c r="AH86" s="180">
        <v>50</v>
      </c>
      <c r="AI86" s="181">
        <f t="shared" si="25"/>
        <v>54.945054945054942</v>
      </c>
      <c r="AJ86" s="180">
        <v>37</v>
      </c>
      <c r="AK86" s="208">
        <f t="shared" si="26"/>
        <v>40.659340659340657</v>
      </c>
      <c r="AL86" s="182">
        <f t="shared" si="27"/>
        <v>95.604395604395606</v>
      </c>
      <c r="AM86" s="245">
        <v>94</v>
      </c>
      <c r="AN86" s="246">
        <v>28</v>
      </c>
      <c r="AO86" s="246">
        <v>32</v>
      </c>
      <c r="AP86" s="246">
        <v>34</v>
      </c>
      <c r="AQ86" s="246"/>
      <c r="AR86" s="247">
        <v>3.9361702127659575</v>
      </c>
      <c r="AS86" s="280">
        <v>94</v>
      </c>
      <c r="AT86" s="80">
        <v>25</v>
      </c>
      <c r="AU86" s="80">
        <v>45</v>
      </c>
      <c r="AV86" s="80">
        <v>24</v>
      </c>
      <c r="AW86" s="80"/>
      <c r="AX86" s="282">
        <v>4.0106382978723403</v>
      </c>
      <c r="AY86" s="127">
        <v>51</v>
      </c>
      <c r="AZ86" s="127"/>
      <c r="BA86" s="127">
        <v>8</v>
      </c>
      <c r="BB86" s="127">
        <v>29</v>
      </c>
      <c r="BC86" s="127">
        <v>14</v>
      </c>
      <c r="BD86" s="314">
        <v>4.117647058823529</v>
      </c>
      <c r="BE86" s="127">
        <v>46</v>
      </c>
      <c r="BF86" s="127">
        <v>4</v>
      </c>
      <c r="BG86" s="127">
        <v>23</v>
      </c>
      <c r="BH86" s="127">
        <v>13</v>
      </c>
      <c r="BI86" s="127">
        <v>6</v>
      </c>
      <c r="BJ86" s="127"/>
      <c r="BK86" s="336"/>
      <c r="BL86" s="320">
        <v>48.652173913043477</v>
      </c>
      <c r="BM86" s="344">
        <v>72</v>
      </c>
      <c r="BN86" s="344"/>
      <c r="BO86" s="344">
        <v>4</v>
      </c>
      <c r="BP86" s="344">
        <v>31</v>
      </c>
      <c r="BQ86" s="344">
        <v>37</v>
      </c>
      <c r="BR86" s="344">
        <v>22</v>
      </c>
      <c r="BS86" s="344"/>
      <c r="BT86" s="353">
        <v>72.347222222222229</v>
      </c>
    </row>
    <row r="87" spans="1:72" s="1" customFormat="1" ht="15" customHeight="1" x14ac:dyDescent="0.25">
      <c r="A87" s="21">
        <v>5</v>
      </c>
      <c r="B87" s="76">
        <v>60180</v>
      </c>
      <c r="C87" s="6" t="s">
        <v>7</v>
      </c>
      <c r="D87" s="39" t="s">
        <v>95</v>
      </c>
      <c r="E87" s="6">
        <v>105</v>
      </c>
      <c r="F87" s="10"/>
      <c r="G87" s="10">
        <v>11.4</v>
      </c>
      <c r="H87" s="10">
        <v>29.5</v>
      </c>
      <c r="I87" s="10">
        <v>59</v>
      </c>
      <c r="J87" s="41">
        <f t="shared" si="18"/>
        <v>4.4719999999999995</v>
      </c>
      <c r="K87" s="6">
        <v>104</v>
      </c>
      <c r="L87" s="10"/>
      <c r="M87" s="10">
        <v>16.3</v>
      </c>
      <c r="N87" s="10">
        <v>60.6</v>
      </c>
      <c r="O87" s="10">
        <v>23.1</v>
      </c>
      <c r="P87" s="41">
        <f t="shared" si="19"/>
        <v>4.0680000000000005</v>
      </c>
      <c r="Q87" s="6">
        <v>104</v>
      </c>
      <c r="R87" s="10"/>
      <c r="S87" s="10">
        <v>10.6</v>
      </c>
      <c r="T87" s="10">
        <v>52.9</v>
      </c>
      <c r="U87" s="10">
        <v>36.5</v>
      </c>
      <c r="V87" s="41">
        <f t="shared" si="20"/>
        <v>4.2589999999999995</v>
      </c>
      <c r="W87" s="180">
        <v>105</v>
      </c>
      <c r="X87" s="180">
        <v>1</v>
      </c>
      <c r="Y87" s="181">
        <f t="shared" si="28"/>
        <v>0.95238095238095233</v>
      </c>
      <c r="Z87" s="180">
        <v>48</v>
      </c>
      <c r="AA87" s="181">
        <f t="shared" si="17"/>
        <v>45.714285714285715</v>
      </c>
      <c r="AB87" s="180">
        <v>56</v>
      </c>
      <c r="AC87" s="181">
        <f t="shared" si="22"/>
        <v>53.333333333333336</v>
      </c>
      <c r="AD87" s="182">
        <f t="shared" si="23"/>
        <v>99.047619047619051</v>
      </c>
      <c r="AE87" s="180">
        <v>106</v>
      </c>
      <c r="AF87" s="206">
        <v>10</v>
      </c>
      <c r="AG87" s="207">
        <f t="shared" si="24"/>
        <v>9.433962264150944</v>
      </c>
      <c r="AH87" s="180">
        <v>57</v>
      </c>
      <c r="AI87" s="181">
        <f t="shared" si="25"/>
        <v>53.773584905660378</v>
      </c>
      <c r="AJ87" s="180">
        <v>39</v>
      </c>
      <c r="AK87" s="208">
        <f t="shared" si="26"/>
        <v>36.79245283018868</v>
      </c>
      <c r="AL87" s="182">
        <f t="shared" si="27"/>
        <v>90.566037735849051</v>
      </c>
      <c r="AM87" s="245">
        <v>83</v>
      </c>
      <c r="AN87" s="246">
        <v>9</v>
      </c>
      <c r="AO87" s="246">
        <v>40</v>
      </c>
      <c r="AP87" s="246">
        <v>33</v>
      </c>
      <c r="AQ87" s="246">
        <v>1</v>
      </c>
      <c r="AR87" s="247">
        <v>3.6867469879518073</v>
      </c>
      <c r="AS87" s="280">
        <v>83</v>
      </c>
      <c r="AT87" s="80">
        <v>22</v>
      </c>
      <c r="AU87" s="80">
        <v>28</v>
      </c>
      <c r="AV87" s="80">
        <v>32</v>
      </c>
      <c r="AW87" s="80">
        <v>1</v>
      </c>
      <c r="AX87" s="282">
        <v>3.8554216867469879</v>
      </c>
      <c r="AY87" s="127">
        <v>31</v>
      </c>
      <c r="AZ87" s="127"/>
      <c r="BA87" s="127">
        <v>8</v>
      </c>
      <c r="BB87" s="127">
        <v>20</v>
      </c>
      <c r="BC87" s="127">
        <v>3</v>
      </c>
      <c r="BD87" s="316">
        <v>3.838709677419355</v>
      </c>
      <c r="BE87" s="127">
        <v>30</v>
      </c>
      <c r="BF87" s="127">
        <v>6</v>
      </c>
      <c r="BG87" s="127">
        <v>15</v>
      </c>
      <c r="BH87" s="127">
        <v>7</v>
      </c>
      <c r="BI87" s="127">
        <v>2</v>
      </c>
      <c r="BJ87" s="127">
        <v>1</v>
      </c>
      <c r="BK87" s="336"/>
      <c r="BL87" s="320">
        <v>43.3</v>
      </c>
      <c r="BM87" s="344">
        <v>47</v>
      </c>
      <c r="BN87" s="344"/>
      <c r="BO87" s="344">
        <v>1</v>
      </c>
      <c r="BP87" s="344">
        <v>20</v>
      </c>
      <c r="BQ87" s="344">
        <v>26</v>
      </c>
      <c r="BR87" s="344">
        <v>13</v>
      </c>
      <c r="BS87" s="344"/>
      <c r="BT87" s="353">
        <v>72.61702127659575</v>
      </c>
    </row>
    <row r="88" spans="1:72" s="1" customFormat="1" ht="15" customHeight="1" x14ac:dyDescent="0.25">
      <c r="A88" s="21">
        <v>6</v>
      </c>
      <c r="B88" s="76">
        <v>60220</v>
      </c>
      <c r="C88" s="6" t="s">
        <v>7</v>
      </c>
      <c r="D88" s="39" t="s">
        <v>96</v>
      </c>
      <c r="E88" s="6">
        <v>68</v>
      </c>
      <c r="F88" s="10"/>
      <c r="G88" s="10">
        <v>25</v>
      </c>
      <c r="H88" s="10">
        <v>25</v>
      </c>
      <c r="I88" s="10">
        <v>50</v>
      </c>
      <c r="J88" s="41">
        <f t="shared" si="18"/>
        <v>4.25</v>
      </c>
      <c r="K88" s="6">
        <v>69</v>
      </c>
      <c r="L88" s="10">
        <v>2.9</v>
      </c>
      <c r="M88" s="10">
        <v>31.9</v>
      </c>
      <c r="N88" s="10">
        <v>55.1</v>
      </c>
      <c r="O88" s="10">
        <v>10.1</v>
      </c>
      <c r="P88" s="41">
        <f t="shared" si="19"/>
        <v>3.7239999999999998</v>
      </c>
      <c r="Q88" s="6">
        <v>66</v>
      </c>
      <c r="R88" s="10"/>
      <c r="S88" s="10">
        <v>33.299999999999997</v>
      </c>
      <c r="T88" s="10">
        <v>51.5</v>
      </c>
      <c r="U88" s="10">
        <v>15.2</v>
      </c>
      <c r="V88" s="41">
        <f t="shared" si="20"/>
        <v>3.819</v>
      </c>
      <c r="W88" s="180">
        <v>71</v>
      </c>
      <c r="X88" s="180">
        <v>1</v>
      </c>
      <c r="Y88" s="181">
        <f t="shared" si="28"/>
        <v>1.408450704225352</v>
      </c>
      <c r="Z88" s="180">
        <v>53</v>
      </c>
      <c r="AA88" s="181">
        <f t="shared" si="17"/>
        <v>74.647887323943664</v>
      </c>
      <c r="AB88" s="180">
        <v>17</v>
      </c>
      <c r="AC88" s="181">
        <f t="shared" si="22"/>
        <v>23.943661971830984</v>
      </c>
      <c r="AD88" s="182">
        <f t="shared" si="23"/>
        <v>98.591549295774655</v>
      </c>
      <c r="AE88" s="180">
        <v>70</v>
      </c>
      <c r="AF88" s="206">
        <v>3</v>
      </c>
      <c r="AG88" s="207">
        <f t="shared" si="24"/>
        <v>4.2857142857142856</v>
      </c>
      <c r="AH88" s="180">
        <v>45</v>
      </c>
      <c r="AI88" s="181">
        <f t="shared" si="25"/>
        <v>64.285714285714292</v>
      </c>
      <c r="AJ88" s="180">
        <v>22</v>
      </c>
      <c r="AK88" s="208">
        <f t="shared" si="26"/>
        <v>31.428571428571427</v>
      </c>
      <c r="AL88" s="182">
        <f t="shared" si="27"/>
        <v>95.714285714285708</v>
      </c>
      <c r="AM88" s="245">
        <v>49</v>
      </c>
      <c r="AN88" s="246">
        <v>8</v>
      </c>
      <c r="AO88" s="246">
        <v>15</v>
      </c>
      <c r="AP88" s="246">
        <v>26</v>
      </c>
      <c r="AQ88" s="246"/>
      <c r="AR88" s="247">
        <v>3.6326530612244898</v>
      </c>
      <c r="AS88" s="280">
        <v>49</v>
      </c>
      <c r="AT88" s="80">
        <v>14</v>
      </c>
      <c r="AU88" s="80">
        <v>18</v>
      </c>
      <c r="AV88" s="80">
        <v>17</v>
      </c>
      <c r="AW88" s="80"/>
      <c r="AX88" s="282">
        <v>3.9387755102040818</v>
      </c>
      <c r="AY88" s="127">
        <v>22</v>
      </c>
      <c r="AZ88" s="127"/>
      <c r="BA88" s="127">
        <v>3</v>
      </c>
      <c r="BB88" s="127">
        <v>11</v>
      </c>
      <c r="BC88" s="127">
        <v>8</v>
      </c>
      <c r="BD88" s="314">
        <v>4.2272727272727275</v>
      </c>
      <c r="BE88" s="127">
        <v>11</v>
      </c>
      <c r="BF88" s="127">
        <v>1</v>
      </c>
      <c r="BG88" s="127">
        <v>7</v>
      </c>
      <c r="BH88" s="127">
        <v>1</v>
      </c>
      <c r="BI88" s="127">
        <v>2</v>
      </c>
      <c r="BJ88" s="127">
        <v>1</v>
      </c>
      <c r="BK88" s="336"/>
      <c r="BL88" s="320">
        <v>42.727272727272727</v>
      </c>
      <c r="BM88" s="344">
        <v>22</v>
      </c>
      <c r="BN88" s="344"/>
      <c r="BO88" s="344">
        <v>1</v>
      </c>
      <c r="BP88" s="344">
        <v>9</v>
      </c>
      <c r="BQ88" s="344">
        <v>12</v>
      </c>
      <c r="BR88" s="344">
        <v>6</v>
      </c>
      <c r="BS88" s="344"/>
      <c r="BT88" s="353">
        <v>71.5</v>
      </c>
    </row>
    <row r="89" spans="1:72" s="1" customFormat="1" ht="15" customHeight="1" x14ac:dyDescent="0.25">
      <c r="A89" s="21">
        <v>7</v>
      </c>
      <c r="B89" s="76">
        <v>60240</v>
      </c>
      <c r="C89" s="6" t="s">
        <v>7</v>
      </c>
      <c r="D89" s="39" t="s">
        <v>97</v>
      </c>
      <c r="E89" s="6">
        <v>147</v>
      </c>
      <c r="F89" s="10">
        <v>1.4</v>
      </c>
      <c r="G89" s="10">
        <v>11.6</v>
      </c>
      <c r="H89" s="10">
        <v>15</v>
      </c>
      <c r="I89" s="10">
        <v>72.099999999999994</v>
      </c>
      <c r="J89" s="41">
        <f t="shared" si="18"/>
        <v>4.5810000000000004</v>
      </c>
      <c r="K89" s="6">
        <v>147</v>
      </c>
      <c r="L89" s="10">
        <v>2</v>
      </c>
      <c r="M89" s="10">
        <v>14.3</v>
      </c>
      <c r="N89" s="10">
        <v>37.4</v>
      </c>
      <c r="O89" s="10">
        <v>46.3</v>
      </c>
      <c r="P89" s="41">
        <f t="shared" si="19"/>
        <v>4.28</v>
      </c>
      <c r="Q89" s="6">
        <v>146</v>
      </c>
      <c r="R89" s="10">
        <v>1.4</v>
      </c>
      <c r="S89" s="10">
        <v>17.100000000000001</v>
      </c>
      <c r="T89" s="10">
        <v>39.700000000000003</v>
      </c>
      <c r="U89" s="10">
        <v>41.8</v>
      </c>
      <c r="V89" s="41">
        <f t="shared" si="20"/>
        <v>4.2189999999999994</v>
      </c>
      <c r="W89" s="180">
        <v>143</v>
      </c>
      <c r="X89" s="180">
        <v>2</v>
      </c>
      <c r="Y89" s="181">
        <f t="shared" si="28"/>
        <v>1.3986013986013985</v>
      </c>
      <c r="Z89" s="180">
        <v>59</v>
      </c>
      <c r="AA89" s="181">
        <f t="shared" si="17"/>
        <v>41.25874125874126</v>
      </c>
      <c r="AB89" s="180">
        <v>82</v>
      </c>
      <c r="AC89" s="181">
        <f t="shared" si="22"/>
        <v>57.34265734265734</v>
      </c>
      <c r="AD89" s="182">
        <f t="shared" si="23"/>
        <v>98.6013986013986</v>
      </c>
      <c r="AE89" s="180">
        <v>123</v>
      </c>
      <c r="AF89" s="206">
        <v>6</v>
      </c>
      <c r="AG89" s="207">
        <f t="shared" si="24"/>
        <v>4.8780487804878048</v>
      </c>
      <c r="AH89" s="180">
        <v>70</v>
      </c>
      <c r="AI89" s="181">
        <f t="shared" si="25"/>
        <v>56.91056910569106</v>
      </c>
      <c r="AJ89" s="180">
        <v>47</v>
      </c>
      <c r="AK89" s="208">
        <f t="shared" si="26"/>
        <v>38.211382113821138</v>
      </c>
      <c r="AL89" s="182">
        <f t="shared" si="27"/>
        <v>95.121951219512198</v>
      </c>
      <c r="AM89" s="245">
        <v>114</v>
      </c>
      <c r="AN89" s="246">
        <v>11</v>
      </c>
      <c r="AO89" s="246">
        <v>67</v>
      </c>
      <c r="AP89" s="246">
        <v>33</v>
      </c>
      <c r="AQ89" s="246">
        <v>3</v>
      </c>
      <c r="AR89" s="247">
        <v>3.7543859649122808</v>
      </c>
      <c r="AS89" s="280">
        <v>114</v>
      </c>
      <c r="AT89" s="80">
        <v>25</v>
      </c>
      <c r="AU89" s="80">
        <v>46</v>
      </c>
      <c r="AV89" s="80">
        <v>42</v>
      </c>
      <c r="AW89" s="80">
        <v>1</v>
      </c>
      <c r="AX89" s="282">
        <v>3.8333333333333335</v>
      </c>
      <c r="AY89" s="127">
        <v>56</v>
      </c>
      <c r="AZ89" s="127">
        <v>1</v>
      </c>
      <c r="BA89" s="127">
        <v>8</v>
      </c>
      <c r="BB89" s="127">
        <v>28</v>
      </c>
      <c r="BC89" s="127">
        <v>19</v>
      </c>
      <c r="BD89" s="314">
        <v>4.1607142857142856</v>
      </c>
      <c r="BE89" s="127">
        <v>42</v>
      </c>
      <c r="BF89" s="127">
        <v>11</v>
      </c>
      <c r="BG89" s="127">
        <v>22</v>
      </c>
      <c r="BH89" s="127">
        <v>9</v>
      </c>
      <c r="BI89" s="127"/>
      <c r="BJ89" s="127"/>
      <c r="BK89" s="336"/>
      <c r="BL89" s="320">
        <v>36.547619047619051</v>
      </c>
      <c r="BM89" s="344">
        <v>70</v>
      </c>
      <c r="BN89" s="344"/>
      <c r="BO89" s="344">
        <v>9</v>
      </c>
      <c r="BP89" s="344">
        <v>26</v>
      </c>
      <c r="BQ89" s="344">
        <v>35</v>
      </c>
      <c r="BR89" s="344">
        <v>16</v>
      </c>
      <c r="BS89" s="344"/>
      <c r="BT89" s="353">
        <v>70.242857142857147</v>
      </c>
    </row>
    <row r="90" spans="1:72" s="1" customFormat="1" ht="15" customHeight="1" x14ac:dyDescent="0.25">
      <c r="A90" s="21">
        <v>8</v>
      </c>
      <c r="B90" s="76">
        <v>60560</v>
      </c>
      <c r="C90" s="6" t="s">
        <v>7</v>
      </c>
      <c r="D90" s="39" t="s">
        <v>98</v>
      </c>
      <c r="E90" s="6">
        <v>45</v>
      </c>
      <c r="F90" s="10"/>
      <c r="G90" s="10">
        <v>17.8</v>
      </c>
      <c r="H90" s="10">
        <v>28.9</v>
      </c>
      <c r="I90" s="10">
        <v>53.3</v>
      </c>
      <c r="J90" s="41">
        <f t="shared" si="18"/>
        <v>4.3550000000000004</v>
      </c>
      <c r="K90" s="6">
        <v>45</v>
      </c>
      <c r="L90" s="10"/>
      <c r="M90" s="10">
        <v>20</v>
      </c>
      <c r="N90" s="10">
        <v>46.7</v>
      </c>
      <c r="O90" s="10">
        <v>33.299999999999997</v>
      </c>
      <c r="P90" s="41">
        <f t="shared" si="19"/>
        <v>4.133</v>
      </c>
      <c r="Q90" s="6">
        <v>45</v>
      </c>
      <c r="R90" s="10"/>
      <c r="S90" s="10">
        <v>8.9</v>
      </c>
      <c r="T90" s="10">
        <v>60</v>
      </c>
      <c r="U90" s="10">
        <v>31.1</v>
      </c>
      <c r="V90" s="41">
        <f t="shared" si="20"/>
        <v>4.2219999999999995</v>
      </c>
      <c r="W90" s="180">
        <v>43</v>
      </c>
      <c r="X90" s="180"/>
      <c r="Y90" s="181">
        <f t="shared" si="28"/>
        <v>0</v>
      </c>
      <c r="Z90" s="180">
        <v>25</v>
      </c>
      <c r="AA90" s="181">
        <f t="shared" si="17"/>
        <v>58.139534883720927</v>
      </c>
      <c r="AB90" s="180">
        <v>18</v>
      </c>
      <c r="AC90" s="181">
        <f t="shared" si="22"/>
        <v>41.860465116279073</v>
      </c>
      <c r="AD90" s="182">
        <f t="shared" si="23"/>
        <v>100</v>
      </c>
      <c r="AE90" s="180">
        <v>45</v>
      </c>
      <c r="AF90" s="206"/>
      <c r="AG90" s="207"/>
      <c r="AH90" s="180">
        <v>9</v>
      </c>
      <c r="AI90" s="181">
        <f t="shared" si="25"/>
        <v>20</v>
      </c>
      <c r="AJ90" s="180">
        <v>36</v>
      </c>
      <c r="AK90" s="208">
        <f t="shared" si="26"/>
        <v>80</v>
      </c>
      <c r="AL90" s="182">
        <f t="shared" si="27"/>
        <v>100</v>
      </c>
      <c r="AM90" s="245">
        <v>40</v>
      </c>
      <c r="AN90" s="246">
        <v>1</v>
      </c>
      <c r="AO90" s="246">
        <v>16</v>
      </c>
      <c r="AP90" s="246">
        <v>23</v>
      </c>
      <c r="AQ90" s="246"/>
      <c r="AR90" s="247">
        <v>3.45</v>
      </c>
      <c r="AS90" s="280">
        <v>40</v>
      </c>
      <c r="AT90" s="80">
        <v>8</v>
      </c>
      <c r="AU90" s="80">
        <v>14</v>
      </c>
      <c r="AV90" s="80">
        <v>18</v>
      </c>
      <c r="AW90" s="80"/>
      <c r="AX90" s="282">
        <v>3.75</v>
      </c>
      <c r="AY90" s="127">
        <v>25</v>
      </c>
      <c r="AZ90" s="127"/>
      <c r="BA90" s="127">
        <v>1</v>
      </c>
      <c r="BB90" s="127">
        <v>7</v>
      </c>
      <c r="BC90" s="127">
        <v>17</v>
      </c>
      <c r="BD90" s="315">
        <v>4.6399999999999997</v>
      </c>
      <c r="BE90" s="127">
        <v>16</v>
      </c>
      <c r="BF90" s="127">
        <v>3</v>
      </c>
      <c r="BG90" s="127">
        <v>12</v>
      </c>
      <c r="BH90" s="127">
        <v>1</v>
      </c>
      <c r="BI90" s="127"/>
      <c r="BJ90" s="127"/>
      <c r="BK90" s="336"/>
      <c r="BL90" s="320">
        <v>35.5</v>
      </c>
      <c r="BM90" s="344">
        <v>25</v>
      </c>
      <c r="BN90" s="344"/>
      <c r="BO90" s="344"/>
      <c r="BP90" s="344">
        <v>6</v>
      </c>
      <c r="BQ90" s="344">
        <v>19</v>
      </c>
      <c r="BR90" s="344">
        <v>11</v>
      </c>
      <c r="BS90" s="344">
        <v>1</v>
      </c>
      <c r="BT90" s="353">
        <v>79.599999999999994</v>
      </c>
    </row>
    <row r="91" spans="1:72" s="1" customFormat="1" ht="15" customHeight="1" x14ac:dyDescent="0.25">
      <c r="A91" s="21">
        <v>9</v>
      </c>
      <c r="B91" s="76">
        <v>60660</v>
      </c>
      <c r="C91" s="6" t="s">
        <v>7</v>
      </c>
      <c r="D91" s="39" t="s">
        <v>99</v>
      </c>
      <c r="E91" s="6">
        <v>27</v>
      </c>
      <c r="F91" s="10">
        <v>3.7</v>
      </c>
      <c r="G91" s="10">
        <v>29.6</v>
      </c>
      <c r="H91" s="10">
        <v>33.299999999999997</v>
      </c>
      <c r="I91" s="10">
        <v>33.299999999999997</v>
      </c>
      <c r="J91" s="41">
        <f t="shared" si="18"/>
        <v>3.9589999999999996</v>
      </c>
      <c r="K91" s="6">
        <v>28</v>
      </c>
      <c r="L91" s="10">
        <v>3.6</v>
      </c>
      <c r="M91" s="10">
        <v>35.700000000000003</v>
      </c>
      <c r="N91" s="10">
        <v>46.4</v>
      </c>
      <c r="O91" s="10">
        <v>14.3</v>
      </c>
      <c r="P91" s="41">
        <f t="shared" si="19"/>
        <v>3.714</v>
      </c>
      <c r="Q91" s="6">
        <v>28</v>
      </c>
      <c r="R91" s="10"/>
      <c r="S91" s="10">
        <v>10.7</v>
      </c>
      <c r="T91" s="10">
        <v>75</v>
      </c>
      <c r="U91" s="10">
        <v>14.3</v>
      </c>
      <c r="V91" s="41">
        <f t="shared" si="20"/>
        <v>4.0360000000000005</v>
      </c>
      <c r="W91" s="180">
        <v>25</v>
      </c>
      <c r="X91" s="180">
        <v>3</v>
      </c>
      <c r="Y91" s="181">
        <f t="shared" si="28"/>
        <v>12</v>
      </c>
      <c r="Z91" s="180">
        <v>21</v>
      </c>
      <c r="AA91" s="181">
        <f t="shared" si="17"/>
        <v>84</v>
      </c>
      <c r="AB91" s="180">
        <v>1</v>
      </c>
      <c r="AC91" s="181">
        <f t="shared" si="22"/>
        <v>4</v>
      </c>
      <c r="AD91" s="182">
        <f t="shared" si="23"/>
        <v>88</v>
      </c>
      <c r="AE91" s="180">
        <v>25</v>
      </c>
      <c r="AF91" s="206">
        <v>2</v>
      </c>
      <c r="AG91" s="207">
        <f t="shared" si="24"/>
        <v>8</v>
      </c>
      <c r="AH91" s="180">
        <v>17</v>
      </c>
      <c r="AI91" s="181">
        <f t="shared" si="25"/>
        <v>68</v>
      </c>
      <c r="AJ91" s="180">
        <v>6</v>
      </c>
      <c r="AK91" s="208">
        <f t="shared" si="26"/>
        <v>24</v>
      </c>
      <c r="AL91" s="182">
        <f t="shared" si="27"/>
        <v>92</v>
      </c>
      <c r="AM91" s="245">
        <v>18</v>
      </c>
      <c r="AN91" s="246">
        <v>3</v>
      </c>
      <c r="AO91" s="246">
        <v>9</v>
      </c>
      <c r="AP91" s="246">
        <v>6</v>
      </c>
      <c r="AQ91" s="246"/>
      <c r="AR91" s="247">
        <v>3.8333333333333335</v>
      </c>
      <c r="AS91" s="280">
        <v>18</v>
      </c>
      <c r="AT91" s="80">
        <v>2</v>
      </c>
      <c r="AU91" s="80">
        <v>10</v>
      </c>
      <c r="AV91" s="80">
        <v>6</v>
      </c>
      <c r="AW91" s="80"/>
      <c r="AX91" s="298">
        <v>3.7777777777777777</v>
      </c>
      <c r="AY91" s="127">
        <v>13</v>
      </c>
      <c r="AZ91" s="127"/>
      <c r="BA91" s="127">
        <v>6</v>
      </c>
      <c r="BB91" s="127">
        <v>5</v>
      </c>
      <c r="BC91" s="127">
        <v>2</v>
      </c>
      <c r="BD91" s="316">
        <v>3.6923076923076925</v>
      </c>
      <c r="BE91" s="127">
        <v>5</v>
      </c>
      <c r="BF91" s="127"/>
      <c r="BG91" s="127">
        <v>3</v>
      </c>
      <c r="BH91" s="127">
        <v>2</v>
      </c>
      <c r="BI91" s="127"/>
      <c r="BJ91" s="127"/>
      <c r="BK91" s="336"/>
      <c r="BL91" s="320">
        <v>45.8</v>
      </c>
      <c r="BM91" s="344">
        <v>17</v>
      </c>
      <c r="BN91" s="344"/>
      <c r="BO91" s="344">
        <v>1</v>
      </c>
      <c r="BP91" s="344">
        <v>6</v>
      </c>
      <c r="BQ91" s="344">
        <v>10</v>
      </c>
      <c r="BR91" s="344">
        <v>6</v>
      </c>
      <c r="BS91" s="344"/>
      <c r="BT91" s="353">
        <v>73.411764705882348</v>
      </c>
    </row>
    <row r="92" spans="1:72" s="1" customFormat="1" ht="15" customHeight="1" x14ac:dyDescent="0.25">
      <c r="A92" s="21">
        <v>10</v>
      </c>
      <c r="B92" s="76">
        <v>60001</v>
      </c>
      <c r="C92" s="25" t="s">
        <v>7</v>
      </c>
      <c r="D92" s="27" t="s">
        <v>90</v>
      </c>
      <c r="E92" s="25">
        <v>72</v>
      </c>
      <c r="F92" s="30"/>
      <c r="G92" s="30">
        <v>20.8</v>
      </c>
      <c r="H92" s="30">
        <v>31.9</v>
      </c>
      <c r="I92" s="30">
        <v>47.2</v>
      </c>
      <c r="J92" s="43">
        <f>(2*F92+3*G92+4*H92+5*I92)/100</f>
        <v>4.26</v>
      </c>
      <c r="K92" s="25">
        <v>70</v>
      </c>
      <c r="L92" s="30">
        <v>5.7</v>
      </c>
      <c r="M92" s="30">
        <v>24.3</v>
      </c>
      <c r="N92" s="30">
        <v>47.1</v>
      </c>
      <c r="O92" s="30">
        <v>22.9</v>
      </c>
      <c r="P92" s="43">
        <f>(2*L92+3*M92+4*N92+5*O92)/100</f>
        <v>3.8720000000000003</v>
      </c>
      <c r="Q92" s="25">
        <v>73</v>
      </c>
      <c r="R92" s="30"/>
      <c r="S92" s="30">
        <v>32.9</v>
      </c>
      <c r="T92" s="30">
        <v>45.2</v>
      </c>
      <c r="U92" s="30">
        <v>21.9</v>
      </c>
      <c r="V92" s="43">
        <f>(2*R92+3*S92+4*T92+5*U92)/100</f>
        <v>3.89</v>
      </c>
      <c r="W92" s="177">
        <v>72</v>
      </c>
      <c r="X92" s="177"/>
      <c r="Y92" s="181">
        <f t="shared" si="28"/>
        <v>0</v>
      </c>
      <c r="Z92" s="177">
        <v>38</v>
      </c>
      <c r="AA92" s="178">
        <f>Z92*100/W92</f>
        <v>52.777777777777779</v>
      </c>
      <c r="AB92" s="177">
        <v>34</v>
      </c>
      <c r="AC92" s="178">
        <f>AB92*100/W92</f>
        <v>47.222222222222221</v>
      </c>
      <c r="AD92" s="179">
        <f>AC92+AA92</f>
        <v>100</v>
      </c>
      <c r="AE92" s="177">
        <v>76</v>
      </c>
      <c r="AF92" s="203">
        <v>5</v>
      </c>
      <c r="AG92" s="204">
        <f>AF92*100/AE92</f>
        <v>6.5789473684210522</v>
      </c>
      <c r="AH92" s="177">
        <v>44</v>
      </c>
      <c r="AI92" s="178">
        <f>AH92*100/AE92</f>
        <v>57.89473684210526</v>
      </c>
      <c r="AJ92" s="177">
        <v>27</v>
      </c>
      <c r="AK92" s="205">
        <f>AJ92*100/AE92</f>
        <v>35.526315789473685</v>
      </c>
      <c r="AL92" s="179">
        <f>(AH92+AJ92)*100/AE92</f>
        <v>93.421052631578945</v>
      </c>
      <c r="AM92" s="242">
        <v>25</v>
      </c>
      <c r="AN92" s="243">
        <v>1</v>
      </c>
      <c r="AO92" s="243">
        <v>7</v>
      </c>
      <c r="AP92" s="243">
        <v>16</v>
      </c>
      <c r="AQ92" s="243">
        <v>1</v>
      </c>
      <c r="AR92" s="244">
        <v>3.32</v>
      </c>
      <c r="AS92" s="277">
        <v>25</v>
      </c>
      <c r="AT92" s="284">
        <v>1</v>
      </c>
      <c r="AU92" s="284">
        <v>10</v>
      </c>
      <c r="AV92" s="284">
        <v>14</v>
      </c>
      <c r="AW92" s="284"/>
      <c r="AX92" s="282">
        <v>3.48</v>
      </c>
      <c r="AY92" s="134">
        <v>13</v>
      </c>
      <c r="AZ92" s="134"/>
      <c r="BA92" s="134">
        <v>4</v>
      </c>
      <c r="BB92" s="134">
        <v>6</v>
      </c>
      <c r="BC92" s="134">
        <v>3</v>
      </c>
      <c r="BD92" s="321">
        <v>3.9230769230769229</v>
      </c>
      <c r="BE92" s="134">
        <v>18</v>
      </c>
      <c r="BF92" s="134">
        <v>3</v>
      </c>
      <c r="BG92" s="134">
        <v>11</v>
      </c>
      <c r="BH92" s="134">
        <v>4</v>
      </c>
      <c r="BI92" s="134"/>
      <c r="BJ92" s="134"/>
      <c r="BK92" s="335"/>
      <c r="BL92" s="358">
        <v>43.055555555555557</v>
      </c>
      <c r="BM92" s="343">
        <v>24</v>
      </c>
      <c r="BN92" s="343"/>
      <c r="BO92" s="343">
        <v>2</v>
      </c>
      <c r="BP92" s="343">
        <v>13</v>
      </c>
      <c r="BQ92" s="343">
        <v>9</v>
      </c>
      <c r="BR92" s="343">
        <v>3</v>
      </c>
      <c r="BS92" s="343"/>
      <c r="BT92" s="352">
        <v>69.666666666666671</v>
      </c>
    </row>
    <row r="93" spans="1:72" s="1" customFormat="1" ht="15" customHeight="1" x14ac:dyDescent="0.25">
      <c r="A93" s="21">
        <v>11</v>
      </c>
      <c r="B93" s="76">
        <v>60701</v>
      </c>
      <c r="C93" s="6" t="s">
        <v>7</v>
      </c>
      <c r="D93" s="39" t="s">
        <v>100</v>
      </c>
      <c r="E93" s="6">
        <v>50</v>
      </c>
      <c r="F93" s="10">
        <v>6</v>
      </c>
      <c r="G93" s="10">
        <v>26</v>
      </c>
      <c r="H93" s="10">
        <v>30</v>
      </c>
      <c r="I93" s="10">
        <v>38</v>
      </c>
      <c r="J93" s="41">
        <f t="shared" si="18"/>
        <v>4</v>
      </c>
      <c r="K93" s="6">
        <v>49</v>
      </c>
      <c r="L93" s="10">
        <v>14.3</v>
      </c>
      <c r="M93" s="10">
        <v>22.4</v>
      </c>
      <c r="N93" s="10">
        <v>44.9</v>
      </c>
      <c r="O93" s="10">
        <v>18.399999999999999</v>
      </c>
      <c r="P93" s="41">
        <f t="shared" si="19"/>
        <v>3.6739999999999999</v>
      </c>
      <c r="Q93" s="6">
        <v>49</v>
      </c>
      <c r="R93" s="10"/>
      <c r="S93" s="10">
        <v>18.399999999999999</v>
      </c>
      <c r="T93" s="10">
        <v>59.2</v>
      </c>
      <c r="U93" s="10">
        <v>22.4</v>
      </c>
      <c r="V93" s="41">
        <f t="shared" si="20"/>
        <v>4.04</v>
      </c>
      <c r="W93" s="180">
        <v>53</v>
      </c>
      <c r="X93" s="180">
        <v>4</v>
      </c>
      <c r="Y93" s="181">
        <f t="shared" si="28"/>
        <v>7.5471698113207548</v>
      </c>
      <c r="Z93" s="180">
        <v>29</v>
      </c>
      <c r="AA93" s="181">
        <f t="shared" si="17"/>
        <v>54.716981132075475</v>
      </c>
      <c r="AB93" s="180">
        <v>20</v>
      </c>
      <c r="AC93" s="181">
        <f t="shared" si="22"/>
        <v>37.735849056603776</v>
      </c>
      <c r="AD93" s="182">
        <f t="shared" si="23"/>
        <v>92.452830188679258</v>
      </c>
      <c r="AE93" s="180">
        <v>48</v>
      </c>
      <c r="AF93" s="206">
        <v>2</v>
      </c>
      <c r="AG93" s="207">
        <f t="shared" si="24"/>
        <v>4.166666666666667</v>
      </c>
      <c r="AH93" s="180">
        <v>21</v>
      </c>
      <c r="AI93" s="181">
        <f t="shared" si="25"/>
        <v>43.75</v>
      </c>
      <c r="AJ93" s="180">
        <v>25</v>
      </c>
      <c r="AK93" s="208">
        <f t="shared" si="26"/>
        <v>52.083333333333336</v>
      </c>
      <c r="AL93" s="182">
        <f t="shared" si="27"/>
        <v>95.833333333333329</v>
      </c>
      <c r="AM93" s="245">
        <v>49</v>
      </c>
      <c r="AN93" s="246">
        <v>9</v>
      </c>
      <c r="AO93" s="246">
        <v>23</v>
      </c>
      <c r="AP93" s="246">
        <v>13</v>
      </c>
      <c r="AQ93" s="246">
        <v>4</v>
      </c>
      <c r="AR93" s="247">
        <v>3.7551020408163267</v>
      </c>
      <c r="AS93" s="280">
        <v>49</v>
      </c>
      <c r="AT93" s="80">
        <v>4</v>
      </c>
      <c r="AU93" s="80">
        <v>21</v>
      </c>
      <c r="AV93" s="80">
        <v>22</v>
      </c>
      <c r="AW93" s="80">
        <v>2</v>
      </c>
      <c r="AX93" s="282">
        <v>3.5510204081632653</v>
      </c>
      <c r="AY93" s="127">
        <v>21</v>
      </c>
      <c r="AZ93" s="127"/>
      <c r="BA93" s="127">
        <v>5</v>
      </c>
      <c r="BB93" s="127">
        <v>11</v>
      </c>
      <c r="BC93" s="127">
        <v>5</v>
      </c>
      <c r="BD93" s="316">
        <v>4</v>
      </c>
      <c r="BE93" s="127">
        <v>23</v>
      </c>
      <c r="BF93" s="127">
        <v>4</v>
      </c>
      <c r="BG93" s="127">
        <v>14</v>
      </c>
      <c r="BH93" s="127">
        <v>5</v>
      </c>
      <c r="BI93" s="127"/>
      <c r="BJ93" s="127"/>
      <c r="BK93" s="336"/>
      <c r="BL93" s="320">
        <v>37.869565217391305</v>
      </c>
      <c r="BM93" s="344">
        <v>27</v>
      </c>
      <c r="BN93" s="344"/>
      <c r="BO93" s="344">
        <v>5</v>
      </c>
      <c r="BP93" s="344">
        <v>11</v>
      </c>
      <c r="BQ93" s="344">
        <v>11</v>
      </c>
      <c r="BR93" s="344">
        <v>5</v>
      </c>
      <c r="BS93" s="344"/>
      <c r="BT93" s="353">
        <v>65.481481481481481</v>
      </c>
    </row>
    <row r="94" spans="1:72" s="1" customFormat="1" ht="15" customHeight="1" x14ac:dyDescent="0.25">
      <c r="A94" s="21">
        <v>12</v>
      </c>
      <c r="B94" s="76">
        <v>60850</v>
      </c>
      <c r="C94" s="6" t="s">
        <v>7</v>
      </c>
      <c r="D94" s="39" t="s">
        <v>101</v>
      </c>
      <c r="E94" s="6">
        <v>84</v>
      </c>
      <c r="F94" s="10">
        <v>1.2</v>
      </c>
      <c r="G94" s="10">
        <v>7.1</v>
      </c>
      <c r="H94" s="10">
        <v>17.899999999999999</v>
      </c>
      <c r="I94" s="10">
        <v>73.8</v>
      </c>
      <c r="J94" s="41">
        <f t="shared" si="18"/>
        <v>4.6429999999999998</v>
      </c>
      <c r="K94" s="6">
        <v>82</v>
      </c>
      <c r="L94" s="10">
        <v>1.2</v>
      </c>
      <c r="M94" s="10">
        <v>2.4</v>
      </c>
      <c r="N94" s="10">
        <v>34.1</v>
      </c>
      <c r="O94" s="10">
        <v>62.2</v>
      </c>
      <c r="P94" s="41">
        <f t="shared" si="19"/>
        <v>4.57</v>
      </c>
      <c r="Q94" s="6">
        <v>83</v>
      </c>
      <c r="R94" s="10">
        <v>1.2</v>
      </c>
      <c r="S94" s="10">
        <v>13.3</v>
      </c>
      <c r="T94" s="10">
        <v>57.8</v>
      </c>
      <c r="U94" s="10">
        <v>27.7</v>
      </c>
      <c r="V94" s="41">
        <f t="shared" si="20"/>
        <v>4.12</v>
      </c>
      <c r="W94" s="180">
        <v>82</v>
      </c>
      <c r="X94" s="180"/>
      <c r="Y94" s="181">
        <f t="shared" si="28"/>
        <v>0</v>
      </c>
      <c r="Z94" s="180">
        <v>44</v>
      </c>
      <c r="AA94" s="181">
        <f t="shared" si="17"/>
        <v>53.658536585365852</v>
      </c>
      <c r="AB94" s="180">
        <v>38</v>
      </c>
      <c r="AC94" s="181">
        <f t="shared" si="22"/>
        <v>46.341463414634148</v>
      </c>
      <c r="AD94" s="182">
        <f t="shared" si="23"/>
        <v>100</v>
      </c>
      <c r="AE94" s="180">
        <v>84</v>
      </c>
      <c r="AF94" s="206">
        <v>1</v>
      </c>
      <c r="AG94" s="207">
        <f t="shared" si="24"/>
        <v>1.1904761904761905</v>
      </c>
      <c r="AH94" s="180">
        <v>34</v>
      </c>
      <c r="AI94" s="181">
        <f t="shared" si="25"/>
        <v>40.476190476190474</v>
      </c>
      <c r="AJ94" s="180">
        <v>49</v>
      </c>
      <c r="AK94" s="208">
        <f t="shared" si="26"/>
        <v>58.333333333333336</v>
      </c>
      <c r="AL94" s="182">
        <f t="shared" si="27"/>
        <v>98.80952380952381</v>
      </c>
      <c r="AM94" s="245">
        <v>67</v>
      </c>
      <c r="AN94" s="246">
        <v>3</v>
      </c>
      <c r="AO94" s="246">
        <v>31</v>
      </c>
      <c r="AP94" s="246">
        <v>33</v>
      </c>
      <c r="AQ94" s="246"/>
      <c r="AR94" s="247">
        <v>3.5522388059701493</v>
      </c>
      <c r="AS94" s="280">
        <v>67</v>
      </c>
      <c r="AT94" s="80">
        <v>12</v>
      </c>
      <c r="AU94" s="80">
        <v>34</v>
      </c>
      <c r="AV94" s="80">
        <v>21</v>
      </c>
      <c r="AW94" s="80"/>
      <c r="AX94" s="282">
        <v>3.8656716417910446</v>
      </c>
      <c r="AY94" s="127">
        <v>29</v>
      </c>
      <c r="AZ94" s="127"/>
      <c r="BA94" s="127">
        <v>3</v>
      </c>
      <c r="BB94" s="127">
        <v>17</v>
      </c>
      <c r="BC94" s="127">
        <v>9</v>
      </c>
      <c r="BD94" s="314">
        <v>4.2068965517241379</v>
      </c>
      <c r="BE94" s="127">
        <v>17</v>
      </c>
      <c r="BF94" s="127">
        <v>4</v>
      </c>
      <c r="BG94" s="127">
        <v>8</v>
      </c>
      <c r="BH94" s="127">
        <v>4</v>
      </c>
      <c r="BI94" s="127">
        <v>1</v>
      </c>
      <c r="BJ94" s="127"/>
      <c r="BK94" s="336"/>
      <c r="BL94" s="320">
        <v>39.705882352941174</v>
      </c>
      <c r="BM94" s="344">
        <v>29</v>
      </c>
      <c r="BN94" s="344"/>
      <c r="BO94" s="344">
        <v>1</v>
      </c>
      <c r="BP94" s="344">
        <v>10</v>
      </c>
      <c r="BQ94" s="344">
        <v>18</v>
      </c>
      <c r="BR94" s="344">
        <v>11</v>
      </c>
      <c r="BS94" s="344"/>
      <c r="BT94" s="353">
        <v>73.65517241379311</v>
      </c>
    </row>
    <row r="95" spans="1:72" s="1" customFormat="1" ht="15" customHeight="1" x14ac:dyDescent="0.25">
      <c r="A95" s="21">
        <v>13</v>
      </c>
      <c r="B95" s="76">
        <v>60910</v>
      </c>
      <c r="C95" s="6" t="s">
        <v>7</v>
      </c>
      <c r="D95" s="39" t="s">
        <v>102</v>
      </c>
      <c r="E95" s="6">
        <v>79</v>
      </c>
      <c r="F95" s="10">
        <v>5.0999999999999996</v>
      </c>
      <c r="G95" s="10">
        <v>19</v>
      </c>
      <c r="H95" s="10">
        <v>31.6</v>
      </c>
      <c r="I95" s="10">
        <v>44.3</v>
      </c>
      <c r="J95" s="41">
        <f t="shared" si="18"/>
        <v>4.1509999999999998</v>
      </c>
      <c r="K95" s="6">
        <v>74</v>
      </c>
      <c r="L95" s="10">
        <v>9.5</v>
      </c>
      <c r="M95" s="10">
        <v>36.5</v>
      </c>
      <c r="N95" s="10">
        <v>37.799999999999997</v>
      </c>
      <c r="O95" s="10">
        <v>16.2</v>
      </c>
      <c r="P95" s="41">
        <f t="shared" si="19"/>
        <v>3.6069999999999998</v>
      </c>
      <c r="Q95" s="6">
        <v>79</v>
      </c>
      <c r="R95" s="10">
        <v>5.0999999999999996</v>
      </c>
      <c r="S95" s="10">
        <v>26.6</v>
      </c>
      <c r="T95" s="10">
        <v>51.9</v>
      </c>
      <c r="U95" s="10">
        <v>16.5</v>
      </c>
      <c r="V95" s="41">
        <f t="shared" si="20"/>
        <v>3.8010000000000002</v>
      </c>
      <c r="W95" s="180">
        <v>76</v>
      </c>
      <c r="X95" s="180">
        <v>4</v>
      </c>
      <c r="Y95" s="181">
        <f t="shared" si="28"/>
        <v>5.2631578947368425</v>
      </c>
      <c r="Z95" s="180">
        <v>44</v>
      </c>
      <c r="AA95" s="181">
        <f t="shared" si="17"/>
        <v>57.89473684210526</v>
      </c>
      <c r="AB95" s="180">
        <v>28</v>
      </c>
      <c r="AC95" s="181">
        <f t="shared" si="22"/>
        <v>36.842105263157897</v>
      </c>
      <c r="AD95" s="182">
        <f t="shared" si="23"/>
        <v>94.73684210526315</v>
      </c>
      <c r="AE95" s="180">
        <v>69</v>
      </c>
      <c r="AF95" s="206">
        <v>7</v>
      </c>
      <c r="AG95" s="207">
        <f t="shared" si="24"/>
        <v>10.144927536231885</v>
      </c>
      <c r="AH95" s="180">
        <v>39</v>
      </c>
      <c r="AI95" s="181">
        <f t="shared" si="25"/>
        <v>56.521739130434781</v>
      </c>
      <c r="AJ95" s="180">
        <v>23</v>
      </c>
      <c r="AK95" s="208">
        <f t="shared" si="26"/>
        <v>33.333333333333336</v>
      </c>
      <c r="AL95" s="182">
        <f t="shared" si="27"/>
        <v>89.85507246376811</v>
      </c>
      <c r="AM95" s="245">
        <v>66</v>
      </c>
      <c r="AN95" s="246">
        <v>8</v>
      </c>
      <c r="AO95" s="246">
        <v>25</v>
      </c>
      <c r="AP95" s="246">
        <v>33</v>
      </c>
      <c r="AQ95" s="246"/>
      <c r="AR95" s="247">
        <v>3.6212121212121211</v>
      </c>
      <c r="AS95" s="280">
        <v>66</v>
      </c>
      <c r="AT95" s="80">
        <v>12</v>
      </c>
      <c r="AU95" s="80">
        <v>27</v>
      </c>
      <c r="AV95" s="80">
        <v>26</v>
      </c>
      <c r="AW95" s="80">
        <v>1</v>
      </c>
      <c r="AX95" s="282">
        <v>3.7575757575757578</v>
      </c>
      <c r="AY95" s="127">
        <v>25</v>
      </c>
      <c r="AZ95" s="127"/>
      <c r="BA95" s="127">
        <v>8</v>
      </c>
      <c r="BB95" s="127">
        <v>13</v>
      </c>
      <c r="BC95" s="127">
        <v>4</v>
      </c>
      <c r="BD95" s="316">
        <v>3.84</v>
      </c>
      <c r="BE95" s="127">
        <v>14</v>
      </c>
      <c r="BF95" s="127"/>
      <c r="BG95" s="127">
        <v>12</v>
      </c>
      <c r="BH95" s="127">
        <v>1</v>
      </c>
      <c r="BI95" s="127">
        <v>1</v>
      </c>
      <c r="BJ95" s="127"/>
      <c r="BK95" s="336"/>
      <c r="BL95" s="320">
        <v>42.428571428571431</v>
      </c>
      <c r="BM95" s="344">
        <v>26</v>
      </c>
      <c r="BN95" s="344"/>
      <c r="BO95" s="344">
        <v>3</v>
      </c>
      <c r="BP95" s="344">
        <v>13</v>
      </c>
      <c r="BQ95" s="344">
        <v>10</v>
      </c>
      <c r="BR95" s="344">
        <v>5</v>
      </c>
      <c r="BS95" s="344"/>
      <c r="BT95" s="353">
        <v>66.07692307692308</v>
      </c>
    </row>
    <row r="96" spans="1:72" s="1" customFormat="1" ht="15" customHeight="1" x14ac:dyDescent="0.25">
      <c r="A96" s="21">
        <v>14</v>
      </c>
      <c r="B96" s="6">
        <v>60980</v>
      </c>
      <c r="C96" s="6" t="s">
        <v>7</v>
      </c>
      <c r="D96" s="39" t="s">
        <v>103</v>
      </c>
      <c r="E96" s="6">
        <v>71</v>
      </c>
      <c r="F96" s="10"/>
      <c r="G96" s="10">
        <v>5.6</v>
      </c>
      <c r="H96" s="10">
        <v>29.6</v>
      </c>
      <c r="I96" s="10">
        <v>64.8</v>
      </c>
      <c r="J96" s="41">
        <f t="shared" si="18"/>
        <v>4.5919999999999996</v>
      </c>
      <c r="K96" s="6">
        <v>70</v>
      </c>
      <c r="L96" s="10"/>
      <c r="M96" s="10">
        <v>17.100000000000001</v>
      </c>
      <c r="N96" s="10">
        <v>55.7</v>
      </c>
      <c r="O96" s="10">
        <v>27.1</v>
      </c>
      <c r="P96" s="41">
        <f t="shared" si="19"/>
        <v>4.0960000000000001</v>
      </c>
      <c r="Q96" s="6">
        <v>71</v>
      </c>
      <c r="R96" s="10"/>
      <c r="S96" s="10">
        <v>14.1</v>
      </c>
      <c r="T96" s="10">
        <v>54.9</v>
      </c>
      <c r="U96" s="10">
        <v>31</v>
      </c>
      <c r="V96" s="41">
        <f t="shared" si="20"/>
        <v>4.1689999999999996</v>
      </c>
      <c r="W96" s="180">
        <v>73</v>
      </c>
      <c r="X96" s="180"/>
      <c r="Y96" s="181">
        <f t="shared" si="28"/>
        <v>0</v>
      </c>
      <c r="Z96" s="180">
        <v>51</v>
      </c>
      <c r="AA96" s="181">
        <f t="shared" si="17"/>
        <v>69.863013698630141</v>
      </c>
      <c r="AB96" s="180">
        <v>22</v>
      </c>
      <c r="AC96" s="181">
        <f t="shared" si="22"/>
        <v>30.136986301369863</v>
      </c>
      <c r="AD96" s="182">
        <f t="shared" si="23"/>
        <v>100</v>
      </c>
      <c r="AE96" s="180">
        <v>71</v>
      </c>
      <c r="AF96" s="206">
        <v>5</v>
      </c>
      <c r="AG96" s="207">
        <f t="shared" si="24"/>
        <v>7.042253521126761</v>
      </c>
      <c r="AH96" s="180">
        <v>42</v>
      </c>
      <c r="AI96" s="181">
        <f t="shared" si="25"/>
        <v>59.154929577464792</v>
      </c>
      <c r="AJ96" s="180">
        <v>24</v>
      </c>
      <c r="AK96" s="208">
        <f t="shared" si="26"/>
        <v>33.802816901408448</v>
      </c>
      <c r="AL96" s="182">
        <f t="shared" si="27"/>
        <v>92.957746478873233</v>
      </c>
      <c r="AM96" s="245">
        <v>74</v>
      </c>
      <c r="AN96" s="246">
        <v>7</v>
      </c>
      <c r="AO96" s="246">
        <v>32</v>
      </c>
      <c r="AP96" s="246">
        <v>31</v>
      </c>
      <c r="AQ96" s="246">
        <v>4</v>
      </c>
      <c r="AR96" s="247">
        <v>3.5675675675675675</v>
      </c>
      <c r="AS96" s="280">
        <v>74</v>
      </c>
      <c r="AT96" s="80">
        <v>17</v>
      </c>
      <c r="AU96" s="80">
        <v>31</v>
      </c>
      <c r="AV96" s="80">
        <v>25</v>
      </c>
      <c r="AW96" s="80">
        <v>1</v>
      </c>
      <c r="AX96" s="282">
        <v>3.8648648648648649</v>
      </c>
      <c r="AY96" s="127">
        <v>17</v>
      </c>
      <c r="AZ96" s="127">
        <v>1</v>
      </c>
      <c r="BA96" s="127">
        <v>5</v>
      </c>
      <c r="BB96" s="127">
        <v>6</v>
      </c>
      <c r="BC96" s="127">
        <v>5</v>
      </c>
      <c r="BD96" s="316">
        <v>3.8823529411764706</v>
      </c>
      <c r="BE96" s="127">
        <v>13</v>
      </c>
      <c r="BF96" s="127"/>
      <c r="BG96" s="127">
        <v>8</v>
      </c>
      <c r="BH96" s="127">
        <v>4</v>
      </c>
      <c r="BI96" s="127">
        <v>1</v>
      </c>
      <c r="BJ96" s="127"/>
      <c r="BK96" s="336"/>
      <c r="BL96" s="320">
        <v>49.153846153846153</v>
      </c>
      <c r="BM96" s="344">
        <v>25</v>
      </c>
      <c r="BN96" s="344"/>
      <c r="BO96" s="344">
        <v>1</v>
      </c>
      <c r="BP96" s="344">
        <v>11</v>
      </c>
      <c r="BQ96" s="344">
        <v>13</v>
      </c>
      <c r="BR96" s="344">
        <v>8</v>
      </c>
      <c r="BS96" s="344"/>
      <c r="BT96" s="353">
        <v>71.56</v>
      </c>
    </row>
    <row r="97" spans="1:72" s="1" customFormat="1" ht="15" customHeight="1" x14ac:dyDescent="0.25">
      <c r="A97" s="21">
        <v>15</v>
      </c>
      <c r="B97" s="6">
        <v>61080</v>
      </c>
      <c r="C97" s="6" t="s">
        <v>7</v>
      </c>
      <c r="D97" s="39" t="s">
        <v>104</v>
      </c>
      <c r="E97" s="6">
        <v>59</v>
      </c>
      <c r="F97" s="10">
        <v>3.4</v>
      </c>
      <c r="G97" s="10">
        <v>6.8</v>
      </c>
      <c r="H97" s="10">
        <v>20.3</v>
      </c>
      <c r="I97" s="10">
        <v>69.5</v>
      </c>
      <c r="J97" s="41">
        <f t="shared" si="18"/>
        <v>4.5590000000000002</v>
      </c>
      <c r="K97" s="6">
        <v>59</v>
      </c>
      <c r="L97" s="10">
        <v>1.7</v>
      </c>
      <c r="M97" s="10">
        <v>15.3</v>
      </c>
      <c r="N97" s="10">
        <v>64.400000000000006</v>
      </c>
      <c r="O97" s="10">
        <v>18.600000000000001</v>
      </c>
      <c r="P97" s="41">
        <f t="shared" si="19"/>
        <v>3.9990000000000006</v>
      </c>
      <c r="Q97" s="6">
        <v>59</v>
      </c>
      <c r="R97" s="10"/>
      <c r="S97" s="10">
        <v>6.8</v>
      </c>
      <c r="T97" s="10">
        <v>57.6</v>
      </c>
      <c r="U97" s="10">
        <v>35.6</v>
      </c>
      <c r="V97" s="41">
        <f t="shared" si="20"/>
        <v>4.2880000000000003</v>
      </c>
      <c r="W97" s="180">
        <v>58</v>
      </c>
      <c r="X97" s="180">
        <v>1</v>
      </c>
      <c r="Y97" s="181">
        <f t="shared" si="28"/>
        <v>1.7241379310344827</v>
      </c>
      <c r="Z97" s="180">
        <v>18</v>
      </c>
      <c r="AA97" s="181">
        <f t="shared" si="17"/>
        <v>31.03448275862069</v>
      </c>
      <c r="AB97" s="180">
        <v>39</v>
      </c>
      <c r="AC97" s="181">
        <f t="shared" si="22"/>
        <v>67.241379310344826</v>
      </c>
      <c r="AD97" s="182">
        <f t="shared" si="23"/>
        <v>98.275862068965523</v>
      </c>
      <c r="AE97" s="180">
        <v>60</v>
      </c>
      <c r="AF97" s="206">
        <v>1</v>
      </c>
      <c r="AG97" s="207">
        <f t="shared" si="24"/>
        <v>1.6666666666666667</v>
      </c>
      <c r="AH97" s="180">
        <v>35</v>
      </c>
      <c r="AI97" s="181">
        <f t="shared" si="25"/>
        <v>58.333333333333336</v>
      </c>
      <c r="AJ97" s="180">
        <v>24</v>
      </c>
      <c r="AK97" s="208">
        <f t="shared" si="26"/>
        <v>40</v>
      </c>
      <c r="AL97" s="182">
        <f t="shared" si="27"/>
        <v>98.333333333333329</v>
      </c>
      <c r="AM97" s="245">
        <v>70</v>
      </c>
      <c r="AN97" s="246">
        <v>14</v>
      </c>
      <c r="AO97" s="246">
        <v>42</v>
      </c>
      <c r="AP97" s="246">
        <v>14</v>
      </c>
      <c r="AQ97" s="246"/>
      <c r="AR97" s="247">
        <v>4</v>
      </c>
      <c r="AS97" s="280">
        <v>70</v>
      </c>
      <c r="AT97" s="80">
        <v>19</v>
      </c>
      <c r="AU97" s="80">
        <v>25</v>
      </c>
      <c r="AV97" s="80">
        <v>26</v>
      </c>
      <c r="AW97" s="80"/>
      <c r="AX97" s="282">
        <v>3.9</v>
      </c>
      <c r="AY97" s="127">
        <v>45</v>
      </c>
      <c r="AZ97" s="127"/>
      <c r="BA97" s="127">
        <v>13</v>
      </c>
      <c r="BB97" s="127">
        <v>22</v>
      </c>
      <c r="BC97" s="127">
        <v>10</v>
      </c>
      <c r="BD97" s="316">
        <v>3.9333333333333331</v>
      </c>
      <c r="BE97" s="127">
        <v>22</v>
      </c>
      <c r="BF97" s="127">
        <v>4</v>
      </c>
      <c r="BG97" s="127">
        <v>14</v>
      </c>
      <c r="BH97" s="127">
        <v>2</v>
      </c>
      <c r="BI97" s="127">
        <v>2</v>
      </c>
      <c r="BJ97" s="127"/>
      <c r="BK97" s="336"/>
      <c r="BL97" s="320">
        <v>41.409090909090907</v>
      </c>
      <c r="BM97" s="344">
        <v>47</v>
      </c>
      <c r="BN97" s="344"/>
      <c r="BO97" s="344">
        <v>5</v>
      </c>
      <c r="BP97" s="344">
        <v>17</v>
      </c>
      <c r="BQ97" s="344">
        <v>25</v>
      </c>
      <c r="BR97" s="344">
        <v>13</v>
      </c>
      <c r="BS97" s="344"/>
      <c r="BT97" s="353">
        <v>69.191489361702125</v>
      </c>
    </row>
    <row r="98" spans="1:72" s="1" customFormat="1" ht="15" customHeight="1" x14ac:dyDescent="0.25">
      <c r="A98" s="21">
        <v>16</v>
      </c>
      <c r="B98" s="6">
        <v>61150</v>
      </c>
      <c r="C98" s="6" t="s">
        <v>7</v>
      </c>
      <c r="D98" s="39" t="s">
        <v>105</v>
      </c>
      <c r="E98" s="6">
        <v>73</v>
      </c>
      <c r="F98" s="10"/>
      <c r="G98" s="10">
        <v>9.6</v>
      </c>
      <c r="H98" s="10">
        <v>30.1</v>
      </c>
      <c r="I98" s="10">
        <v>60.3</v>
      </c>
      <c r="J98" s="41">
        <f t="shared" si="18"/>
        <v>4.5069999999999997</v>
      </c>
      <c r="K98" s="6">
        <v>73</v>
      </c>
      <c r="L98" s="10"/>
      <c r="M98" s="10">
        <v>5.5</v>
      </c>
      <c r="N98" s="10">
        <v>69.900000000000006</v>
      </c>
      <c r="O98" s="10">
        <v>24.7</v>
      </c>
      <c r="P98" s="41">
        <f t="shared" si="19"/>
        <v>4.1960000000000006</v>
      </c>
      <c r="Q98" s="6">
        <v>77</v>
      </c>
      <c r="R98" s="10"/>
      <c r="S98" s="10">
        <v>9.1</v>
      </c>
      <c r="T98" s="10">
        <v>70.099999999999994</v>
      </c>
      <c r="U98" s="10">
        <v>20.8</v>
      </c>
      <c r="V98" s="41">
        <f t="shared" si="20"/>
        <v>4.117</v>
      </c>
      <c r="W98" s="180">
        <v>73</v>
      </c>
      <c r="X98" s="180"/>
      <c r="Y98" s="181">
        <f t="shared" si="28"/>
        <v>0</v>
      </c>
      <c r="Z98" s="180">
        <v>39</v>
      </c>
      <c r="AA98" s="181">
        <f t="shared" si="17"/>
        <v>53.424657534246577</v>
      </c>
      <c r="AB98" s="180">
        <v>34</v>
      </c>
      <c r="AC98" s="181">
        <f t="shared" si="22"/>
        <v>46.575342465753423</v>
      </c>
      <c r="AD98" s="182">
        <f t="shared" si="23"/>
        <v>100</v>
      </c>
      <c r="AE98" s="180">
        <v>78</v>
      </c>
      <c r="AF98" s="206">
        <v>1</v>
      </c>
      <c r="AG98" s="207">
        <f t="shared" si="24"/>
        <v>1.2820512820512822</v>
      </c>
      <c r="AH98" s="180">
        <v>39</v>
      </c>
      <c r="AI98" s="181">
        <f t="shared" si="25"/>
        <v>50</v>
      </c>
      <c r="AJ98" s="180">
        <v>38</v>
      </c>
      <c r="AK98" s="208">
        <f t="shared" si="26"/>
        <v>48.717948717948715</v>
      </c>
      <c r="AL98" s="182">
        <f t="shared" si="27"/>
        <v>98.717948717948715</v>
      </c>
      <c r="AM98" s="245">
        <v>75</v>
      </c>
      <c r="AN98" s="246">
        <v>9</v>
      </c>
      <c r="AO98" s="246">
        <v>36</v>
      </c>
      <c r="AP98" s="246">
        <v>29</v>
      </c>
      <c r="AQ98" s="246">
        <v>1</v>
      </c>
      <c r="AR98" s="247">
        <v>3.7066666666666666</v>
      </c>
      <c r="AS98" s="280">
        <v>75</v>
      </c>
      <c r="AT98" s="80">
        <v>29</v>
      </c>
      <c r="AU98" s="80">
        <v>27</v>
      </c>
      <c r="AV98" s="80">
        <v>18</v>
      </c>
      <c r="AW98" s="80">
        <v>1</v>
      </c>
      <c r="AX98" s="282">
        <v>4.12</v>
      </c>
      <c r="AY98" s="127">
        <v>19</v>
      </c>
      <c r="AZ98" s="127"/>
      <c r="BA98" s="127">
        <v>5</v>
      </c>
      <c r="BB98" s="127">
        <v>10</v>
      </c>
      <c r="BC98" s="127">
        <v>4</v>
      </c>
      <c r="BD98" s="316">
        <v>3.9473684210526314</v>
      </c>
      <c r="BE98" s="127">
        <v>15</v>
      </c>
      <c r="BF98" s="127">
        <v>4</v>
      </c>
      <c r="BG98" s="127">
        <v>8</v>
      </c>
      <c r="BH98" s="127">
        <v>3</v>
      </c>
      <c r="BI98" s="127"/>
      <c r="BJ98" s="127"/>
      <c r="BK98" s="336"/>
      <c r="BL98" s="320">
        <v>37.466666666666669</v>
      </c>
      <c r="BM98" s="344">
        <v>19</v>
      </c>
      <c r="BN98" s="344"/>
      <c r="BO98" s="344">
        <v>1</v>
      </c>
      <c r="BP98" s="344">
        <v>8</v>
      </c>
      <c r="BQ98" s="344">
        <v>10</v>
      </c>
      <c r="BR98" s="344">
        <v>3</v>
      </c>
      <c r="BS98" s="344"/>
      <c r="BT98" s="353">
        <v>69.736842105263165</v>
      </c>
    </row>
    <row r="99" spans="1:72" s="1" customFormat="1" ht="15" customHeight="1" x14ac:dyDescent="0.25">
      <c r="A99" s="21">
        <v>17</v>
      </c>
      <c r="B99" s="6">
        <v>61210</v>
      </c>
      <c r="C99" s="6" t="s">
        <v>7</v>
      </c>
      <c r="D99" s="39" t="s">
        <v>106</v>
      </c>
      <c r="E99" s="6">
        <v>48</v>
      </c>
      <c r="F99" s="10">
        <v>12.5</v>
      </c>
      <c r="G99" s="10">
        <v>18.8</v>
      </c>
      <c r="H99" s="10">
        <v>29.2</v>
      </c>
      <c r="I99" s="10">
        <v>39.6</v>
      </c>
      <c r="J99" s="41">
        <f t="shared" si="18"/>
        <v>3.9619999999999997</v>
      </c>
      <c r="K99" s="6">
        <v>48</v>
      </c>
      <c r="L99" s="10">
        <v>10.4</v>
      </c>
      <c r="M99" s="10">
        <v>25</v>
      </c>
      <c r="N99" s="10">
        <v>39.6</v>
      </c>
      <c r="O99" s="10">
        <v>25</v>
      </c>
      <c r="P99" s="41">
        <f t="shared" si="19"/>
        <v>3.7919999999999998</v>
      </c>
      <c r="Q99" s="6">
        <v>49</v>
      </c>
      <c r="R99" s="10">
        <v>4.0999999999999996</v>
      </c>
      <c r="S99" s="10">
        <v>36.700000000000003</v>
      </c>
      <c r="T99" s="10">
        <v>32.700000000000003</v>
      </c>
      <c r="U99" s="10">
        <v>26.5</v>
      </c>
      <c r="V99" s="41">
        <f t="shared" si="20"/>
        <v>3.8160000000000003</v>
      </c>
      <c r="W99" s="180">
        <v>45</v>
      </c>
      <c r="X99" s="180">
        <v>2</v>
      </c>
      <c r="Y99" s="181">
        <f t="shared" si="28"/>
        <v>4.4444444444444446</v>
      </c>
      <c r="Z99" s="180">
        <v>27</v>
      </c>
      <c r="AA99" s="181">
        <f t="shared" si="17"/>
        <v>60</v>
      </c>
      <c r="AB99" s="180">
        <v>16</v>
      </c>
      <c r="AC99" s="181">
        <f t="shared" si="22"/>
        <v>35.555555555555557</v>
      </c>
      <c r="AD99" s="182">
        <f t="shared" si="23"/>
        <v>95.555555555555557</v>
      </c>
      <c r="AE99" s="180">
        <v>44</v>
      </c>
      <c r="AF99" s="206">
        <v>1</v>
      </c>
      <c r="AG99" s="207">
        <f t="shared" si="24"/>
        <v>2.2727272727272729</v>
      </c>
      <c r="AH99" s="180">
        <v>22</v>
      </c>
      <c r="AI99" s="181">
        <f t="shared" si="25"/>
        <v>50</v>
      </c>
      <c r="AJ99" s="180">
        <v>21</v>
      </c>
      <c r="AK99" s="208">
        <f t="shared" si="26"/>
        <v>47.727272727272727</v>
      </c>
      <c r="AL99" s="182">
        <f t="shared" si="27"/>
        <v>97.727272727272734</v>
      </c>
      <c r="AM99" s="245">
        <v>43</v>
      </c>
      <c r="AN99" s="246">
        <v>3</v>
      </c>
      <c r="AO99" s="246">
        <v>24</v>
      </c>
      <c r="AP99" s="246">
        <v>16</v>
      </c>
      <c r="AQ99" s="246"/>
      <c r="AR99" s="247">
        <v>3.6976744186046511</v>
      </c>
      <c r="AS99" s="280">
        <v>43</v>
      </c>
      <c r="AT99" s="80">
        <v>7</v>
      </c>
      <c r="AU99" s="80">
        <v>23</v>
      </c>
      <c r="AV99" s="80">
        <v>13</v>
      </c>
      <c r="AW99" s="80"/>
      <c r="AX99" s="282">
        <v>3.86046511627907</v>
      </c>
      <c r="AY99" s="127">
        <v>21</v>
      </c>
      <c r="AZ99" s="127"/>
      <c r="BA99" s="127">
        <v>8</v>
      </c>
      <c r="BB99" s="127">
        <v>7</v>
      </c>
      <c r="BC99" s="127">
        <v>6</v>
      </c>
      <c r="BD99" s="316">
        <v>3.9047619047619047</v>
      </c>
      <c r="BE99" s="127">
        <v>13</v>
      </c>
      <c r="BF99" s="127">
        <v>6</v>
      </c>
      <c r="BG99" s="127">
        <v>5</v>
      </c>
      <c r="BH99" s="127">
        <v>1</v>
      </c>
      <c r="BI99" s="127">
        <v>1</v>
      </c>
      <c r="BJ99" s="127"/>
      <c r="BK99" s="336"/>
      <c r="BL99" s="320">
        <v>33.846153846153847</v>
      </c>
      <c r="BM99" s="344">
        <v>23</v>
      </c>
      <c r="BN99" s="344"/>
      <c r="BO99" s="344">
        <v>3</v>
      </c>
      <c r="BP99" s="344">
        <v>14</v>
      </c>
      <c r="BQ99" s="344">
        <v>6</v>
      </c>
      <c r="BR99" s="344">
        <v>3</v>
      </c>
      <c r="BS99" s="344"/>
      <c r="BT99" s="353">
        <v>65.956521739130437</v>
      </c>
    </row>
    <row r="100" spans="1:72" s="1" customFormat="1" ht="15" customHeight="1" x14ac:dyDescent="0.25">
      <c r="A100" s="21">
        <v>18</v>
      </c>
      <c r="B100" s="6">
        <v>61290</v>
      </c>
      <c r="C100" s="6" t="s">
        <v>7</v>
      </c>
      <c r="D100" s="39" t="s">
        <v>107</v>
      </c>
      <c r="E100" s="6">
        <v>72</v>
      </c>
      <c r="F100" s="10"/>
      <c r="G100" s="10">
        <v>23.6</v>
      </c>
      <c r="H100" s="10">
        <v>38.9</v>
      </c>
      <c r="I100" s="10">
        <v>37.5</v>
      </c>
      <c r="J100" s="41">
        <f t="shared" si="18"/>
        <v>4.1389999999999993</v>
      </c>
      <c r="K100" s="6">
        <v>72</v>
      </c>
      <c r="L100" s="10"/>
      <c r="M100" s="10">
        <v>31.9</v>
      </c>
      <c r="N100" s="10">
        <v>43.1</v>
      </c>
      <c r="O100" s="10">
        <v>25</v>
      </c>
      <c r="P100" s="41">
        <f t="shared" si="19"/>
        <v>3.931</v>
      </c>
      <c r="Q100" s="6">
        <v>72</v>
      </c>
      <c r="R100" s="10"/>
      <c r="S100" s="10">
        <v>25</v>
      </c>
      <c r="T100" s="10">
        <v>45.8</v>
      </c>
      <c r="U100" s="10">
        <v>29.2</v>
      </c>
      <c r="V100" s="41">
        <f t="shared" si="20"/>
        <v>4.0419999999999998</v>
      </c>
      <c r="W100" s="180">
        <v>71</v>
      </c>
      <c r="X100" s="180">
        <v>1</v>
      </c>
      <c r="Y100" s="181">
        <f t="shared" si="28"/>
        <v>1.408450704225352</v>
      </c>
      <c r="Z100" s="180">
        <v>43</v>
      </c>
      <c r="AA100" s="181">
        <f t="shared" si="17"/>
        <v>60.563380281690144</v>
      </c>
      <c r="AB100" s="180">
        <v>27</v>
      </c>
      <c r="AC100" s="181">
        <f t="shared" si="22"/>
        <v>38.028169014084504</v>
      </c>
      <c r="AD100" s="182">
        <f t="shared" si="23"/>
        <v>98.591549295774655</v>
      </c>
      <c r="AE100" s="180">
        <v>72</v>
      </c>
      <c r="AF100" s="206"/>
      <c r="AG100" s="207"/>
      <c r="AH100" s="180">
        <v>30</v>
      </c>
      <c r="AI100" s="181">
        <f t="shared" si="25"/>
        <v>41.666666666666664</v>
      </c>
      <c r="AJ100" s="180">
        <v>42</v>
      </c>
      <c r="AK100" s="208">
        <f t="shared" si="26"/>
        <v>58.333333333333336</v>
      </c>
      <c r="AL100" s="182">
        <f t="shared" si="27"/>
        <v>100</v>
      </c>
      <c r="AM100" s="245">
        <v>42</v>
      </c>
      <c r="AN100" s="246"/>
      <c r="AO100" s="246">
        <v>21</v>
      </c>
      <c r="AP100" s="246">
        <v>17</v>
      </c>
      <c r="AQ100" s="246">
        <v>4</v>
      </c>
      <c r="AR100" s="247">
        <v>3.4047619047619047</v>
      </c>
      <c r="AS100" s="280">
        <v>42</v>
      </c>
      <c r="AT100" s="80">
        <v>7</v>
      </c>
      <c r="AU100" s="80">
        <v>12</v>
      </c>
      <c r="AV100" s="80">
        <v>17</v>
      </c>
      <c r="AW100" s="80">
        <v>6</v>
      </c>
      <c r="AX100" s="303">
        <v>3.4761904761904763</v>
      </c>
      <c r="AY100" s="127">
        <v>27</v>
      </c>
      <c r="AZ100" s="127"/>
      <c r="BA100" s="127">
        <v>4</v>
      </c>
      <c r="BB100" s="127">
        <v>16</v>
      </c>
      <c r="BC100" s="127">
        <v>7</v>
      </c>
      <c r="BD100" s="314">
        <v>4.1111111111111107</v>
      </c>
      <c r="BE100" s="127">
        <v>12</v>
      </c>
      <c r="BF100" s="127">
        <v>2</v>
      </c>
      <c r="BG100" s="127">
        <v>7</v>
      </c>
      <c r="BH100" s="127">
        <v>1</v>
      </c>
      <c r="BI100" s="127">
        <v>2</v>
      </c>
      <c r="BJ100" s="127"/>
      <c r="BK100" s="336"/>
      <c r="BL100" s="320">
        <v>43.75</v>
      </c>
      <c r="BM100" s="344">
        <v>27</v>
      </c>
      <c r="BN100" s="344"/>
      <c r="BO100" s="344">
        <v>2</v>
      </c>
      <c r="BP100" s="344">
        <v>10</v>
      </c>
      <c r="BQ100" s="344">
        <v>15</v>
      </c>
      <c r="BR100" s="344">
        <v>6</v>
      </c>
      <c r="BS100" s="344"/>
      <c r="BT100" s="353">
        <v>69.777777777777771</v>
      </c>
    </row>
    <row r="101" spans="1:72" s="1" customFormat="1" ht="15" customHeight="1" x14ac:dyDescent="0.25">
      <c r="A101" s="21">
        <v>19</v>
      </c>
      <c r="B101" s="6">
        <v>61340</v>
      </c>
      <c r="C101" s="6" t="s">
        <v>7</v>
      </c>
      <c r="D101" s="39" t="s">
        <v>108</v>
      </c>
      <c r="E101" s="6">
        <v>128</v>
      </c>
      <c r="F101" s="10">
        <v>0.78</v>
      </c>
      <c r="G101" s="10">
        <v>9.4</v>
      </c>
      <c r="H101" s="10">
        <v>21.1</v>
      </c>
      <c r="I101" s="10">
        <v>68.8</v>
      </c>
      <c r="J101" s="41">
        <f t="shared" si="18"/>
        <v>4.5815999999999999</v>
      </c>
      <c r="K101" s="6">
        <v>121</v>
      </c>
      <c r="L101" s="10">
        <v>0.83</v>
      </c>
      <c r="M101" s="10">
        <v>9.1</v>
      </c>
      <c r="N101" s="10">
        <v>50.4</v>
      </c>
      <c r="O101" s="10">
        <v>39.700000000000003</v>
      </c>
      <c r="P101" s="41">
        <f t="shared" si="19"/>
        <v>4.2906000000000004</v>
      </c>
      <c r="Q101" s="6">
        <v>126</v>
      </c>
      <c r="R101" s="10"/>
      <c r="S101" s="10">
        <v>17.5</v>
      </c>
      <c r="T101" s="10">
        <v>44.4</v>
      </c>
      <c r="U101" s="10">
        <v>38.1</v>
      </c>
      <c r="V101" s="41">
        <f t="shared" si="20"/>
        <v>4.2060000000000004</v>
      </c>
      <c r="W101" s="180">
        <v>127</v>
      </c>
      <c r="X101" s="180">
        <v>2</v>
      </c>
      <c r="Y101" s="181">
        <f t="shared" si="28"/>
        <v>1.5748031496062993</v>
      </c>
      <c r="Z101" s="180">
        <v>57</v>
      </c>
      <c r="AA101" s="181">
        <f t="shared" si="17"/>
        <v>44.881889763779526</v>
      </c>
      <c r="AB101" s="180">
        <v>68</v>
      </c>
      <c r="AC101" s="181">
        <f t="shared" si="22"/>
        <v>53.54330708661417</v>
      </c>
      <c r="AD101" s="182">
        <f t="shared" si="23"/>
        <v>98.425196850393689</v>
      </c>
      <c r="AE101" s="180">
        <v>127</v>
      </c>
      <c r="AF101" s="206">
        <v>4</v>
      </c>
      <c r="AG101" s="207">
        <f t="shared" si="24"/>
        <v>3.1496062992125986</v>
      </c>
      <c r="AH101" s="180">
        <v>53</v>
      </c>
      <c r="AI101" s="181">
        <f t="shared" si="25"/>
        <v>41.732283464566926</v>
      </c>
      <c r="AJ101" s="180">
        <v>70</v>
      </c>
      <c r="AK101" s="208">
        <f t="shared" si="26"/>
        <v>55.118110236220474</v>
      </c>
      <c r="AL101" s="182">
        <f t="shared" si="27"/>
        <v>96.850393700787407</v>
      </c>
      <c r="AM101" s="245">
        <v>75</v>
      </c>
      <c r="AN101" s="246">
        <v>4</v>
      </c>
      <c r="AO101" s="246">
        <v>48</v>
      </c>
      <c r="AP101" s="246">
        <v>21</v>
      </c>
      <c r="AQ101" s="246">
        <v>2</v>
      </c>
      <c r="AR101" s="247">
        <v>3.72</v>
      </c>
      <c r="AS101" s="280">
        <v>75</v>
      </c>
      <c r="AT101" s="80">
        <v>7</v>
      </c>
      <c r="AU101" s="80">
        <v>26</v>
      </c>
      <c r="AV101" s="80">
        <v>39</v>
      </c>
      <c r="AW101" s="80">
        <v>3</v>
      </c>
      <c r="AX101" s="303">
        <v>3.4933333333333332</v>
      </c>
      <c r="AY101" s="127">
        <v>21</v>
      </c>
      <c r="AZ101" s="127"/>
      <c r="BA101" s="127">
        <v>8</v>
      </c>
      <c r="BB101" s="127">
        <v>11</v>
      </c>
      <c r="BC101" s="127">
        <v>2</v>
      </c>
      <c r="BD101" s="316">
        <v>3.7142857142857144</v>
      </c>
      <c r="BE101" s="127">
        <v>14</v>
      </c>
      <c r="BF101" s="127">
        <v>5</v>
      </c>
      <c r="BG101" s="127">
        <v>8</v>
      </c>
      <c r="BH101" s="127">
        <v>1</v>
      </c>
      <c r="BI101" s="127"/>
      <c r="BJ101" s="127"/>
      <c r="BK101" s="336"/>
      <c r="BL101" s="320">
        <v>33.357142857142854</v>
      </c>
      <c r="BM101" s="344">
        <v>26</v>
      </c>
      <c r="BN101" s="344"/>
      <c r="BO101" s="344">
        <v>5</v>
      </c>
      <c r="BP101" s="344">
        <v>14</v>
      </c>
      <c r="BQ101" s="344">
        <v>7</v>
      </c>
      <c r="BR101" s="344">
        <v>3</v>
      </c>
      <c r="BS101" s="344"/>
      <c r="BT101" s="353">
        <v>63.153846153846153</v>
      </c>
    </row>
    <row r="102" spans="1:72" s="1" customFormat="1" ht="15" customHeight="1" x14ac:dyDescent="0.25">
      <c r="A102" s="21">
        <v>20</v>
      </c>
      <c r="B102" s="6">
        <v>61390</v>
      </c>
      <c r="C102" s="6" t="s">
        <v>7</v>
      </c>
      <c r="D102" s="39" t="s">
        <v>109</v>
      </c>
      <c r="E102" s="6">
        <v>77</v>
      </c>
      <c r="F102" s="10">
        <v>2.6</v>
      </c>
      <c r="G102" s="10">
        <v>13</v>
      </c>
      <c r="H102" s="10">
        <v>26</v>
      </c>
      <c r="I102" s="10">
        <v>58.4</v>
      </c>
      <c r="J102" s="41">
        <f t="shared" si="18"/>
        <v>4.4020000000000001</v>
      </c>
      <c r="K102" s="6">
        <v>77</v>
      </c>
      <c r="L102" s="10">
        <v>3.9</v>
      </c>
      <c r="M102" s="10">
        <v>23.4</v>
      </c>
      <c r="N102" s="10">
        <v>54.5</v>
      </c>
      <c r="O102" s="10">
        <v>18.2</v>
      </c>
      <c r="P102" s="41">
        <f t="shared" si="19"/>
        <v>3.87</v>
      </c>
      <c r="Q102" s="6">
        <v>78</v>
      </c>
      <c r="R102" s="10">
        <v>1.3</v>
      </c>
      <c r="S102" s="10">
        <v>21.8</v>
      </c>
      <c r="T102" s="10">
        <v>55.1</v>
      </c>
      <c r="U102" s="10">
        <v>21.8</v>
      </c>
      <c r="V102" s="41">
        <f t="shared" si="20"/>
        <v>3.9739999999999998</v>
      </c>
      <c r="W102" s="180">
        <v>79</v>
      </c>
      <c r="X102" s="180"/>
      <c r="Y102" s="181">
        <f t="shared" ref="Y102:Y111" si="29">X102*100/W102</f>
        <v>0</v>
      </c>
      <c r="Z102" s="180">
        <v>44</v>
      </c>
      <c r="AA102" s="181">
        <f t="shared" si="17"/>
        <v>55.696202531645568</v>
      </c>
      <c r="AB102" s="180">
        <v>35</v>
      </c>
      <c r="AC102" s="181">
        <f t="shared" si="22"/>
        <v>44.303797468354432</v>
      </c>
      <c r="AD102" s="182">
        <f t="shared" si="23"/>
        <v>100</v>
      </c>
      <c r="AE102" s="180">
        <v>77</v>
      </c>
      <c r="AF102" s="206">
        <v>10</v>
      </c>
      <c r="AG102" s="207">
        <f t="shared" si="24"/>
        <v>12.987012987012987</v>
      </c>
      <c r="AH102" s="180">
        <v>43</v>
      </c>
      <c r="AI102" s="181">
        <f t="shared" si="25"/>
        <v>55.844155844155843</v>
      </c>
      <c r="AJ102" s="180">
        <v>24</v>
      </c>
      <c r="AK102" s="208">
        <f t="shared" si="26"/>
        <v>31.168831168831169</v>
      </c>
      <c r="AL102" s="182">
        <f t="shared" si="27"/>
        <v>87.012987012987011</v>
      </c>
      <c r="AM102" s="245">
        <v>66</v>
      </c>
      <c r="AN102" s="246">
        <v>7</v>
      </c>
      <c r="AO102" s="246">
        <v>26</v>
      </c>
      <c r="AP102" s="246">
        <v>26</v>
      </c>
      <c r="AQ102" s="246">
        <v>7</v>
      </c>
      <c r="AR102" s="247">
        <v>3.5</v>
      </c>
      <c r="AS102" s="280">
        <v>66</v>
      </c>
      <c r="AT102" s="80">
        <v>12</v>
      </c>
      <c r="AU102" s="80">
        <v>21</v>
      </c>
      <c r="AV102" s="80">
        <v>27</v>
      </c>
      <c r="AW102" s="80">
        <v>6</v>
      </c>
      <c r="AX102" s="282">
        <v>3.5909090909090908</v>
      </c>
      <c r="AY102" s="127">
        <v>21</v>
      </c>
      <c r="AZ102" s="127"/>
      <c r="BA102" s="127">
        <v>6</v>
      </c>
      <c r="BB102" s="127">
        <v>8</v>
      </c>
      <c r="BC102" s="127">
        <v>7</v>
      </c>
      <c r="BD102" s="316">
        <v>4.0476190476190474</v>
      </c>
      <c r="BE102" s="127">
        <v>14</v>
      </c>
      <c r="BF102" s="127">
        <v>2</v>
      </c>
      <c r="BG102" s="127">
        <v>9</v>
      </c>
      <c r="BH102" s="127">
        <v>2</v>
      </c>
      <c r="BI102" s="127">
        <v>1</v>
      </c>
      <c r="BJ102" s="127"/>
      <c r="BK102" s="336"/>
      <c r="BL102" s="320">
        <v>39.428571428571431</v>
      </c>
      <c r="BM102" s="344">
        <v>21</v>
      </c>
      <c r="BN102" s="344"/>
      <c r="BO102" s="344">
        <v>3</v>
      </c>
      <c r="BP102" s="344">
        <v>12</v>
      </c>
      <c r="BQ102" s="344">
        <v>6</v>
      </c>
      <c r="BR102" s="344">
        <v>2</v>
      </c>
      <c r="BS102" s="344"/>
      <c r="BT102" s="353">
        <v>63.714285714285715</v>
      </c>
    </row>
    <row r="103" spans="1:72" s="1" customFormat="1" ht="15" customHeight="1" x14ac:dyDescent="0.25">
      <c r="A103" s="21">
        <v>21</v>
      </c>
      <c r="B103" s="6">
        <v>61410</v>
      </c>
      <c r="C103" s="6" t="s">
        <v>7</v>
      </c>
      <c r="D103" s="39" t="s">
        <v>110</v>
      </c>
      <c r="E103" s="6">
        <v>73</v>
      </c>
      <c r="F103" s="10">
        <v>1.4</v>
      </c>
      <c r="G103" s="10">
        <v>6.8</v>
      </c>
      <c r="H103" s="10">
        <v>21.9</v>
      </c>
      <c r="I103" s="10">
        <v>69.900000000000006</v>
      </c>
      <c r="J103" s="41">
        <f t="shared" si="18"/>
        <v>4.6029999999999998</v>
      </c>
      <c r="K103" s="6">
        <v>73</v>
      </c>
      <c r="L103" s="10"/>
      <c r="M103" s="10">
        <v>9.6</v>
      </c>
      <c r="N103" s="10">
        <v>43.8</v>
      </c>
      <c r="O103" s="10">
        <v>46.6</v>
      </c>
      <c r="P103" s="41">
        <f t="shared" si="19"/>
        <v>4.37</v>
      </c>
      <c r="Q103" s="6">
        <v>73</v>
      </c>
      <c r="R103" s="10"/>
      <c r="S103" s="10">
        <v>2.7</v>
      </c>
      <c r="T103" s="10">
        <v>52.1</v>
      </c>
      <c r="U103" s="10">
        <v>45.2</v>
      </c>
      <c r="V103" s="41">
        <f t="shared" si="20"/>
        <v>4.4249999999999998</v>
      </c>
      <c r="W103" s="180">
        <v>73</v>
      </c>
      <c r="X103" s="180"/>
      <c r="Y103" s="181">
        <f t="shared" si="29"/>
        <v>0</v>
      </c>
      <c r="Z103" s="180">
        <v>30</v>
      </c>
      <c r="AA103" s="181">
        <f t="shared" si="17"/>
        <v>41.095890410958901</v>
      </c>
      <c r="AB103" s="180">
        <v>43</v>
      </c>
      <c r="AC103" s="181">
        <f t="shared" si="22"/>
        <v>58.904109589041099</v>
      </c>
      <c r="AD103" s="182">
        <f t="shared" si="23"/>
        <v>100</v>
      </c>
      <c r="AE103" s="180">
        <v>72</v>
      </c>
      <c r="AF103" s="206">
        <v>1</v>
      </c>
      <c r="AG103" s="207">
        <f t="shared" si="24"/>
        <v>1.3888888888888888</v>
      </c>
      <c r="AH103" s="180">
        <v>38</v>
      </c>
      <c r="AI103" s="181">
        <f t="shared" si="25"/>
        <v>52.777777777777779</v>
      </c>
      <c r="AJ103" s="180">
        <v>33</v>
      </c>
      <c r="AK103" s="208">
        <f t="shared" si="26"/>
        <v>45.833333333333336</v>
      </c>
      <c r="AL103" s="182">
        <f t="shared" si="27"/>
        <v>98.611111111111114</v>
      </c>
      <c r="AM103" s="245">
        <v>76</v>
      </c>
      <c r="AN103" s="246">
        <v>19</v>
      </c>
      <c r="AO103" s="246">
        <v>24</v>
      </c>
      <c r="AP103" s="246">
        <v>33</v>
      </c>
      <c r="AQ103" s="246"/>
      <c r="AR103" s="247">
        <v>3.8157894736842106</v>
      </c>
      <c r="AS103" s="280">
        <v>76</v>
      </c>
      <c r="AT103" s="80">
        <v>21</v>
      </c>
      <c r="AU103" s="80">
        <v>34</v>
      </c>
      <c r="AV103" s="80">
        <v>21</v>
      </c>
      <c r="AW103" s="80"/>
      <c r="AX103" s="282">
        <v>4</v>
      </c>
      <c r="AY103" s="127">
        <v>19</v>
      </c>
      <c r="AZ103" s="127"/>
      <c r="BA103" s="127">
        <v>4</v>
      </c>
      <c r="BB103" s="127">
        <v>10</v>
      </c>
      <c r="BC103" s="127">
        <v>5</v>
      </c>
      <c r="BD103" s="316">
        <v>4.0526315789473681</v>
      </c>
      <c r="BE103" s="127">
        <v>12</v>
      </c>
      <c r="BF103" s="127"/>
      <c r="BG103" s="127">
        <v>7</v>
      </c>
      <c r="BH103" s="127">
        <v>2</v>
      </c>
      <c r="BI103" s="127">
        <v>3</v>
      </c>
      <c r="BJ103" s="127">
        <v>1</v>
      </c>
      <c r="BK103" s="336"/>
      <c r="BL103" s="320">
        <v>51.333333333333336</v>
      </c>
      <c r="BM103" s="344">
        <v>26</v>
      </c>
      <c r="BN103" s="344"/>
      <c r="BO103" s="344">
        <v>1</v>
      </c>
      <c r="BP103" s="344">
        <v>11</v>
      </c>
      <c r="BQ103" s="344">
        <v>14</v>
      </c>
      <c r="BR103" s="344">
        <v>9</v>
      </c>
      <c r="BS103" s="344"/>
      <c r="BT103" s="353">
        <v>73.730769230769226</v>
      </c>
    </row>
    <row r="104" spans="1:72" s="1" customFormat="1" ht="15" customHeight="1" x14ac:dyDescent="0.25">
      <c r="A104" s="21">
        <v>22</v>
      </c>
      <c r="B104" s="6">
        <v>61430</v>
      </c>
      <c r="C104" s="6" t="s">
        <v>7</v>
      </c>
      <c r="D104" s="39" t="s">
        <v>111</v>
      </c>
      <c r="E104" s="6">
        <v>248</v>
      </c>
      <c r="F104" s="10">
        <v>0.81</v>
      </c>
      <c r="G104" s="10">
        <v>13.7</v>
      </c>
      <c r="H104" s="10">
        <v>22.2</v>
      </c>
      <c r="I104" s="10">
        <v>63.3</v>
      </c>
      <c r="J104" s="41">
        <f t="shared" si="18"/>
        <v>4.4802</v>
      </c>
      <c r="K104" s="6">
        <v>244</v>
      </c>
      <c r="L104" s="10">
        <v>0.82</v>
      </c>
      <c r="M104" s="10">
        <v>18.399999999999999</v>
      </c>
      <c r="N104" s="10">
        <v>43.9</v>
      </c>
      <c r="O104" s="10">
        <v>36.9</v>
      </c>
      <c r="P104" s="41">
        <f t="shared" si="19"/>
        <v>4.1693999999999996</v>
      </c>
      <c r="Q104" s="6">
        <v>241</v>
      </c>
      <c r="R104" s="10"/>
      <c r="S104" s="10">
        <v>14.1</v>
      </c>
      <c r="T104" s="10">
        <v>47.7</v>
      </c>
      <c r="U104" s="10">
        <v>38.200000000000003</v>
      </c>
      <c r="V104" s="41">
        <f t="shared" si="20"/>
        <v>4.2410000000000005</v>
      </c>
      <c r="W104" s="180">
        <v>239</v>
      </c>
      <c r="X104" s="180">
        <v>2</v>
      </c>
      <c r="Y104" s="181">
        <f t="shared" si="29"/>
        <v>0.83682008368200833</v>
      </c>
      <c r="Z104" s="180">
        <v>108</v>
      </c>
      <c r="AA104" s="181">
        <f t="shared" si="17"/>
        <v>45.188284518828453</v>
      </c>
      <c r="AB104" s="180">
        <v>129</v>
      </c>
      <c r="AC104" s="181">
        <f t="shared" si="22"/>
        <v>53.97489539748954</v>
      </c>
      <c r="AD104" s="182">
        <f t="shared" si="23"/>
        <v>99.163179916318001</v>
      </c>
      <c r="AE104" s="180">
        <v>238</v>
      </c>
      <c r="AF104" s="206">
        <v>2</v>
      </c>
      <c r="AG104" s="207">
        <f t="shared" si="24"/>
        <v>0.84033613445378152</v>
      </c>
      <c r="AH104" s="180">
        <v>118</v>
      </c>
      <c r="AI104" s="181">
        <f t="shared" si="25"/>
        <v>49.579831932773111</v>
      </c>
      <c r="AJ104" s="180">
        <v>118</v>
      </c>
      <c r="AK104" s="208">
        <f t="shared" si="26"/>
        <v>49.579831932773111</v>
      </c>
      <c r="AL104" s="182">
        <f t="shared" si="27"/>
        <v>99.159663865546221</v>
      </c>
      <c r="AM104" s="245">
        <v>189</v>
      </c>
      <c r="AN104" s="246">
        <v>44</v>
      </c>
      <c r="AO104" s="246">
        <v>90</v>
      </c>
      <c r="AP104" s="246">
        <v>52</v>
      </c>
      <c r="AQ104" s="246">
        <v>3</v>
      </c>
      <c r="AR104" s="247">
        <v>3.925925925925926</v>
      </c>
      <c r="AS104" s="280">
        <v>187</v>
      </c>
      <c r="AT104" s="295">
        <v>63</v>
      </c>
      <c r="AU104" s="295">
        <v>75</v>
      </c>
      <c r="AV104" s="295">
        <v>50</v>
      </c>
      <c r="AW104" s="295">
        <v>1</v>
      </c>
      <c r="AX104" s="282">
        <v>4.1016042780748663</v>
      </c>
      <c r="AY104" s="127">
        <v>54</v>
      </c>
      <c r="AZ104" s="127"/>
      <c r="BA104" s="127">
        <v>17</v>
      </c>
      <c r="BB104" s="127">
        <v>22</v>
      </c>
      <c r="BC104" s="127">
        <v>15</v>
      </c>
      <c r="BD104" s="316">
        <v>3.9629629629629628</v>
      </c>
      <c r="BE104" s="127">
        <v>78</v>
      </c>
      <c r="BF104" s="127">
        <v>5</v>
      </c>
      <c r="BG104" s="127">
        <v>51</v>
      </c>
      <c r="BH104" s="127">
        <v>13</v>
      </c>
      <c r="BI104" s="127">
        <v>9</v>
      </c>
      <c r="BJ104" s="127">
        <v>3</v>
      </c>
      <c r="BK104" s="336"/>
      <c r="BL104" s="320">
        <v>43.743589743589745</v>
      </c>
      <c r="BM104" s="344">
        <v>113</v>
      </c>
      <c r="BN104" s="344"/>
      <c r="BO104" s="344">
        <v>8</v>
      </c>
      <c r="BP104" s="344">
        <v>57</v>
      </c>
      <c r="BQ104" s="344">
        <v>48</v>
      </c>
      <c r="BR104" s="344">
        <v>21</v>
      </c>
      <c r="BS104" s="344"/>
      <c r="BT104" s="353">
        <v>68.16814159292035</v>
      </c>
    </row>
    <row r="105" spans="1:72" s="1" customFormat="1" ht="15" customHeight="1" x14ac:dyDescent="0.25">
      <c r="A105" s="21">
        <v>23</v>
      </c>
      <c r="B105" s="6">
        <v>61440</v>
      </c>
      <c r="C105" s="6" t="s">
        <v>7</v>
      </c>
      <c r="D105" s="39" t="s">
        <v>112</v>
      </c>
      <c r="E105" s="6">
        <v>193</v>
      </c>
      <c r="F105" s="10"/>
      <c r="G105" s="10">
        <v>23.8</v>
      </c>
      <c r="H105" s="10">
        <v>25.9</v>
      </c>
      <c r="I105" s="10">
        <v>50.3</v>
      </c>
      <c r="J105" s="41">
        <f t="shared" si="18"/>
        <v>4.2649999999999997</v>
      </c>
      <c r="K105" s="6">
        <v>192</v>
      </c>
      <c r="L105" s="10">
        <v>2.1</v>
      </c>
      <c r="M105" s="10">
        <v>19.8</v>
      </c>
      <c r="N105" s="10">
        <v>57.3</v>
      </c>
      <c r="O105" s="10">
        <v>20.8</v>
      </c>
      <c r="P105" s="41">
        <f t="shared" si="19"/>
        <v>3.968</v>
      </c>
      <c r="Q105" s="6">
        <v>192</v>
      </c>
      <c r="R105" s="10"/>
      <c r="S105" s="10">
        <v>22.4</v>
      </c>
      <c r="T105" s="10">
        <v>57.8</v>
      </c>
      <c r="U105" s="10">
        <v>19.8</v>
      </c>
      <c r="V105" s="41">
        <f t="shared" si="20"/>
        <v>3.9739999999999998</v>
      </c>
      <c r="W105" s="180">
        <v>185</v>
      </c>
      <c r="X105" s="180"/>
      <c r="Y105" s="181">
        <f t="shared" si="29"/>
        <v>0</v>
      </c>
      <c r="Z105" s="180">
        <v>94</v>
      </c>
      <c r="AA105" s="181">
        <f t="shared" si="17"/>
        <v>50.810810810810814</v>
      </c>
      <c r="AB105" s="180">
        <v>91</v>
      </c>
      <c r="AC105" s="181">
        <f t="shared" si="22"/>
        <v>49.189189189189186</v>
      </c>
      <c r="AD105" s="182">
        <f t="shared" si="23"/>
        <v>100</v>
      </c>
      <c r="AE105" s="180">
        <v>176</v>
      </c>
      <c r="AF105" s="206">
        <v>6</v>
      </c>
      <c r="AG105" s="207">
        <f t="shared" si="24"/>
        <v>3.4090909090909092</v>
      </c>
      <c r="AH105" s="180">
        <v>89</v>
      </c>
      <c r="AI105" s="181">
        <f t="shared" si="25"/>
        <v>50.56818181818182</v>
      </c>
      <c r="AJ105" s="180">
        <v>81</v>
      </c>
      <c r="AK105" s="208">
        <f t="shared" si="26"/>
        <v>46.022727272727273</v>
      </c>
      <c r="AL105" s="182">
        <f t="shared" si="27"/>
        <v>96.590909090909093</v>
      </c>
      <c r="AM105" s="245">
        <v>101</v>
      </c>
      <c r="AN105" s="246">
        <v>20</v>
      </c>
      <c r="AO105" s="246">
        <v>50</v>
      </c>
      <c r="AP105" s="246">
        <v>31</v>
      </c>
      <c r="AQ105" s="246"/>
      <c r="AR105" s="247">
        <v>3.891089108910891</v>
      </c>
      <c r="AS105" s="280">
        <v>101</v>
      </c>
      <c r="AT105" s="80">
        <v>24</v>
      </c>
      <c r="AU105" s="80">
        <v>52</v>
      </c>
      <c r="AV105" s="80">
        <v>25</v>
      </c>
      <c r="AW105" s="80"/>
      <c r="AX105" s="282">
        <v>3.9900990099009901</v>
      </c>
      <c r="AY105" s="127">
        <v>81</v>
      </c>
      <c r="AZ105" s="127"/>
      <c r="BA105" s="127">
        <v>13</v>
      </c>
      <c r="BB105" s="127">
        <v>34</v>
      </c>
      <c r="BC105" s="127">
        <v>34</v>
      </c>
      <c r="BD105" s="314">
        <v>4.2592592592592595</v>
      </c>
      <c r="BE105" s="127">
        <v>36</v>
      </c>
      <c r="BF105" s="127">
        <v>3</v>
      </c>
      <c r="BG105" s="127">
        <v>14</v>
      </c>
      <c r="BH105" s="127">
        <v>7</v>
      </c>
      <c r="BI105" s="127">
        <v>12</v>
      </c>
      <c r="BJ105" s="127">
        <v>1</v>
      </c>
      <c r="BK105" s="336"/>
      <c r="BL105" s="320">
        <v>53.805555555555557</v>
      </c>
      <c r="BM105" s="344">
        <v>101</v>
      </c>
      <c r="BN105" s="344"/>
      <c r="BO105" s="344">
        <v>6</v>
      </c>
      <c r="BP105" s="344">
        <v>31</v>
      </c>
      <c r="BQ105" s="344">
        <v>64</v>
      </c>
      <c r="BR105" s="344">
        <v>45</v>
      </c>
      <c r="BS105" s="344">
        <v>1</v>
      </c>
      <c r="BT105" s="353">
        <v>75.514851485148512</v>
      </c>
    </row>
    <row r="106" spans="1:72" s="1" customFormat="1" ht="15" customHeight="1" x14ac:dyDescent="0.25">
      <c r="A106" s="21">
        <v>24</v>
      </c>
      <c r="B106" s="6">
        <v>61450</v>
      </c>
      <c r="C106" s="6" t="s">
        <v>7</v>
      </c>
      <c r="D106" s="39" t="s">
        <v>113</v>
      </c>
      <c r="E106" s="6">
        <v>122</v>
      </c>
      <c r="F106" s="10"/>
      <c r="G106" s="10">
        <v>3.3</v>
      </c>
      <c r="H106" s="10">
        <v>17.2</v>
      </c>
      <c r="I106" s="10">
        <v>79.5</v>
      </c>
      <c r="J106" s="41">
        <f t="shared" si="18"/>
        <v>4.7619999999999996</v>
      </c>
      <c r="K106" s="6">
        <v>123</v>
      </c>
      <c r="L106" s="10">
        <v>3.3</v>
      </c>
      <c r="M106" s="10">
        <v>6.5</v>
      </c>
      <c r="N106" s="10">
        <v>49.6</v>
      </c>
      <c r="O106" s="10">
        <v>40.700000000000003</v>
      </c>
      <c r="P106" s="41">
        <f t="shared" si="19"/>
        <v>4.28</v>
      </c>
      <c r="Q106" s="6">
        <v>124</v>
      </c>
      <c r="R106" s="10"/>
      <c r="S106" s="10">
        <v>12.9</v>
      </c>
      <c r="T106" s="10">
        <v>53.2</v>
      </c>
      <c r="U106" s="10">
        <v>33.9</v>
      </c>
      <c r="V106" s="41">
        <f t="shared" si="20"/>
        <v>4.21</v>
      </c>
      <c r="W106" s="180">
        <v>122</v>
      </c>
      <c r="X106" s="180"/>
      <c r="Y106" s="181">
        <f t="shared" si="29"/>
        <v>0</v>
      </c>
      <c r="Z106" s="180">
        <v>46</v>
      </c>
      <c r="AA106" s="181">
        <f t="shared" si="17"/>
        <v>37.704918032786885</v>
      </c>
      <c r="AB106" s="180">
        <v>76</v>
      </c>
      <c r="AC106" s="181">
        <f t="shared" si="22"/>
        <v>62.295081967213115</v>
      </c>
      <c r="AD106" s="182">
        <f t="shared" si="23"/>
        <v>100</v>
      </c>
      <c r="AE106" s="180">
        <v>119</v>
      </c>
      <c r="AF106" s="206">
        <v>3</v>
      </c>
      <c r="AG106" s="207">
        <f t="shared" si="24"/>
        <v>2.5210084033613445</v>
      </c>
      <c r="AH106" s="180">
        <v>58</v>
      </c>
      <c r="AI106" s="181">
        <f t="shared" si="25"/>
        <v>48.739495798319325</v>
      </c>
      <c r="AJ106" s="180">
        <v>58</v>
      </c>
      <c r="AK106" s="208">
        <f t="shared" si="26"/>
        <v>48.739495798319325</v>
      </c>
      <c r="AL106" s="182">
        <f t="shared" si="27"/>
        <v>97.47899159663865</v>
      </c>
      <c r="AM106" s="245">
        <v>108</v>
      </c>
      <c r="AN106" s="246">
        <v>23</v>
      </c>
      <c r="AO106" s="246">
        <v>64</v>
      </c>
      <c r="AP106" s="246">
        <v>20</v>
      </c>
      <c r="AQ106" s="246">
        <v>1</v>
      </c>
      <c r="AR106" s="247">
        <v>4.0092592592592595</v>
      </c>
      <c r="AS106" s="280">
        <v>110</v>
      </c>
      <c r="AT106" s="80">
        <v>31</v>
      </c>
      <c r="AU106" s="80">
        <v>54</v>
      </c>
      <c r="AV106" s="80">
        <v>23</v>
      </c>
      <c r="AW106" s="80"/>
      <c r="AX106" s="282">
        <v>4</v>
      </c>
      <c r="AY106" s="127">
        <v>45</v>
      </c>
      <c r="AZ106" s="127">
        <v>1</v>
      </c>
      <c r="BA106" s="127">
        <v>12</v>
      </c>
      <c r="BB106" s="127">
        <v>20</v>
      </c>
      <c r="BC106" s="127">
        <v>12</v>
      </c>
      <c r="BD106" s="316">
        <v>3.9555555555555557</v>
      </c>
      <c r="BE106" s="127">
        <v>77</v>
      </c>
      <c r="BF106" s="127">
        <v>6</v>
      </c>
      <c r="BG106" s="127">
        <v>33</v>
      </c>
      <c r="BH106" s="127">
        <v>20</v>
      </c>
      <c r="BI106" s="127">
        <v>18</v>
      </c>
      <c r="BJ106" s="127">
        <v>8</v>
      </c>
      <c r="BK106" s="336"/>
      <c r="BL106" s="320">
        <v>52.506493506493506</v>
      </c>
      <c r="BM106" s="344">
        <v>100</v>
      </c>
      <c r="BN106" s="344"/>
      <c r="BO106" s="344">
        <v>6</v>
      </c>
      <c r="BP106" s="344">
        <v>33</v>
      </c>
      <c r="BQ106" s="344">
        <v>61</v>
      </c>
      <c r="BR106" s="344">
        <v>28</v>
      </c>
      <c r="BS106" s="344">
        <v>2</v>
      </c>
      <c r="BT106" s="353">
        <v>72.680000000000007</v>
      </c>
    </row>
    <row r="107" spans="1:72" s="1" customFormat="1" ht="15" customHeight="1" x14ac:dyDescent="0.25">
      <c r="A107" s="21">
        <v>25</v>
      </c>
      <c r="B107" s="6">
        <v>61470</v>
      </c>
      <c r="C107" s="6" t="s">
        <v>7</v>
      </c>
      <c r="D107" s="39" t="s">
        <v>114</v>
      </c>
      <c r="E107" s="6">
        <v>95</v>
      </c>
      <c r="F107" s="10">
        <v>3.2</v>
      </c>
      <c r="G107" s="10">
        <v>15.8</v>
      </c>
      <c r="H107" s="10">
        <v>28.4</v>
      </c>
      <c r="I107" s="10">
        <v>52.6</v>
      </c>
      <c r="J107" s="41">
        <f t="shared" si="18"/>
        <v>4.3039999999999994</v>
      </c>
      <c r="K107" s="6">
        <v>94</v>
      </c>
      <c r="L107" s="10">
        <v>3.2</v>
      </c>
      <c r="M107" s="10">
        <v>27.7</v>
      </c>
      <c r="N107" s="10">
        <v>53.2</v>
      </c>
      <c r="O107" s="10">
        <v>16</v>
      </c>
      <c r="P107" s="41">
        <f t="shared" si="19"/>
        <v>3.823</v>
      </c>
      <c r="Q107" s="6">
        <v>95</v>
      </c>
      <c r="R107" s="10">
        <v>2.1</v>
      </c>
      <c r="S107" s="10">
        <v>23.2</v>
      </c>
      <c r="T107" s="10">
        <v>52.6</v>
      </c>
      <c r="U107" s="10">
        <v>22.1</v>
      </c>
      <c r="V107" s="41">
        <f t="shared" si="20"/>
        <v>3.9470000000000001</v>
      </c>
      <c r="W107" s="180">
        <v>97</v>
      </c>
      <c r="X107" s="180">
        <v>4</v>
      </c>
      <c r="Y107" s="181">
        <f t="shared" si="29"/>
        <v>4.1237113402061851</v>
      </c>
      <c r="Z107" s="180">
        <v>53</v>
      </c>
      <c r="AA107" s="181">
        <f t="shared" si="17"/>
        <v>54.639175257731956</v>
      </c>
      <c r="AB107" s="180">
        <v>40</v>
      </c>
      <c r="AC107" s="181">
        <f t="shared" si="22"/>
        <v>41.237113402061858</v>
      </c>
      <c r="AD107" s="182">
        <f t="shared" si="23"/>
        <v>95.876288659793815</v>
      </c>
      <c r="AE107" s="180">
        <v>100</v>
      </c>
      <c r="AF107" s="206">
        <v>8</v>
      </c>
      <c r="AG107" s="207">
        <f t="shared" si="24"/>
        <v>8</v>
      </c>
      <c r="AH107" s="180">
        <v>39</v>
      </c>
      <c r="AI107" s="181">
        <f t="shared" si="25"/>
        <v>39</v>
      </c>
      <c r="AJ107" s="180">
        <v>53</v>
      </c>
      <c r="AK107" s="208">
        <f t="shared" si="26"/>
        <v>53</v>
      </c>
      <c r="AL107" s="182">
        <f t="shared" si="27"/>
        <v>92</v>
      </c>
      <c r="AM107" s="245">
        <v>97</v>
      </c>
      <c r="AN107" s="246">
        <v>9</v>
      </c>
      <c r="AO107" s="246">
        <v>51</v>
      </c>
      <c r="AP107" s="246">
        <v>34</v>
      </c>
      <c r="AQ107" s="246">
        <v>3</v>
      </c>
      <c r="AR107" s="247">
        <v>3.6804123711340204</v>
      </c>
      <c r="AS107" s="280">
        <v>97</v>
      </c>
      <c r="AT107" s="80">
        <v>25</v>
      </c>
      <c r="AU107" s="80">
        <v>39</v>
      </c>
      <c r="AV107" s="80">
        <v>30</v>
      </c>
      <c r="AW107" s="80">
        <v>3</v>
      </c>
      <c r="AX107" s="282">
        <v>3.8865979381443299</v>
      </c>
      <c r="AY107" s="127">
        <v>43</v>
      </c>
      <c r="AZ107" s="127"/>
      <c r="BA107" s="127">
        <v>10</v>
      </c>
      <c r="BB107" s="127">
        <v>24</v>
      </c>
      <c r="BC107" s="127">
        <v>9</v>
      </c>
      <c r="BD107" s="316">
        <v>3.9767441860465116</v>
      </c>
      <c r="BE107" s="127">
        <v>31</v>
      </c>
      <c r="BF107" s="127">
        <v>6</v>
      </c>
      <c r="BG107" s="127">
        <v>18</v>
      </c>
      <c r="BH107" s="127">
        <v>6</v>
      </c>
      <c r="BI107" s="127">
        <v>1</v>
      </c>
      <c r="BJ107" s="127"/>
      <c r="BK107" s="336"/>
      <c r="BL107" s="320">
        <v>39.700000000000003</v>
      </c>
      <c r="BM107" s="344">
        <v>47</v>
      </c>
      <c r="BN107" s="344"/>
      <c r="BO107" s="344">
        <v>4</v>
      </c>
      <c r="BP107" s="344">
        <v>26</v>
      </c>
      <c r="BQ107" s="344">
        <v>17</v>
      </c>
      <c r="BR107" s="344">
        <v>9</v>
      </c>
      <c r="BS107" s="344"/>
      <c r="BT107" s="353">
        <v>67.765957446808514</v>
      </c>
    </row>
    <row r="108" spans="1:72" s="1" customFormat="1" ht="15" customHeight="1" x14ac:dyDescent="0.25">
      <c r="A108" s="21">
        <v>26</v>
      </c>
      <c r="B108" s="6">
        <v>61490</v>
      </c>
      <c r="C108" s="6" t="s">
        <v>7</v>
      </c>
      <c r="D108" s="39" t="s">
        <v>115</v>
      </c>
      <c r="E108" s="6">
        <v>246</v>
      </c>
      <c r="F108" s="10">
        <v>1.2</v>
      </c>
      <c r="G108" s="10">
        <v>1.2</v>
      </c>
      <c r="H108" s="10">
        <v>17.100000000000001</v>
      </c>
      <c r="I108" s="10">
        <v>80.5</v>
      </c>
      <c r="J108" s="41">
        <f t="shared" si="18"/>
        <v>4.7690000000000001</v>
      </c>
      <c r="K108" s="6">
        <v>241</v>
      </c>
      <c r="L108" s="10">
        <v>1.2</v>
      </c>
      <c r="M108" s="10">
        <v>8.3000000000000007</v>
      </c>
      <c r="N108" s="10">
        <v>43.6</v>
      </c>
      <c r="O108" s="10">
        <v>46.9</v>
      </c>
      <c r="P108" s="41">
        <f t="shared" si="19"/>
        <v>4.3620000000000001</v>
      </c>
      <c r="Q108" s="6">
        <v>243</v>
      </c>
      <c r="R108" s="10">
        <v>0.41</v>
      </c>
      <c r="S108" s="10">
        <v>4.5</v>
      </c>
      <c r="T108" s="10">
        <v>40.700000000000003</v>
      </c>
      <c r="U108" s="10">
        <v>54.3</v>
      </c>
      <c r="V108" s="41">
        <f t="shared" si="20"/>
        <v>4.4862000000000002</v>
      </c>
      <c r="W108" s="180">
        <v>238</v>
      </c>
      <c r="X108" s="180">
        <v>1</v>
      </c>
      <c r="Y108" s="181">
        <f t="shared" si="29"/>
        <v>0.42016806722689076</v>
      </c>
      <c r="Z108" s="180">
        <v>86</v>
      </c>
      <c r="AA108" s="181">
        <f t="shared" si="17"/>
        <v>36.134453781512605</v>
      </c>
      <c r="AB108" s="180">
        <v>151</v>
      </c>
      <c r="AC108" s="181">
        <f t="shared" si="22"/>
        <v>63.445378151260506</v>
      </c>
      <c r="AD108" s="182">
        <f t="shared" si="23"/>
        <v>99.579831932773118</v>
      </c>
      <c r="AE108" s="180">
        <v>233</v>
      </c>
      <c r="AF108" s="206">
        <v>3</v>
      </c>
      <c r="AG108" s="207">
        <f t="shared" si="24"/>
        <v>1.2875536480686696</v>
      </c>
      <c r="AH108" s="180">
        <v>104</v>
      </c>
      <c r="AI108" s="181">
        <f t="shared" si="25"/>
        <v>44.63519313304721</v>
      </c>
      <c r="AJ108" s="180">
        <v>126</v>
      </c>
      <c r="AK108" s="208">
        <f t="shared" si="26"/>
        <v>54.077253218884117</v>
      </c>
      <c r="AL108" s="182">
        <f t="shared" si="27"/>
        <v>98.712446351931334</v>
      </c>
      <c r="AM108" s="245">
        <v>172</v>
      </c>
      <c r="AN108" s="246">
        <v>35</v>
      </c>
      <c r="AO108" s="246">
        <v>87</v>
      </c>
      <c r="AP108" s="246">
        <v>47</v>
      </c>
      <c r="AQ108" s="246">
        <v>3</v>
      </c>
      <c r="AR108" s="247">
        <v>3.8953488372093021</v>
      </c>
      <c r="AS108" s="280">
        <v>172</v>
      </c>
      <c r="AT108" s="80">
        <v>60</v>
      </c>
      <c r="AU108" s="80">
        <v>70</v>
      </c>
      <c r="AV108" s="80">
        <v>40</v>
      </c>
      <c r="AW108" s="80">
        <v>2</v>
      </c>
      <c r="AX108" s="282">
        <v>4.0930232558139537</v>
      </c>
      <c r="AY108" s="127">
        <v>103</v>
      </c>
      <c r="AZ108" s="127"/>
      <c r="BA108" s="127">
        <v>12</v>
      </c>
      <c r="BB108" s="127">
        <v>47</v>
      </c>
      <c r="BC108" s="127">
        <v>44</v>
      </c>
      <c r="BD108" s="314">
        <v>4.3106796116504853</v>
      </c>
      <c r="BE108" s="127">
        <v>76</v>
      </c>
      <c r="BF108" s="127">
        <v>14</v>
      </c>
      <c r="BG108" s="127">
        <v>31</v>
      </c>
      <c r="BH108" s="127">
        <v>10</v>
      </c>
      <c r="BI108" s="127">
        <v>21</v>
      </c>
      <c r="BJ108" s="127">
        <v>4</v>
      </c>
      <c r="BK108" s="336"/>
      <c r="BL108" s="320">
        <v>48.921052631578945</v>
      </c>
      <c r="BM108" s="344">
        <v>122</v>
      </c>
      <c r="BN108" s="344"/>
      <c r="BO108" s="344">
        <v>5</v>
      </c>
      <c r="BP108" s="344">
        <v>45</v>
      </c>
      <c r="BQ108" s="344">
        <v>72</v>
      </c>
      <c r="BR108" s="344">
        <v>33</v>
      </c>
      <c r="BS108" s="344">
        <v>4</v>
      </c>
      <c r="BT108" s="353">
        <v>72.918032786885249</v>
      </c>
    </row>
    <row r="109" spans="1:72" s="1" customFormat="1" ht="15" customHeight="1" x14ac:dyDescent="0.25">
      <c r="A109" s="21">
        <v>27</v>
      </c>
      <c r="B109" s="6">
        <v>61500</v>
      </c>
      <c r="C109" s="6" t="s">
        <v>7</v>
      </c>
      <c r="D109" s="39" t="s">
        <v>116</v>
      </c>
      <c r="E109" s="6">
        <v>237</v>
      </c>
      <c r="F109" s="10"/>
      <c r="G109" s="10">
        <v>1.7</v>
      </c>
      <c r="H109" s="10">
        <v>13.1</v>
      </c>
      <c r="I109" s="10">
        <v>85.2</v>
      </c>
      <c r="J109" s="41">
        <f t="shared" si="18"/>
        <v>4.835</v>
      </c>
      <c r="K109" s="6">
        <v>231</v>
      </c>
      <c r="L109" s="10">
        <v>0.87</v>
      </c>
      <c r="M109" s="10">
        <v>7.4</v>
      </c>
      <c r="N109" s="10">
        <v>43.7</v>
      </c>
      <c r="O109" s="10">
        <v>48.1</v>
      </c>
      <c r="P109" s="41">
        <f t="shared" si="19"/>
        <v>4.3924000000000003</v>
      </c>
      <c r="Q109" s="6">
        <v>232</v>
      </c>
      <c r="R109" s="10"/>
      <c r="S109" s="10">
        <v>2.6</v>
      </c>
      <c r="T109" s="10">
        <v>48.3</v>
      </c>
      <c r="U109" s="10">
        <v>49.1</v>
      </c>
      <c r="V109" s="41">
        <f t="shared" si="20"/>
        <v>4.4649999999999999</v>
      </c>
      <c r="W109" s="180">
        <v>230</v>
      </c>
      <c r="X109" s="180">
        <v>1</v>
      </c>
      <c r="Y109" s="181">
        <f t="shared" si="29"/>
        <v>0.43478260869565216</v>
      </c>
      <c r="Z109" s="180">
        <v>88</v>
      </c>
      <c r="AA109" s="181">
        <f t="shared" si="17"/>
        <v>38.260869565217391</v>
      </c>
      <c r="AB109" s="180">
        <v>141</v>
      </c>
      <c r="AC109" s="181">
        <f t="shared" si="22"/>
        <v>61.304347826086953</v>
      </c>
      <c r="AD109" s="182">
        <f t="shared" si="23"/>
        <v>99.565217391304344</v>
      </c>
      <c r="AE109" s="180">
        <v>231</v>
      </c>
      <c r="AF109" s="206">
        <v>5</v>
      </c>
      <c r="AG109" s="207">
        <f t="shared" si="24"/>
        <v>2.1645021645021645</v>
      </c>
      <c r="AH109" s="180">
        <v>112</v>
      </c>
      <c r="AI109" s="181">
        <f t="shared" si="25"/>
        <v>48.484848484848484</v>
      </c>
      <c r="AJ109" s="180">
        <v>114</v>
      </c>
      <c r="AK109" s="208">
        <f t="shared" si="26"/>
        <v>49.350649350649348</v>
      </c>
      <c r="AL109" s="182">
        <f t="shared" si="27"/>
        <v>97.835497835497833</v>
      </c>
      <c r="AM109" s="245">
        <v>191</v>
      </c>
      <c r="AN109" s="246">
        <v>47</v>
      </c>
      <c r="AO109" s="246">
        <v>111</v>
      </c>
      <c r="AP109" s="246">
        <v>30</v>
      </c>
      <c r="AQ109" s="246">
        <v>3</v>
      </c>
      <c r="AR109" s="247">
        <v>4.0575916230366493</v>
      </c>
      <c r="AS109" s="280">
        <v>191</v>
      </c>
      <c r="AT109" s="80">
        <v>72</v>
      </c>
      <c r="AU109" s="80">
        <v>74</v>
      </c>
      <c r="AV109" s="80">
        <v>42</v>
      </c>
      <c r="AW109" s="80">
        <v>3</v>
      </c>
      <c r="AX109" s="282">
        <v>4.1256544502617798</v>
      </c>
      <c r="AY109" s="127">
        <v>85</v>
      </c>
      <c r="AZ109" s="127"/>
      <c r="BA109" s="127">
        <v>10</v>
      </c>
      <c r="BB109" s="127">
        <v>44</v>
      </c>
      <c r="BC109" s="127">
        <v>31</v>
      </c>
      <c r="BD109" s="314">
        <v>4.2470588235294118</v>
      </c>
      <c r="BE109" s="127">
        <v>65</v>
      </c>
      <c r="BF109" s="127">
        <v>11</v>
      </c>
      <c r="BG109" s="127">
        <v>33</v>
      </c>
      <c r="BH109" s="127">
        <v>11</v>
      </c>
      <c r="BI109" s="127">
        <v>10</v>
      </c>
      <c r="BJ109" s="127">
        <v>3</v>
      </c>
      <c r="BK109" s="336"/>
      <c r="BL109" s="320">
        <v>45.153846153846153</v>
      </c>
      <c r="BM109" s="344">
        <v>108</v>
      </c>
      <c r="BN109" s="344"/>
      <c r="BO109" s="344">
        <v>4</v>
      </c>
      <c r="BP109" s="344">
        <v>43</v>
      </c>
      <c r="BQ109" s="344">
        <v>61</v>
      </c>
      <c r="BR109" s="344">
        <v>32</v>
      </c>
      <c r="BS109" s="344"/>
      <c r="BT109" s="353">
        <v>71.962962962962962</v>
      </c>
    </row>
    <row r="110" spans="1:72" s="1" customFormat="1" ht="15" customHeight="1" x14ac:dyDescent="0.25">
      <c r="A110" s="21">
        <v>28</v>
      </c>
      <c r="B110" s="6">
        <v>61510</v>
      </c>
      <c r="C110" s="6" t="s">
        <v>7</v>
      </c>
      <c r="D110" s="39" t="s">
        <v>117</v>
      </c>
      <c r="E110" s="6">
        <v>227</v>
      </c>
      <c r="F110" s="10"/>
      <c r="G110" s="10">
        <v>5.3</v>
      </c>
      <c r="H110" s="10">
        <v>17.600000000000001</v>
      </c>
      <c r="I110" s="10">
        <v>77.099999999999994</v>
      </c>
      <c r="J110" s="41">
        <f t="shared" si="18"/>
        <v>4.718</v>
      </c>
      <c r="K110" s="6">
        <v>226</v>
      </c>
      <c r="L110" s="10">
        <v>0.44</v>
      </c>
      <c r="M110" s="10">
        <v>14.6</v>
      </c>
      <c r="N110" s="10">
        <v>55.8</v>
      </c>
      <c r="O110" s="10">
        <v>29.2</v>
      </c>
      <c r="P110" s="41">
        <f t="shared" si="19"/>
        <v>4.1387999999999998</v>
      </c>
      <c r="Q110" s="6">
        <v>226</v>
      </c>
      <c r="R110" s="10"/>
      <c r="S110" s="10">
        <v>11.9</v>
      </c>
      <c r="T110" s="10">
        <v>61.1</v>
      </c>
      <c r="U110" s="10">
        <v>27</v>
      </c>
      <c r="V110" s="41">
        <f t="shared" si="20"/>
        <v>4.1509999999999998</v>
      </c>
      <c r="W110" s="180">
        <v>221</v>
      </c>
      <c r="X110" s="180">
        <v>2</v>
      </c>
      <c r="Y110" s="181">
        <f t="shared" si="29"/>
        <v>0.90497737556561086</v>
      </c>
      <c r="Z110" s="180">
        <v>93</v>
      </c>
      <c r="AA110" s="181">
        <f t="shared" si="17"/>
        <v>42.081447963800905</v>
      </c>
      <c r="AB110" s="180">
        <v>126</v>
      </c>
      <c r="AC110" s="181">
        <f t="shared" si="22"/>
        <v>57.013574660633488</v>
      </c>
      <c r="AD110" s="182">
        <f t="shared" si="23"/>
        <v>99.095022624434392</v>
      </c>
      <c r="AE110" s="180">
        <v>205</v>
      </c>
      <c r="AF110" s="206">
        <v>3</v>
      </c>
      <c r="AG110" s="207">
        <f t="shared" si="24"/>
        <v>1.4634146341463414</v>
      </c>
      <c r="AH110" s="180">
        <v>113</v>
      </c>
      <c r="AI110" s="181">
        <f t="shared" si="25"/>
        <v>55.121951219512198</v>
      </c>
      <c r="AJ110" s="180">
        <v>89</v>
      </c>
      <c r="AK110" s="208">
        <f t="shared" si="26"/>
        <v>43.414634146341463</v>
      </c>
      <c r="AL110" s="182">
        <f t="shared" si="27"/>
        <v>98.536585365853654</v>
      </c>
      <c r="AM110" s="245">
        <v>136</v>
      </c>
      <c r="AN110" s="246">
        <v>38</v>
      </c>
      <c r="AO110" s="246">
        <v>76</v>
      </c>
      <c r="AP110" s="246">
        <v>22</v>
      </c>
      <c r="AQ110" s="246"/>
      <c r="AR110" s="247">
        <v>4.117647058823529</v>
      </c>
      <c r="AS110" s="280">
        <v>136</v>
      </c>
      <c r="AT110" s="80">
        <v>52</v>
      </c>
      <c r="AU110" s="80">
        <v>62</v>
      </c>
      <c r="AV110" s="80">
        <v>21</v>
      </c>
      <c r="AW110" s="80">
        <v>1</v>
      </c>
      <c r="AX110" s="282">
        <v>4.2132352941176467</v>
      </c>
      <c r="AY110" s="127">
        <v>66</v>
      </c>
      <c r="AZ110" s="127"/>
      <c r="BA110" s="127">
        <v>2</v>
      </c>
      <c r="BB110" s="127">
        <v>39</v>
      </c>
      <c r="BC110" s="127">
        <v>25</v>
      </c>
      <c r="BD110" s="314">
        <v>4.3484848484848486</v>
      </c>
      <c r="BE110" s="127">
        <v>44</v>
      </c>
      <c r="BF110" s="127">
        <v>4</v>
      </c>
      <c r="BG110" s="127">
        <v>22</v>
      </c>
      <c r="BH110" s="127">
        <v>8</v>
      </c>
      <c r="BI110" s="127">
        <v>10</v>
      </c>
      <c r="BJ110" s="127">
        <v>3</v>
      </c>
      <c r="BK110" s="336"/>
      <c r="BL110" s="320">
        <v>50.613636363636367</v>
      </c>
      <c r="BM110" s="344">
        <v>74</v>
      </c>
      <c r="BN110" s="344"/>
      <c r="BO110" s="344">
        <v>2</v>
      </c>
      <c r="BP110" s="344">
        <v>32</v>
      </c>
      <c r="BQ110" s="344">
        <v>40</v>
      </c>
      <c r="BR110" s="344">
        <v>14</v>
      </c>
      <c r="BS110" s="344">
        <v>1</v>
      </c>
      <c r="BT110" s="353">
        <v>70.662162162162161</v>
      </c>
    </row>
    <row r="111" spans="1:72" s="1" customFormat="1" ht="15" customHeight="1" thickBot="1" x14ac:dyDescent="0.3">
      <c r="A111" s="22">
        <v>29</v>
      </c>
      <c r="B111" s="23">
        <v>61520</v>
      </c>
      <c r="C111" s="23" t="s">
        <v>7</v>
      </c>
      <c r="D111" s="45" t="s">
        <v>118</v>
      </c>
      <c r="E111" s="23">
        <v>215</v>
      </c>
      <c r="F111" s="24">
        <v>0.47</v>
      </c>
      <c r="G111" s="24">
        <v>9.3000000000000007</v>
      </c>
      <c r="H111" s="24">
        <v>16.7</v>
      </c>
      <c r="I111" s="24">
        <v>73.5</v>
      </c>
      <c r="J111" s="42">
        <f t="shared" si="18"/>
        <v>4.6314000000000002</v>
      </c>
      <c r="K111" s="23">
        <v>211</v>
      </c>
      <c r="L111" s="24"/>
      <c r="M111" s="24">
        <v>17.5</v>
      </c>
      <c r="N111" s="24">
        <v>49.8</v>
      </c>
      <c r="O111" s="24">
        <v>32.700000000000003</v>
      </c>
      <c r="P111" s="42">
        <f t="shared" si="19"/>
        <v>4.1520000000000001</v>
      </c>
      <c r="Q111" s="23">
        <v>213</v>
      </c>
      <c r="R111" s="24"/>
      <c r="S111" s="24">
        <v>9.9</v>
      </c>
      <c r="T111" s="24">
        <v>53.5</v>
      </c>
      <c r="U111" s="24">
        <v>36.6</v>
      </c>
      <c r="V111" s="42">
        <f t="shared" si="20"/>
        <v>4.2669999999999995</v>
      </c>
      <c r="W111" s="186">
        <v>207</v>
      </c>
      <c r="X111" s="186">
        <v>1</v>
      </c>
      <c r="Y111" s="187">
        <f t="shared" si="29"/>
        <v>0.48309178743961351</v>
      </c>
      <c r="Z111" s="186">
        <v>83</v>
      </c>
      <c r="AA111" s="187">
        <f t="shared" si="17"/>
        <v>40.09661835748792</v>
      </c>
      <c r="AB111" s="186">
        <v>123</v>
      </c>
      <c r="AC111" s="187">
        <f t="shared" si="22"/>
        <v>59.420289855072461</v>
      </c>
      <c r="AD111" s="188">
        <f t="shared" si="23"/>
        <v>99.516908212560381</v>
      </c>
      <c r="AE111" s="189">
        <v>204</v>
      </c>
      <c r="AF111" s="215">
        <v>1</v>
      </c>
      <c r="AG111" s="216">
        <f t="shared" si="24"/>
        <v>0.49019607843137253</v>
      </c>
      <c r="AH111" s="189">
        <v>100</v>
      </c>
      <c r="AI111" s="190">
        <f t="shared" si="25"/>
        <v>49.019607843137258</v>
      </c>
      <c r="AJ111" s="189">
        <v>103</v>
      </c>
      <c r="AK111" s="217">
        <f t="shared" si="26"/>
        <v>50.490196078431374</v>
      </c>
      <c r="AL111" s="191">
        <f t="shared" si="27"/>
        <v>99.509803921568633</v>
      </c>
      <c r="AM111" s="254">
        <v>111</v>
      </c>
      <c r="AN111" s="258">
        <v>43</v>
      </c>
      <c r="AO111" s="258">
        <v>52</v>
      </c>
      <c r="AP111" s="258">
        <v>16</v>
      </c>
      <c r="AQ111" s="258"/>
      <c r="AR111" s="256">
        <v>4.243243243243243</v>
      </c>
      <c r="AS111" s="287">
        <v>111</v>
      </c>
      <c r="AT111" s="299">
        <v>35</v>
      </c>
      <c r="AU111" s="299">
        <v>38</v>
      </c>
      <c r="AV111" s="299">
        <v>38</v>
      </c>
      <c r="AW111" s="299"/>
      <c r="AX111" s="302">
        <v>3.9729729729729728</v>
      </c>
      <c r="AY111" s="128">
        <v>26</v>
      </c>
      <c r="AZ111" s="128">
        <v>1</v>
      </c>
      <c r="BA111" s="128">
        <v>2</v>
      </c>
      <c r="BB111" s="128">
        <v>10</v>
      </c>
      <c r="BC111" s="128">
        <v>13</v>
      </c>
      <c r="BD111" s="325">
        <v>4.3461538461538458</v>
      </c>
      <c r="BE111" s="311">
        <v>41</v>
      </c>
      <c r="BF111" s="311">
        <v>2</v>
      </c>
      <c r="BG111" s="311">
        <v>20</v>
      </c>
      <c r="BH111" s="311">
        <v>11</v>
      </c>
      <c r="BI111" s="311">
        <v>8</v>
      </c>
      <c r="BJ111" s="311">
        <v>3</v>
      </c>
      <c r="BK111" s="334"/>
      <c r="BL111" s="359">
        <v>50.878048780487802</v>
      </c>
      <c r="BM111" s="347">
        <v>56</v>
      </c>
      <c r="BN111" s="347"/>
      <c r="BO111" s="347"/>
      <c r="BP111" s="347">
        <v>16</v>
      </c>
      <c r="BQ111" s="347">
        <v>40</v>
      </c>
      <c r="BR111" s="347">
        <v>16</v>
      </c>
      <c r="BS111" s="347">
        <v>2</v>
      </c>
      <c r="BT111" s="356">
        <v>76</v>
      </c>
    </row>
    <row r="112" spans="1:72" s="1" customFormat="1" ht="15" customHeight="1" x14ac:dyDescent="0.25">
      <c r="A112" s="31">
        <v>1</v>
      </c>
      <c r="B112" s="25">
        <v>70020</v>
      </c>
      <c r="C112" s="25" t="s">
        <v>2</v>
      </c>
      <c r="D112" s="27" t="s">
        <v>119</v>
      </c>
      <c r="E112" s="25">
        <v>102</v>
      </c>
      <c r="F112" s="30"/>
      <c r="G112" s="30">
        <v>4.9000000000000004</v>
      </c>
      <c r="H112" s="30">
        <v>13.7</v>
      </c>
      <c r="I112" s="30">
        <v>81.400000000000006</v>
      </c>
      <c r="J112" s="43">
        <f t="shared" si="18"/>
        <v>4.7649999999999997</v>
      </c>
      <c r="K112" s="25">
        <v>102</v>
      </c>
      <c r="L112" s="30"/>
      <c r="M112" s="30"/>
      <c r="N112" s="30">
        <v>34.299999999999997</v>
      </c>
      <c r="O112" s="30">
        <v>65.7</v>
      </c>
      <c r="P112" s="43">
        <f t="shared" si="19"/>
        <v>4.657</v>
      </c>
      <c r="Q112" s="19">
        <v>101</v>
      </c>
      <c r="R112" s="20"/>
      <c r="S112" s="20">
        <v>2</v>
      </c>
      <c r="T112" s="20">
        <v>38.6</v>
      </c>
      <c r="U112" s="20">
        <v>59.4</v>
      </c>
      <c r="V112" s="40">
        <f t="shared" si="20"/>
        <v>4.5739999999999998</v>
      </c>
      <c r="W112" s="183">
        <v>92</v>
      </c>
      <c r="X112" s="183"/>
      <c r="Y112" s="184"/>
      <c r="Z112" s="183">
        <v>32</v>
      </c>
      <c r="AA112" s="184">
        <f t="shared" si="17"/>
        <v>34.782608695652172</v>
      </c>
      <c r="AB112" s="183">
        <v>60</v>
      </c>
      <c r="AC112" s="184">
        <f t="shared" si="22"/>
        <v>65.217391304347828</v>
      </c>
      <c r="AD112" s="185">
        <f t="shared" si="23"/>
        <v>100</v>
      </c>
      <c r="AE112" s="183">
        <v>100</v>
      </c>
      <c r="AF112" s="212"/>
      <c r="AG112" s="213"/>
      <c r="AH112" s="183">
        <v>17</v>
      </c>
      <c r="AI112" s="184">
        <f t="shared" si="25"/>
        <v>17</v>
      </c>
      <c r="AJ112" s="183">
        <v>83</v>
      </c>
      <c r="AK112" s="214">
        <f t="shared" si="26"/>
        <v>83</v>
      </c>
      <c r="AL112" s="185">
        <f t="shared" si="27"/>
        <v>100</v>
      </c>
      <c r="AM112" s="242">
        <v>98</v>
      </c>
      <c r="AN112" s="268">
        <v>37</v>
      </c>
      <c r="AO112" s="268">
        <v>49</v>
      </c>
      <c r="AP112" s="268">
        <v>10</v>
      </c>
      <c r="AQ112" s="268">
        <v>2</v>
      </c>
      <c r="AR112" s="244">
        <v>4.2300000000000004</v>
      </c>
      <c r="AS112" s="277">
        <v>98</v>
      </c>
      <c r="AT112" s="304">
        <v>62</v>
      </c>
      <c r="AU112" s="304">
        <v>36</v>
      </c>
      <c r="AV112" s="304"/>
      <c r="AW112" s="304"/>
      <c r="AX112" s="282">
        <v>4.5999999999999996</v>
      </c>
      <c r="AY112" s="326">
        <v>53</v>
      </c>
      <c r="AZ112" s="326"/>
      <c r="BA112" s="326">
        <v>8</v>
      </c>
      <c r="BB112" s="326">
        <v>21</v>
      </c>
      <c r="BC112" s="326">
        <v>24</v>
      </c>
      <c r="BD112" s="327">
        <v>4.3018867924528301</v>
      </c>
      <c r="BE112" s="134">
        <v>29</v>
      </c>
      <c r="BF112" s="134">
        <v>2</v>
      </c>
      <c r="BG112" s="134">
        <v>11</v>
      </c>
      <c r="BH112" s="134">
        <v>6</v>
      </c>
      <c r="BI112" s="134">
        <v>10</v>
      </c>
      <c r="BJ112" s="134"/>
      <c r="BK112" s="335"/>
      <c r="BL112" s="360">
        <v>54.310344827586206</v>
      </c>
      <c r="BM112" s="346">
        <v>70</v>
      </c>
      <c r="BN112" s="346"/>
      <c r="BO112" s="346">
        <v>1</v>
      </c>
      <c r="BP112" s="346">
        <v>12</v>
      </c>
      <c r="BQ112" s="346">
        <v>57</v>
      </c>
      <c r="BR112" s="346">
        <v>40</v>
      </c>
      <c r="BS112" s="346"/>
      <c r="BT112" s="355">
        <v>80.457142857142856</v>
      </c>
    </row>
    <row r="113" spans="1:72" s="1" customFormat="1" ht="15" customHeight="1" x14ac:dyDescent="0.25">
      <c r="A113" s="21">
        <v>2</v>
      </c>
      <c r="B113" s="6">
        <v>70050</v>
      </c>
      <c r="C113" s="6" t="s">
        <v>2</v>
      </c>
      <c r="D113" s="39" t="s">
        <v>122</v>
      </c>
      <c r="E113" s="6">
        <v>28</v>
      </c>
      <c r="F113" s="10"/>
      <c r="G113" s="10">
        <v>3.6</v>
      </c>
      <c r="H113" s="10">
        <v>14.3</v>
      </c>
      <c r="I113" s="10">
        <v>82.1</v>
      </c>
      <c r="J113" s="41">
        <f>(2*F113+3*G113+4*H113+5*I113)/100</f>
        <v>4.7850000000000001</v>
      </c>
      <c r="K113" s="6">
        <v>27</v>
      </c>
      <c r="L113" s="10"/>
      <c r="M113" s="10">
        <v>11.1</v>
      </c>
      <c r="N113" s="10">
        <v>44.4</v>
      </c>
      <c r="O113" s="10">
        <v>44.4</v>
      </c>
      <c r="P113" s="41">
        <f>(2*L113+3*M113+4*N113+5*O113)/100</f>
        <v>4.3289999999999997</v>
      </c>
      <c r="Q113" s="6">
        <v>27</v>
      </c>
      <c r="R113" s="10"/>
      <c r="S113" s="10"/>
      <c r="T113" s="10">
        <v>44.4</v>
      </c>
      <c r="U113" s="10">
        <v>55.6</v>
      </c>
      <c r="V113" s="41">
        <f>(2*R113+3*S113+4*T113+5*U113)/100</f>
        <v>4.556</v>
      </c>
      <c r="W113" s="180">
        <v>28</v>
      </c>
      <c r="X113" s="180"/>
      <c r="Y113" s="181"/>
      <c r="Z113" s="180">
        <v>5</v>
      </c>
      <c r="AA113" s="181">
        <f>Z113*100/W113</f>
        <v>17.857142857142858</v>
      </c>
      <c r="AB113" s="180">
        <v>23</v>
      </c>
      <c r="AC113" s="181">
        <f>AB113*100/W113</f>
        <v>82.142857142857139</v>
      </c>
      <c r="AD113" s="182">
        <f>AC113+AA113</f>
        <v>100</v>
      </c>
      <c r="AE113" s="180">
        <v>22</v>
      </c>
      <c r="AF113" s="206"/>
      <c r="AG113" s="207"/>
      <c r="AH113" s="180">
        <v>9</v>
      </c>
      <c r="AI113" s="181">
        <f>AH113*100/AE113</f>
        <v>40.909090909090907</v>
      </c>
      <c r="AJ113" s="180">
        <v>13</v>
      </c>
      <c r="AK113" s="208">
        <f>AJ113*100/AE113</f>
        <v>59.090909090909093</v>
      </c>
      <c r="AL113" s="182">
        <f>(AH113+AJ113)*100/AE113</f>
        <v>100</v>
      </c>
      <c r="AM113" s="245">
        <v>17</v>
      </c>
      <c r="AN113" s="246">
        <v>10</v>
      </c>
      <c r="AO113" s="246">
        <v>7</v>
      </c>
      <c r="AP113" s="246"/>
      <c r="AQ113" s="246"/>
      <c r="AR113" s="247">
        <v>4.5882352941176467</v>
      </c>
      <c r="AS113" s="280">
        <v>17</v>
      </c>
      <c r="AT113" s="80">
        <v>4</v>
      </c>
      <c r="AU113" s="80">
        <v>13</v>
      </c>
      <c r="AV113" s="80"/>
      <c r="AW113" s="80"/>
      <c r="AX113" s="282">
        <v>4.2352941176470589</v>
      </c>
      <c r="AY113" s="127">
        <v>8</v>
      </c>
      <c r="AZ113" s="127"/>
      <c r="BA113" s="127"/>
      <c r="BB113" s="127">
        <v>3</v>
      </c>
      <c r="BC113" s="127">
        <v>5</v>
      </c>
      <c r="BD113" s="315">
        <v>4.625</v>
      </c>
      <c r="BE113" s="127">
        <v>1</v>
      </c>
      <c r="BF113" s="127"/>
      <c r="BG113" s="127">
        <v>1</v>
      </c>
      <c r="BH113" s="127"/>
      <c r="BI113" s="127"/>
      <c r="BJ113" s="127"/>
      <c r="BK113" s="336"/>
      <c r="BL113" s="320">
        <v>33</v>
      </c>
      <c r="BM113" s="344">
        <v>8</v>
      </c>
      <c r="BN113" s="344"/>
      <c r="BO113" s="344"/>
      <c r="BP113" s="344">
        <v>4</v>
      </c>
      <c r="BQ113" s="344">
        <v>4</v>
      </c>
      <c r="BR113" s="344">
        <v>4</v>
      </c>
      <c r="BS113" s="344"/>
      <c r="BT113" s="353">
        <v>75.125</v>
      </c>
    </row>
    <row r="114" spans="1:72" s="1" customFormat="1" ht="15" customHeight="1" x14ac:dyDescent="0.25">
      <c r="A114" s="21">
        <v>3</v>
      </c>
      <c r="B114" s="6">
        <v>70110</v>
      </c>
      <c r="C114" s="6" t="s">
        <v>2</v>
      </c>
      <c r="D114" s="39" t="s">
        <v>123</v>
      </c>
      <c r="E114" s="6">
        <v>79</v>
      </c>
      <c r="F114" s="10"/>
      <c r="G114" s="10">
        <v>13.9</v>
      </c>
      <c r="H114" s="10">
        <v>22.8</v>
      </c>
      <c r="I114" s="10">
        <v>63.3</v>
      </c>
      <c r="J114" s="41">
        <f>(2*F114+3*G114+4*H114+5*I114)/100</f>
        <v>4.4939999999999998</v>
      </c>
      <c r="K114" s="6">
        <v>79</v>
      </c>
      <c r="L114" s="10"/>
      <c r="M114" s="10">
        <v>12.7</v>
      </c>
      <c r="N114" s="10">
        <v>41.8</v>
      </c>
      <c r="O114" s="10">
        <v>45.6</v>
      </c>
      <c r="P114" s="41">
        <f>(2*L114+3*M114+4*N114+5*O114)/100</f>
        <v>4.3329999999999993</v>
      </c>
      <c r="Q114" s="6">
        <v>77</v>
      </c>
      <c r="R114" s="10"/>
      <c r="S114" s="10">
        <v>9.1</v>
      </c>
      <c r="T114" s="10">
        <v>62.3</v>
      </c>
      <c r="U114" s="10">
        <v>28.6</v>
      </c>
      <c r="V114" s="41">
        <f>(2*R114+3*S114+4*T114+5*U114)/100</f>
        <v>4.1950000000000003</v>
      </c>
      <c r="W114" s="180">
        <v>77</v>
      </c>
      <c r="X114" s="180"/>
      <c r="Y114" s="181">
        <f>X114*100/W114</f>
        <v>0</v>
      </c>
      <c r="Z114" s="180">
        <v>7</v>
      </c>
      <c r="AA114" s="181">
        <f>Z114*100/W114</f>
        <v>9.0909090909090917</v>
      </c>
      <c r="AB114" s="180">
        <v>70</v>
      </c>
      <c r="AC114" s="181">
        <f>AB114*100/W114</f>
        <v>90.909090909090907</v>
      </c>
      <c r="AD114" s="182">
        <f>AC114+AA114</f>
        <v>100</v>
      </c>
      <c r="AE114" s="180">
        <v>72</v>
      </c>
      <c r="AF114" s="206">
        <v>2</v>
      </c>
      <c r="AG114" s="207">
        <f>AF114*100/AE114</f>
        <v>2.7777777777777777</v>
      </c>
      <c r="AH114" s="180">
        <v>32</v>
      </c>
      <c r="AI114" s="181">
        <f>AH114*100/AE114</f>
        <v>44.444444444444443</v>
      </c>
      <c r="AJ114" s="180">
        <v>38</v>
      </c>
      <c r="AK114" s="208">
        <f>AJ114*100/AE114</f>
        <v>52.777777777777779</v>
      </c>
      <c r="AL114" s="182">
        <f>(AH114+AJ114)*100/AE114</f>
        <v>97.222222222222229</v>
      </c>
      <c r="AM114" s="245">
        <v>69</v>
      </c>
      <c r="AN114" s="246">
        <v>13</v>
      </c>
      <c r="AO114" s="246">
        <v>38</v>
      </c>
      <c r="AP114" s="246">
        <v>18</v>
      </c>
      <c r="AQ114" s="246"/>
      <c r="AR114" s="247">
        <v>3.9275362318840581</v>
      </c>
      <c r="AS114" s="280">
        <v>69</v>
      </c>
      <c r="AT114" s="80">
        <v>28</v>
      </c>
      <c r="AU114" s="80">
        <v>23</v>
      </c>
      <c r="AV114" s="80">
        <v>18</v>
      </c>
      <c r="AW114" s="80"/>
      <c r="AX114" s="282">
        <v>4.1449275362318838</v>
      </c>
      <c r="AY114" s="127">
        <v>49</v>
      </c>
      <c r="AZ114" s="127"/>
      <c r="BA114" s="127">
        <v>10</v>
      </c>
      <c r="BB114" s="127">
        <v>20</v>
      </c>
      <c r="BC114" s="127">
        <v>19</v>
      </c>
      <c r="BD114" s="314">
        <v>4.1836734693877551</v>
      </c>
      <c r="BE114" s="127">
        <v>32</v>
      </c>
      <c r="BF114" s="127">
        <v>2</v>
      </c>
      <c r="BG114" s="127">
        <v>20</v>
      </c>
      <c r="BH114" s="127">
        <v>6</v>
      </c>
      <c r="BI114" s="127">
        <v>4</v>
      </c>
      <c r="BJ114" s="127">
        <v>1</v>
      </c>
      <c r="BK114" s="336"/>
      <c r="BL114" s="320">
        <v>46.125</v>
      </c>
      <c r="BM114" s="344">
        <v>62</v>
      </c>
      <c r="BN114" s="344"/>
      <c r="BO114" s="344">
        <v>3</v>
      </c>
      <c r="BP114" s="344">
        <v>14</v>
      </c>
      <c r="BQ114" s="344">
        <v>45</v>
      </c>
      <c r="BR114" s="344">
        <v>23</v>
      </c>
      <c r="BS114" s="344">
        <v>4</v>
      </c>
      <c r="BT114" s="353">
        <v>76.548387096774192</v>
      </c>
    </row>
    <row r="115" spans="1:72" s="1" customFormat="1" ht="15" customHeight="1" x14ac:dyDescent="0.25">
      <c r="A115" s="21">
        <v>4</v>
      </c>
      <c r="B115" s="6">
        <v>70021</v>
      </c>
      <c r="C115" s="6" t="s">
        <v>2</v>
      </c>
      <c r="D115" s="39" t="s">
        <v>120</v>
      </c>
      <c r="E115" s="6">
        <v>73</v>
      </c>
      <c r="F115" s="10"/>
      <c r="G115" s="10">
        <v>5.5</v>
      </c>
      <c r="H115" s="10">
        <v>19.2</v>
      </c>
      <c r="I115" s="10">
        <v>75.3</v>
      </c>
      <c r="J115" s="41">
        <f t="shared" si="18"/>
        <v>4.6980000000000004</v>
      </c>
      <c r="K115" s="6">
        <v>74</v>
      </c>
      <c r="L115" s="10"/>
      <c r="M115" s="10">
        <v>13.5</v>
      </c>
      <c r="N115" s="10">
        <v>52.7</v>
      </c>
      <c r="O115" s="10">
        <v>33.799999999999997</v>
      </c>
      <c r="P115" s="41">
        <f t="shared" si="19"/>
        <v>4.2030000000000003</v>
      </c>
      <c r="Q115" s="6">
        <v>74</v>
      </c>
      <c r="R115" s="10"/>
      <c r="S115" s="10">
        <v>4.0999999999999996</v>
      </c>
      <c r="T115" s="10">
        <v>54.1</v>
      </c>
      <c r="U115" s="10">
        <v>41.9</v>
      </c>
      <c r="V115" s="41">
        <f t="shared" si="20"/>
        <v>4.3820000000000006</v>
      </c>
      <c r="W115" s="180">
        <v>66</v>
      </c>
      <c r="X115" s="180"/>
      <c r="Y115" s="181"/>
      <c r="Z115" s="180">
        <v>26</v>
      </c>
      <c r="AA115" s="181">
        <f t="shared" si="17"/>
        <v>39.393939393939391</v>
      </c>
      <c r="AB115" s="180">
        <v>40</v>
      </c>
      <c r="AC115" s="181">
        <f t="shared" si="22"/>
        <v>60.606060606060609</v>
      </c>
      <c r="AD115" s="182">
        <f t="shared" si="23"/>
        <v>100</v>
      </c>
      <c r="AE115" s="180">
        <v>68</v>
      </c>
      <c r="AF115" s="206"/>
      <c r="AG115" s="207"/>
      <c r="AH115" s="180">
        <v>31</v>
      </c>
      <c r="AI115" s="181">
        <f t="shared" si="25"/>
        <v>45.588235294117645</v>
      </c>
      <c r="AJ115" s="180">
        <v>37</v>
      </c>
      <c r="AK115" s="208">
        <f t="shared" si="26"/>
        <v>54.411764705882355</v>
      </c>
      <c r="AL115" s="182">
        <f t="shared" si="27"/>
        <v>100</v>
      </c>
      <c r="AM115" s="245">
        <v>77</v>
      </c>
      <c r="AN115" s="246">
        <v>32</v>
      </c>
      <c r="AO115" s="246">
        <v>33</v>
      </c>
      <c r="AP115" s="246">
        <v>12</v>
      </c>
      <c r="AQ115" s="246"/>
      <c r="AR115" s="247">
        <v>4.2597402597402594</v>
      </c>
      <c r="AS115" s="280">
        <v>77</v>
      </c>
      <c r="AT115" s="80">
        <v>41</v>
      </c>
      <c r="AU115" s="80">
        <v>28</v>
      </c>
      <c r="AV115" s="80">
        <v>8</v>
      </c>
      <c r="AW115" s="80"/>
      <c r="AX115" s="282">
        <v>4.4285714285714288</v>
      </c>
      <c r="AY115" s="127">
        <v>33</v>
      </c>
      <c r="AZ115" s="127"/>
      <c r="BA115" s="127">
        <v>1</v>
      </c>
      <c r="BB115" s="127">
        <v>20</v>
      </c>
      <c r="BC115" s="127">
        <v>12</v>
      </c>
      <c r="BD115" s="314">
        <v>4.333333333333333</v>
      </c>
      <c r="BE115" s="127">
        <v>62</v>
      </c>
      <c r="BF115" s="127">
        <v>7</v>
      </c>
      <c r="BG115" s="127">
        <v>21</v>
      </c>
      <c r="BH115" s="127">
        <v>11</v>
      </c>
      <c r="BI115" s="127">
        <v>23</v>
      </c>
      <c r="BJ115" s="127">
        <v>11</v>
      </c>
      <c r="BK115" s="336"/>
      <c r="BL115" s="320">
        <v>55.91935483870968</v>
      </c>
      <c r="BM115" s="344">
        <v>81</v>
      </c>
      <c r="BN115" s="344"/>
      <c r="BO115" s="344">
        <v>1</v>
      </c>
      <c r="BP115" s="344">
        <v>18</v>
      </c>
      <c r="BQ115" s="344">
        <v>62</v>
      </c>
      <c r="BR115" s="344">
        <v>38</v>
      </c>
      <c r="BS115" s="344">
        <v>1</v>
      </c>
      <c r="BT115" s="353">
        <v>77.76543209876543</v>
      </c>
    </row>
    <row r="116" spans="1:72" s="1" customFormat="1" ht="15" customHeight="1" x14ac:dyDescent="0.25">
      <c r="A116" s="21">
        <v>5</v>
      </c>
      <c r="B116" s="6">
        <v>70040</v>
      </c>
      <c r="C116" s="6" t="s">
        <v>2</v>
      </c>
      <c r="D116" s="39" t="s">
        <v>121</v>
      </c>
      <c r="E116" s="6">
        <v>40</v>
      </c>
      <c r="F116" s="10"/>
      <c r="G116" s="10"/>
      <c r="H116" s="10">
        <v>30</v>
      </c>
      <c r="I116" s="10">
        <v>70</v>
      </c>
      <c r="J116" s="41">
        <f t="shared" si="18"/>
        <v>4.7</v>
      </c>
      <c r="K116" s="6">
        <v>40</v>
      </c>
      <c r="L116" s="10"/>
      <c r="M116" s="10">
        <v>17.5</v>
      </c>
      <c r="N116" s="10">
        <v>57.5</v>
      </c>
      <c r="O116" s="10">
        <v>25</v>
      </c>
      <c r="P116" s="41">
        <f t="shared" si="19"/>
        <v>4.0750000000000002</v>
      </c>
      <c r="Q116" s="6">
        <v>40</v>
      </c>
      <c r="R116" s="10"/>
      <c r="S116" s="10">
        <v>17.5</v>
      </c>
      <c r="T116" s="10">
        <v>50</v>
      </c>
      <c r="U116" s="10">
        <v>32.5</v>
      </c>
      <c r="V116" s="41">
        <f t="shared" si="20"/>
        <v>4.1500000000000004</v>
      </c>
      <c r="W116" s="180">
        <v>40</v>
      </c>
      <c r="X116" s="180"/>
      <c r="Y116" s="181"/>
      <c r="Z116" s="180">
        <v>16</v>
      </c>
      <c r="AA116" s="181">
        <f t="shared" si="17"/>
        <v>40</v>
      </c>
      <c r="AB116" s="180">
        <v>24</v>
      </c>
      <c r="AC116" s="181">
        <f t="shared" si="22"/>
        <v>60</v>
      </c>
      <c r="AD116" s="182">
        <f t="shared" si="23"/>
        <v>100</v>
      </c>
      <c r="AE116" s="180">
        <v>40</v>
      </c>
      <c r="AF116" s="206"/>
      <c r="AG116" s="207"/>
      <c r="AH116" s="180">
        <v>21</v>
      </c>
      <c r="AI116" s="181">
        <f t="shared" si="25"/>
        <v>52.5</v>
      </c>
      <c r="AJ116" s="180">
        <v>19</v>
      </c>
      <c r="AK116" s="208">
        <f t="shared" si="26"/>
        <v>47.5</v>
      </c>
      <c r="AL116" s="182">
        <f t="shared" si="27"/>
        <v>100</v>
      </c>
      <c r="AM116" s="245">
        <v>25</v>
      </c>
      <c r="AN116" s="246">
        <v>5</v>
      </c>
      <c r="AO116" s="246">
        <v>8</v>
      </c>
      <c r="AP116" s="246">
        <v>11</v>
      </c>
      <c r="AQ116" s="246">
        <v>1</v>
      </c>
      <c r="AR116" s="247">
        <v>3.68</v>
      </c>
      <c r="AS116" s="280">
        <v>25</v>
      </c>
      <c r="AT116" s="80">
        <v>5</v>
      </c>
      <c r="AU116" s="80">
        <v>8</v>
      </c>
      <c r="AV116" s="80">
        <v>11</v>
      </c>
      <c r="AW116" s="80">
        <v>1</v>
      </c>
      <c r="AX116" s="282">
        <v>3.68</v>
      </c>
      <c r="AY116" s="127">
        <v>15</v>
      </c>
      <c r="AZ116" s="127"/>
      <c r="BA116" s="127">
        <v>3</v>
      </c>
      <c r="BB116" s="127">
        <v>9</v>
      </c>
      <c r="BC116" s="127">
        <v>3</v>
      </c>
      <c r="BD116" s="316">
        <v>4</v>
      </c>
      <c r="BE116" s="127">
        <v>16</v>
      </c>
      <c r="BF116" s="127">
        <v>3</v>
      </c>
      <c r="BG116" s="127">
        <v>11</v>
      </c>
      <c r="BH116" s="127">
        <v>1</v>
      </c>
      <c r="BI116" s="127">
        <v>1</v>
      </c>
      <c r="BJ116" s="127"/>
      <c r="BK116" s="336"/>
      <c r="BL116" s="320">
        <v>34.3125</v>
      </c>
      <c r="BM116" s="344">
        <v>25</v>
      </c>
      <c r="BN116" s="344"/>
      <c r="BO116" s="344">
        <v>1</v>
      </c>
      <c r="BP116" s="344">
        <v>12</v>
      </c>
      <c r="BQ116" s="344">
        <v>12</v>
      </c>
      <c r="BR116" s="344">
        <v>4</v>
      </c>
      <c r="BS116" s="344"/>
      <c r="BT116" s="353">
        <v>71.16</v>
      </c>
    </row>
    <row r="117" spans="1:72" s="1" customFormat="1" ht="15" customHeight="1" x14ac:dyDescent="0.25">
      <c r="A117" s="21">
        <v>6</v>
      </c>
      <c r="B117" s="6">
        <v>70100</v>
      </c>
      <c r="C117" s="6" t="s">
        <v>2</v>
      </c>
      <c r="D117" s="39" t="s">
        <v>132</v>
      </c>
      <c r="E117" s="6">
        <v>76</v>
      </c>
      <c r="F117" s="10"/>
      <c r="G117" s="10">
        <v>3.9</v>
      </c>
      <c r="H117" s="10">
        <v>15.8</v>
      </c>
      <c r="I117" s="10">
        <v>80.3</v>
      </c>
      <c r="J117" s="41">
        <f t="shared" si="18"/>
        <v>4.7639999999999993</v>
      </c>
      <c r="K117" s="6">
        <v>76</v>
      </c>
      <c r="L117" s="10"/>
      <c r="M117" s="10">
        <v>15.8</v>
      </c>
      <c r="N117" s="10">
        <v>57.9</v>
      </c>
      <c r="O117" s="10">
        <v>26.3</v>
      </c>
      <c r="P117" s="41">
        <f t="shared" si="19"/>
        <v>4.1050000000000004</v>
      </c>
      <c r="Q117" s="6">
        <v>76</v>
      </c>
      <c r="R117" s="10"/>
      <c r="S117" s="10">
        <v>3.9</v>
      </c>
      <c r="T117" s="10">
        <v>56.6</v>
      </c>
      <c r="U117" s="10">
        <v>39.5</v>
      </c>
      <c r="V117" s="41">
        <f t="shared" si="20"/>
        <v>4.3559999999999999</v>
      </c>
      <c r="W117" s="180">
        <v>76</v>
      </c>
      <c r="X117" s="180"/>
      <c r="Y117" s="181">
        <f t="shared" ref="Y117:Y120" si="30">X117*100/W117</f>
        <v>0</v>
      </c>
      <c r="Z117" s="180">
        <v>23</v>
      </c>
      <c r="AA117" s="181">
        <f t="shared" si="17"/>
        <v>30.263157894736842</v>
      </c>
      <c r="AB117" s="180">
        <v>53</v>
      </c>
      <c r="AC117" s="181">
        <f t="shared" si="22"/>
        <v>69.736842105263165</v>
      </c>
      <c r="AD117" s="182">
        <f t="shared" si="23"/>
        <v>100</v>
      </c>
      <c r="AE117" s="180">
        <v>72</v>
      </c>
      <c r="AF117" s="206">
        <v>1</v>
      </c>
      <c r="AG117" s="207">
        <f t="shared" si="24"/>
        <v>1.3888888888888888</v>
      </c>
      <c r="AH117" s="180">
        <v>27</v>
      </c>
      <c r="AI117" s="181">
        <f t="shared" si="25"/>
        <v>37.5</v>
      </c>
      <c r="AJ117" s="180">
        <v>44</v>
      </c>
      <c r="AK117" s="208">
        <f t="shared" si="26"/>
        <v>61.111111111111114</v>
      </c>
      <c r="AL117" s="182">
        <f t="shared" si="27"/>
        <v>98.611111111111114</v>
      </c>
      <c r="AM117" s="245">
        <v>102</v>
      </c>
      <c r="AN117" s="246">
        <v>56</v>
      </c>
      <c r="AO117" s="246">
        <v>40</v>
      </c>
      <c r="AP117" s="246">
        <v>5</v>
      </c>
      <c r="AQ117" s="246">
        <v>1</v>
      </c>
      <c r="AR117" s="247">
        <v>4.4803921568627452</v>
      </c>
      <c r="AS117" s="280">
        <v>102</v>
      </c>
      <c r="AT117" s="80">
        <v>64</v>
      </c>
      <c r="AU117" s="80">
        <v>26</v>
      </c>
      <c r="AV117" s="80">
        <v>12</v>
      </c>
      <c r="AW117" s="80"/>
      <c r="AX117" s="282">
        <v>4.5098039215686274</v>
      </c>
      <c r="AY117" s="127">
        <v>57</v>
      </c>
      <c r="AZ117" s="127"/>
      <c r="BA117" s="127"/>
      <c r="BB117" s="127">
        <v>19</v>
      </c>
      <c r="BC117" s="127">
        <v>38</v>
      </c>
      <c r="BD117" s="315">
        <v>4.666666666666667</v>
      </c>
      <c r="BE117" s="127">
        <v>35</v>
      </c>
      <c r="BF117" s="127">
        <v>1</v>
      </c>
      <c r="BG117" s="127">
        <v>20</v>
      </c>
      <c r="BH117" s="127">
        <v>8</v>
      </c>
      <c r="BI117" s="127">
        <v>6</v>
      </c>
      <c r="BJ117" s="127">
        <v>3</v>
      </c>
      <c r="BK117" s="336"/>
      <c r="BL117" s="320">
        <v>51.971428571428568</v>
      </c>
      <c r="BM117" s="344">
        <v>63</v>
      </c>
      <c r="BN117" s="344"/>
      <c r="BO117" s="344"/>
      <c r="BP117" s="344">
        <v>12</v>
      </c>
      <c r="BQ117" s="344">
        <v>51</v>
      </c>
      <c r="BR117" s="344">
        <v>32</v>
      </c>
      <c r="BS117" s="344">
        <v>2</v>
      </c>
      <c r="BT117" s="353">
        <v>81.111111111111114</v>
      </c>
    </row>
    <row r="118" spans="1:72" s="1" customFormat="1" ht="15" customHeight="1" x14ac:dyDescent="0.25">
      <c r="A118" s="21">
        <v>7</v>
      </c>
      <c r="B118" s="6">
        <v>70140</v>
      </c>
      <c r="C118" s="6" t="s">
        <v>2</v>
      </c>
      <c r="D118" s="39" t="s">
        <v>124</v>
      </c>
      <c r="E118" s="6">
        <v>28</v>
      </c>
      <c r="F118" s="10"/>
      <c r="G118" s="10">
        <v>50</v>
      </c>
      <c r="H118" s="10">
        <v>21.4</v>
      </c>
      <c r="I118" s="10">
        <v>28.6</v>
      </c>
      <c r="J118" s="41">
        <f t="shared" si="18"/>
        <v>3.786</v>
      </c>
      <c r="K118" s="6">
        <v>26</v>
      </c>
      <c r="L118" s="10">
        <v>11.5</v>
      </c>
      <c r="M118" s="10">
        <v>26.9</v>
      </c>
      <c r="N118" s="10">
        <v>53.8</v>
      </c>
      <c r="O118" s="10">
        <v>7.7</v>
      </c>
      <c r="P118" s="41">
        <f t="shared" si="19"/>
        <v>3.5739999999999998</v>
      </c>
      <c r="Q118" s="6">
        <v>28</v>
      </c>
      <c r="R118" s="10"/>
      <c r="S118" s="10">
        <v>32.1</v>
      </c>
      <c r="T118" s="10">
        <v>53.6</v>
      </c>
      <c r="U118" s="10">
        <v>14.3</v>
      </c>
      <c r="V118" s="41">
        <f>(2*R118+3*S118+4*T118+5*U118)/100</f>
        <v>3.8220000000000005</v>
      </c>
      <c r="W118" s="180">
        <v>25</v>
      </c>
      <c r="X118" s="180"/>
      <c r="Y118" s="181">
        <f t="shared" si="30"/>
        <v>0</v>
      </c>
      <c r="Z118" s="180">
        <v>18</v>
      </c>
      <c r="AA118" s="181">
        <f t="shared" si="17"/>
        <v>72</v>
      </c>
      <c r="AB118" s="180">
        <v>7</v>
      </c>
      <c r="AC118" s="181">
        <f t="shared" si="22"/>
        <v>28</v>
      </c>
      <c r="AD118" s="182">
        <f t="shared" si="23"/>
        <v>100</v>
      </c>
      <c r="AE118" s="180">
        <v>27</v>
      </c>
      <c r="AF118" s="206">
        <v>3</v>
      </c>
      <c r="AG118" s="207">
        <f t="shared" si="24"/>
        <v>11.111111111111111</v>
      </c>
      <c r="AH118" s="180">
        <v>15</v>
      </c>
      <c r="AI118" s="181">
        <f t="shared" si="25"/>
        <v>55.555555555555557</v>
      </c>
      <c r="AJ118" s="180">
        <v>9</v>
      </c>
      <c r="AK118" s="208">
        <f t="shared" si="26"/>
        <v>33.333333333333336</v>
      </c>
      <c r="AL118" s="182">
        <f t="shared" si="27"/>
        <v>88.888888888888886</v>
      </c>
      <c r="AM118" s="245">
        <v>50</v>
      </c>
      <c r="AN118" s="246">
        <v>2</v>
      </c>
      <c r="AO118" s="246">
        <v>26</v>
      </c>
      <c r="AP118" s="246">
        <v>19</v>
      </c>
      <c r="AQ118" s="246">
        <v>3</v>
      </c>
      <c r="AR118" s="247">
        <v>3</v>
      </c>
      <c r="AS118" s="280">
        <v>50</v>
      </c>
      <c r="AT118" s="80">
        <v>12</v>
      </c>
      <c r="AU118" s="80">
        <v>19</v>
      </c>
      <c r="AV118" s="80">
        <v>17</v>
      </c>
      <c r="AW118" s="80">
        <v>2</v>
      </c>
      <c r="AX118" s="282">
        <v>3.8</v>
      </c>
      <c r="AY118" s="127">
        <v>16</v>
      </c>
      <c r="AZ118" s="127"/>
      <c r="BA118" s="127">
        <v>2</v>
      </c>
      <c r="BB118" s="127">
        <v>11</v>
      </c>
      <c r="BC118" s="127">
        <v>3</v>
      </c>
      <c r="BD118" s="316">
        <v>4.0625</v>
      </c>
      <c r="BE118" s="127">
        <v>7</v>
      </c>
      <c r="BF118" s="127">
        <v>3</v>
      </c>
      <c r="BG118" s="127">
        <v>4</v>
      </c>
      <c r="BH118" s="127"/>
      <c r="BI118" s="127"/>
      <c r="BJ118" s="127"/>
      <c r="BK118" s="336"/>
      <c r="BL118" s="320">
        <v>29.285714285714285</v>
      </c>
      <c r="BM118" s="344">
        <v>16</v>
      </c>
      <c r="BN118" s="344"/>
      <c r="BO118" s="344"/>
      <c r="BP118" s="344">
        <v>7</v>
      </c>
      <c r="BQ118" s="344">
        <v>9</v>
      </c>
      <c r="BR118" s="344">
        <v>4</v>
      </c>
      <c r="BS118" s="344"/>
      <c r="BT118" s="353">
        <v>74.6875</v>
      </c>
    </row>
    <row r="119" spans="1:72" s="1" customFormat="1" ht="15" customHeight="1" x14ac:dyDescent="0.25">
      <c r="A119" s="21">
        <v>8</v>
      </c>
      <c r="B119" s="6">
        <v>70270</v>
      </c>
      <c r="C119" s="6" t="s">
        <v>2</v>
      </c>
      <c r="D119" s="39" t="s">
        <v>125</v>
      </c>
      <c r="E119" s="6">
        <v>56</v>
      </c>
      <c r="F119" s="10">
        <v>1.8</v>
      </c>
      <c r="G119" s="10">
        <v>7.1</v>
      </c>
      <c r="H119" s="10">
        <v>25</v>
      </c>
      <c r="I119" s="10">
        <v>66.099999999999994</v>
      </c>
      <c r="J119" s="41">
        <f t="shared" si="18"/>
        <v>4.5539999999999994</v>
      </c>
      <c r="K119" s="6">
        <v>55</v>
      </c>
      <c r="L119" s="10">
        <v>3.6</v>
      </c>
      <c r="M119" s="10">
        <v>18.2</v>
      </c>
      <c r="N119" s="10">
        <v>49.1</v>
      </c>
      <c r="O119" s="10">
        <v>29.1</v>
      </c>
      <c r="P119" s="41">
        <f t="shared" si="19"/>
        <v>4.0369999999999999</v>
      </c>
      <c r="Q119" s="6">
        <v>55</v>
      </c>
      <c r="R119" s="10"/>
      <c r="S119" s="10">
        <v>3.6</v>
      </c>
      <c r="T119" s="10">
        <v>43.6</v>
      </c>
      <c r="U119" s="10">
        <v>52.7</v>
      </c>
      <c r="V119" s="41">
        <f t="shared" si="20"/>
        <v>4.4870000000000001</v>
      </c>
      <c r="W119" s="180">
        <v>56</v>
      </c>
      <c r="X119" s="180"/>
      <c r="Y119" s="181">
        <f t="shared" si="30"/>
        <v>0</v>
      </c>
      <c r="Z119" s="180">
        <v>26</v>
      </c>
      <c r="AA119" s="181">
        <f t="shared" si="17"/>
        <v>46.428571428571431</v>
      </c>
      <c r="AB119" s="180">
        <v>30</v>
      </c>
      <c r="AC119" s="181">
        <f t="shared" si="22"/>
        <v>53.571428571428569</v>
      </c>
      <c r="AD119" s="182">
        <f t="shared" si="23"/>
        <v>100</v>
      </c>
      <c r="AE119" s="180">
        <v>44</v>
      </c>
      <c r="AF119" s="206">
        <v>1</v>
      </c>
      <c r="AG119" s="207">
        <f t="shared" si="24"/>
        <v>2.2727272727272729</v>
      </c>
      <c r="AH119" s="180">
        <v>23</v>
      </c>
      <c r="AI119" s="181">
        <f t="shared" si="25"/>
        <v>52.272727272727273</v>
      </c>
      <c r="AJ119" s="180">
        <v>20</v>
      </c>
      <c r="AK119" s="208">
        <f t="shared" si="26"/>
        <v>45.454545454545453</v>
      </c>
      <c r="AL119" s="182">
        <f t="shared" si="27"/>
        <v>97.727272727272734</v>
      </c>
      <c r="AM119" s="245">
        <v>55</v>
      </c>
      <c r="AN119" s="246">
        <v>10</v>
      </c>
      <c r="AO119" s="246">
        <v>25</v>
      </c>
      <c r="AP119" s="246">
        <v>18</v>
      </c>
      <c r="AQ119" s="246">
        <v>2</v>
      </c>
      <c r="AR119" s="247">
        <v>3.7818181818181817</v>
      </c>
      <c r="AS119" s="280">
        <v>55</v>
      </c>
      <c r="AT119" s="80">
        <v>14</v>
      </c>
      <c r="AU119" s="80">
        <v>25</v>
      </c>
      <c r="AV119" s="80">
        <v>16</v>
      </c>
      <c r="AW119" s="80">
        <v>0</v>
      </c>
      <c r="AX119" s="282">
        <v>3.9636363636363638</v>
      </c>
      <c r="AY119" s="127">
        <v>30</v>
      </c>
      <c r="AZ119" s="127">
        <v>2</v>
      </c>
      <c r="BA119" s="127">
        <v>5</v>
      </c>
      <c r="BB119" s="127">
        <v>12</v>
      </c>
      <c r="BC119" s="127">
        <v>11</v>
      </c>
      <c r="BD119" s="316">
        <v>4.0666666666666664</v>
      </c>
      <c r="BE119" s="127">
        <v>24</v>
      </c>
      <c r="BF119" s="127">
        <v>5</v>
      </c>
      <c r="BG119" s="127">
        <v>7</v>
      </c>
      <c r="BH119" s="127">
        <v>4</v>
      </c>
      <c r="BI119" s="127">
        <v>8</v>
      </c>
      <c r="BJ119" s="127">
        <v>1</v>
      </c>
      <c r="BK119" s="336"/>
      <c r="BL119" s="320">
        <v>47.166666666666664</v>
      </c>
      <c r="BM119" s="344">
        <v>43</v>
      </c>
      <c r="BN119" s="344"/>
      <c r="BO119" s="344">
        <v>5</v>
      </c>
      <c r="BP119" s="344">
        <v>19</v>
      </c>
      <c r="BQ119" s="344">
        <v>19</v>
      </c>
      <c r="BR119" s="344">
        <v>13</v>
      </c>
      <c r="BS119" s="344"/>
      <c r="BT119" s="353">
        <v>70.279069767441854</v>
      </c>
    </row>
    <row r="120" spans="1:72" s="1" customFormat="1" ht="15" customHeight="1" x14ac:dyDescent="0.25">
      <c r="A120" s="21">
        <v>9</v>
      </c>
      <c r="B120" s="6">
        <v>70510</v>
      </c>
      <c r="C120" s="6" t="s">
        <v>2</v>
      </c>
      <c r="D120" s="39" t="s">
        <v>126</v>
      </c>
      <c r="E120" s="6">
        <v>40</v>
      </c>
      <c r="F120" s="10">
        <v>2.5</v>
      </c>
      <c r="G120" s="10">
        <v>37.5</v>
      </c>
      <c r="H120" s="10">
        <v>22.5</v>
      </c>
      <c r="I120" s="10">
        <v>37.5</v>
      </c>
      <c r="J120" s="41">
        <f t="shared" si="18"/>
        <v>3.95</v>
      </c>
      <c r="K120" s="6">
        <v>40</v>
      </c>
      <c r="L120" s="10">
        <v>5</v>
      </c>
      <c r="M120" s="10">
        <v>22.5</v>
      </c>
      <c r="N120" s="10">
        <v>62.5</v>
      </c>
      <c r="O120" s="10">
        <v>10</v>
      </c>
      <c r="P120" s="41">
        <f t="shared" si="19"/>
        <v>3.7749999999999999</v>
      </c>
      <c r="Q120" s="6">
        <v>39</v>
      </c>
      <c r="R120" s="10"/>
      <c r="S120" s="10">
        <v>15.4</v>
      </c>
      <c r="T120" s="10">
        <v>53.8</v>
      </c>
      <c r="U120" s="10">
        <v>30.8</v>
      </c>
      <c r="V120" s="41">
        <f t="shared" si="20"/>
        <v>4.1539999999999999</v>
      </c>
      <c r="W120" s="235">
        <v>40</v>
      </c>
      <c r="X120" s="180"/>
      <c r="Y120" s="181">
        <f t="shared" si="30"/>
        <v>0</v>
      </c>
      <c r="Z120" s="180">
        <v>15</v>
      </c>
      <c r="AA120" s="181">
        <f t="shared" si="17"/>
        <v>37.5</v>
      </c>
      <c r="AB120" s="180">
        <v>25</v>
      </c>
      <c r="AC120" s="181">
        <f t="shared" si="22"/>
        <v>62.5</v>
      </c>
      <c r="AD120" s="182">
        <f t="shared" si="23"/>
        <v>100</v>
      </c>
      <c r="AE120" s="180">
        <v>38</v>
      </c>
      <c r="AF120" s="206">
        <v>2</v>
      </c>
      <c r="AG120" s="207">
        <f t="shared" si="24"/>
        <v>5.2631578947368425</v>
      </c>
      <c r="AH120" s="180">
        <v>21</v>
      </c>
      <c r="AI120" s="181">
        <f t="shared" si="25"/>
        <v>55.263157894736842</v>
      </c>
      <c r="AJ120" s="180">
        <v>15</v>
      </c>
      <c r="AK120" s="208">
        <f t="shared" si="26"/>
        <v>39.473684210526315</v>
      </c>
      <c r="AL120" s="182">
        <f t="shared" si="27"/>
        <v>94.736842105263165</v>
      </c>
      <c r="AM120" s="245">
        <v>37</v>
      </c>
      <c r="AN120" s="246">
        <v>1</v>
      </c>
      <c r="AO120" s="246">
        <v>12</v>
      </c>
      <c r="AP120" s="246">
        <v>20</v>
      </c>
      <c r="AQ120" s="246">
        <v>4</v>
      </c>
      <c r="AR120" s="247">
        <v>3.2702702702702702</v>
      </c>
      <c r="AS120" s="280">
        <v>37</v>
      </c>
      <c r="AT120" s="80">
        <v>4</v>
      </c>
      <c r="AU120" s="80">
        <v>8</v>
      </c>
      <c r="AV120" s="80">
        <v>22</v>
      </c>
      <c r="AW120" s="80">
        <v>3</v>
      </c>
      <c r="AX120" s="298">
        <v>3.3513513513513513</v>
      </c>
      <c r="AY120" s="127">
        <v>22</v>
      </c>
      <c r="AZ120" s="127"/>
      <c r="BA120" s="127">
        <v>8</v>
      </c>
      <c r="BB120" s="127">
        <v>11</v>
      </c>
      <c r="BC120" s="127">
        <v>3</v>
      </c>
      <c r="BD120" s="316">
        <v>3.7727272727272729</v>
      </c>
      <c r="BE120" s="127">
        <v>6</v>
      </c>
      <c r="BF120" s="127"/>
      <c r="BG120" s="127">
        <v>5</v>
      </c>
      <c r="BH120" s="127"/>
      <c r="BI120" s="127">
        <v>1</v>
      </c>
      <c r="BJ120" s="127"/>
      <c r="BK120" s="336"/>
      <c r="BL120" s="320">
        <v>41.166666666666664</v>
      </c>
      <c r="BM120" s="344">
        <v>23</v>
      </c>
      <c r="BN120" s="344"/>
      <c r="BO120" s="344">
        <v>6</v>
      </c>
      <c r="BP120" s="344">
        <v>16</v>
      </c>
      <c r="BQ120" s="344">
        <v>1</v>
      </c>
      <c r="BR120" s="344"/>
      <c r="BS120" s="344"/>
      <c r="BT120" s="353">
        <v>58</v>
      </c>
    </row>
    <row r="121" spans="1:72" s="1" customFormat="1" ht="15" customHeight="1" thickBot="1" x14ac:dyDescent="0.3">
      <c r="A121" s="22">
        <v>10</v>
      </c>
      <c r="B121" s="23">
        <v>10880</v>
      </c>
      <c r="C121" s="23" t="s">
        <v>2</v>
      </c>
      <c r="D121" s="45" t="s">
        <v>24</v>
      </c>
      <c r="E121" s="23">
        <v>177</v>
      </c>
      <c r="F121" s="24"/>
      <c r="G121" s="24">
        <v>17.5</v>
      </c>
      <c r="H121" s="24">
        <v>32.200000000000003</v>
      </c>
      <c r="I121" s="24">
        <v>50.3</v>
      </c>
      <c r="J121" s="42">
        <f>(2*F121+3*G121+4*H121+5*I121)/100</f>
        <v>4.3280000000000003</v>
      </c>
      <c r="K121" s="23">
        <v>174</v>
      </c>
      <c r="L121" s="24"/>
      <c r="M121" s="24">
        <v>21.3</v>
      </c>
      <c r="N121" s="24">
        <v>63.8</v>
      </c>
      <c r="O121" s="24">
        <v>14.9</v>
      </c>
      <c r="P121" s="42">
        <f>(2*L121+3*M121+4*N121+5*O121)/100</f>
        <v>3.9360000000000004</v>
      </c>
      <c r="Q121" s="170"/>
      <c r="R121" s="171"/>
      <c r="S121" s="171"/>
      <c r="T121" s="171"/>
      <c r="U121" s="171"/>
      <c r="V121" s="172"/>
      <c r="W121" s="218">
        <v>177</v>
      </c>
      <c r="X121" s="218">
        <v>3</v>
      </c>
      <c r="Y121" s="221">
        <f>X121*100/W121</f>
        <v>1.6949152542372881</v>
      </c>
      <c r="Z121" s="218">
        <v>112</v>
      </c>
      <c r="AA121" s="221">
        <f>Z121*100/W121</f>
        <v>63.27683615819209</v>
      </c>
      <c r="AB121" s="218">
        <v>62</v>
      </c>
      <c r="AC121" s="187">
        <f>AB121*100/W121</f>
        <v>35.028248587570623</v>
      </c>
      <c r="AD121" s="188">
        <f>AC121+AA121</f>
        <v>98.305084745762713</v>
      </c>
      <c r="AE121" s="218">
        <v>165</v>
      </c>
      <c r="AF121" s="219">
        <v>13</v>
      </c>
      <c r="AG121" s="220">
        <f>AF121*100/AE121</f>
        <v>7.8787878787878789</v>
      </c>
      <c r="AH121" s="218">
        <v>105</v>
      </c>
      <c r="AI121" s="221">
        <f>AH121*100/AE121</f>
        <v>63.636363636363633</v>
      </c>
      <c r="AJ121" s="218">
        <v>47</v>
      </c>
      <c r="AK121" s="222">
        <f>AJ121*100/AE121</f>
        <v>28.484848484848484</v>
      </c>
      <c r="AL121" s="223">
        <f>(AH121+AJ121)*100/AE121</f>
        <v>92.121212121212125</v>
      </c>
      <c r="AM121" s="269">
        <v>78</v>
      </c>
      <c r="AN121" s="270">
        <v>16</v>
      </c>
      <c r="AO121" s="270">
        <v>34</v>
      </c>
      <c r="AP121" s="270">
        <v>26</v>
      </c>
      <c r="AQ121" s="270">
        <v>2</v>
      </c>
      <c r="AR121" s="42">
        <v>3.8205128205128207</v>
      </c>
      <c r="AS121" s="305">
        <v>78</v>
      </c>
      <c r="AT121" s="306">
        <v>22</v>
      </c>
      <c r="AU121" s="306">
        <v>31</v>
      </c>
      <c r="AV121" s="306">
        <v>21</v>
      </c>
      <c r="AW121" s="306">
        <v>4</v>
      </c>
      <c r="AX121" s="302">
        <v>3.9102564102564101</v>
      </c>
      <c r="AY121" s="328">
        <v>54</v>
      </c>
      <c r="AZ121" s="328">
        <v>2</v>
      </c>
      <c r="BA121" s="328">
        <v>8</v>
      </c>
      <c r="BB121" s="328">
        <v>30</v>
      </c>
      <c r="BC121" s="328">
        <v>14</v>
      </c>
      <c r="BD121" s="329">
        <v>4.0370370370370372</v>
      </c>
      <c r="BE121" s="328">
        <v>35</v>
      </c>
      <c r="BF121" s="328">
        <v>9</v>
      </c>
      <c r="BG121" s="328">
        <v>20</v>
      </c>
      <c r="BH121" s="328">
        <v>5</v>
      </c>
      <c r="BI121" s="328">
        <v>1</v>
      </c>
      <c r="BJ121" s="328"/>
      <c r="BK121" s="337"/>
      <c r="BL121" s="223">
        <v>36.457142857142856</v>
      </c>
      <c r="BM121" s="348">
        <v>55</v>
      </c>
      <c r="BN121" s="348">
        <v>0</v>
      </c>
      <c r="BO121" s="348">
        <v>3</v>
      </c>
      <c r="BP121" s="348">
        <v>30</v>
      </c>
      <c r="BQ121" s="348">
        <v>22</v>
      </c>
      <c r="BR121" s="348">
        <v>12</v>
      </c>
      <c r="BS121" s="348">
        <v>0</v>
      </c>
      <c r="BT121" s="223">
        <v>69.490909090909085</v>
      </c>
    </row>
    <row r="122" spans="1:72" s="1" customFormat="1" ht="15" customHeight="1" thickBot="1" x14ac:dyDescent="0.3">
      <c r="A122" s="12"/>
      <c r="B122" s="12"/>
      <c r="C122" s="12"/>
      <c r="D122" s="29" t="s">
        <v>127</v>
      </c>
      <c r="E122" s="32">
        <f>SUM(E7:E121)</f>
        <v>9639</v>
      </c>
      <c r="F122" s="17">
        <v>0.93</v>
      </c>
      <c r="G122" s="17">
        <v>12.5</v>
      </c>
      <c r="H122" s="17">
        <v>24.7</v>
      </c>
      <c r="I122" s="17">
        <v>61.9</v>
      </c>
      <c r="J122" s="17"/>
      <c r="K122" s="167">
        <f>SUM(K7:K121)</f>
        <v>9575</v>
      </c>
      <c r="L122" s="17">
        <v>2</v>
      </c>
      <c r="M122" s="17">
        <v>17.100000000000001</v>
      </c>
      <c r="N122" s="17">
        <v>49.2</v>
      </c>
      <c r="O122" s="17">
        <v>31.7</v>
      </c>
      <c r="P122" s="17"/>
      <c r="Q122" s="32">
        <f>SUM(Q7:Q121)</f>
        <v>9321</v>
      </c>
      <c r="R122" s="17">
        <v>0.38</v>
      </c>
      <c r="S122" s="17">
        <v>14.8</v>
      </c>
      <c r="T122" s="17">
        <v>52.3</v>
      </c>
      <c r="U122" s="17">
        <v>32.6</v>
      </c>
      <c r="V122" s="17"/>
      <c r="W122" s="192">
        <f>SUM(W7:W121)</f>
        <v>9464</v>
      </c>
      <c r="X122" s="192">
        <f>SUM(X7:X121)</f>
        <v>105</v>
      </c>
      <c r="Y122" s="193">
        <f>X122*100/W122</f>
        <v>1.1094674556213018</v>
      </c>
      <c r="Z122" s="192">
        <f>SUM(Z7:Z121)</f>
        <v>4340</v>
      </c>
      <c r="AA122" s="193">
        <f t="shared" si="17"/>
        <v>45.857988165680474</v>
      </c>
      <c r="AB122" s="194">
        <f>SUM(AB7:AB121)</f>
        <v>5019</v>
      </c>
      <c r="AC122" s="195">
        <f>AB122*100/W122</f>
        <v>53.032544378698226</v>
      </c>
      <c r="AD122" s="178"/>
      <c r="AE122" s="224">
        <f>SUM(AE7:AE121)</f>
        <v>9276</v>
      </c>
      <c r="AF122" s="224">
        <f>SUM(AF7:AF121)</f>
        <v>291</v>
      </c>
      <c r="AG122" s="225">
        <f t="shared" si="24"/>
        <v>3.1371280724450195</v>
      </c>
      <c r="AH122" s="226">
        <f>SUM(AH7:AH121)</f>
        <v>4533</v>
      </c>
      <c r="AI122" s="227">
        <f t="shared" si="25"/>
        <v>48.868046571798189</v>
      </c>
      <c r="AJ122" s="226">
        <f>SUM(AJ7:AJ121)</f>
        <v>4452</v>
      </c>
      <c r="AK122" s="228">
        <f t="shared" si="26"/>
        <v>47.994825355756795</v>
      </c>
      <c r="AL122" s="198"/>
      <c r="AM122" s="368">
        <f>SUM(AM7:AM121)</f>
        <v>7804</v>
      </c>
      <c r="AN122" s="368">
        <f>SUM(AN7:AN121)</f>
        <v>1523</v>
      </c>
      <c r="AO122" s="368">
        <f t="shared" ref="AO122:AQ122" si="31">SUM(AO7:AO121)</f>
        <v>3832</v>
      </c>
      <c r="AP122" s="368">
        <f t="shared" si="31"/>
        <v>2335</v>
      </c>
      <c r="AQ122" s="368">
        <f t="shared" si="31"/>
        <v>114</v>
      </c>
      <c r="AR122" s="271"/>
      <c r="AS122" s="307">
        <f>SUM(AS7:AS121)</f>
        <v>7766</v>
      </c>
      <c r="AT122" s="307">
        <f t="shared" ref="AT122:AW122" si="32">SUM(AT7:AT121)</f>
        <v>2273</v>
      </c>
      <c r="AU122" s="307">
        <f t="shared" si="32"/>
        <v>3067</v>
      </c>
      <c r="AV122" s="307">
        <f t="shared" si="32"/>
        <v>2325</v>
      </c>
      <c r="AW122" s="307">
        <f t="shared" si="32"/>
        <v>101</v>
      </c>
      <c r="AX122" s="308"/>
      <c r="AY122" s="330">
        <f>SUM(AY7:AY121)</f>
        <v>3514</v>
      </c>
      <c r="AZ122" s="330">
        <f t="shared" ref="AZ122:BC122" si="33">SUM(AZ7:AZ121)</f>
        <v>23</v>
      </c>
      <c r="BA122" s="330">
        <f t="shared" si="33"/>
        <v>641</v>
      </c>
      <c r="BB122" s="330">
        <f t="shared" si="33"/>
        <v>1641</v>
      </c>
      <c r="BC122" s="330">
        <f t="shared" si="33"/>
        <v>1209</v>
      </c>
      <c r="BD122" s="331"/>
      <c r="BE122" s="330">
        <f>SUM(BE7:BE121)</f>
        <v>2739</v>
      </c>
      <c r="BF122" s="330">
        <f t="shared" ref="BF122:BK122" si="34">SUM(BF7:BF121)</f>
        <v>334</v>
      </c>
      <c r="BG122" s="330">
        <f t="shared" si="34"/>
        <v>1423</v>
      </c>
      <c r="BH122" s="330">
        <f t="shared" si="34"/>
        <v>514</v>
      </c>
      <c r="BI122" s="330">
        <f t="shared" si="34"/>
        <v>468</v>
      </c>
      <c r="BJ122" s="330">
        <f t="shared" si="34"/>
        <v>115</v>
      </c>
      <c r="BK122" s="330">
        <f t="shared" si="34"/>
        <v>1</v>
      </c>
      <c r="BL122"/>
      <c r="BM122" s="330">
        <f>SUM(BM7:BM121)</f>
        <v>4486</v>
      </c>
      <c r="BN122" s="330">
        <v>3</v>
      </c>
      <c r="BO122" s="330">
        <v>283</v>
      </c>
      <c r="BP122" s="330">
        <v>1819</v>
      </c>
      <c r="BQ122" s="330">
        <v>2381</v>
      </c>
      <c r="BR122" s="330">
        <v>1223</v>
      </c>
      <c r="BS122" s="330">
        <v>38</v>
      </c>
      <c r="BT122" s="343"/>
    </row>
    <row r="123" spans="1:72" ht="15" customHeight="1" thickBot="1" x14ac:dyDescent="0.3">
      <c r="A123" s="9"/>
      <c r="B123" s="9"/>
      <c r="C123" s="9"/>
      <c r="D123" s="9"/>
      <c r="E123" s="526" t="s">
        <v>129</v>
      </c>
      <c r="F123" s="526"/>
      <c r="G123" s="526"/>
      <c r="H123" s="526"/>
      <c r="I123" s="526"/>
      <c r="J123" s="33">
        <f>AVERAGE(J7:J121)</f>
        <v>4.4185513043478242</v>
      </c>
      <c r="K123" s="526" t="s">
        <v>129</v>
      </c>
      <c r="L123" s="526"/>
      <c r="M123" s="526"/>
      <c r="N123" s="526"/>
      <c r="O123" s="526"/>
      <c r="P123" s="33">
        <f>AVERAGE(P7:P121)</f>
        <v>4.0606730434782596</v>
      </c>
      <c r="Q123" s="526" t="s">
        <v>129</v>
      </c>
      <c r="R123" s="526"/>
      <c r="S123" s="526"/>
      <c r="T123" s="526"/>
      <c r="U123" s="526"/>
      <c r="V123" s="33">
        <f>AVERAGE(V7:V121)</f>
        <v>4.1361535714285713</v>
      </c>
      <c r="W123" s="528" t="s">
        <v>129</v>
      </c>
      <c r="X123" s="528"/>
      <c r="Y123" s="528"/>
      <c r="Z123" s="528"/>
      <c r="AA123" s="528"/>
      <c r="AB123" s="528"/>
      <c r="AC123" s="196"/>
      <c r="AD123" s="197">
        <f>AVERAGE(AD7:AD121)</f>
        <v>98.710096302025576</v>
      </c>
      <c r="AE123" s="528" t="s">
        <v>129</v>
      </c>
      <c r="AF123" s="528"/>
      <c r="AG123" s="528"/>
      <c r="AH123" s="528"/>
      <c r="AI123" s="528"/>
      <c r="AJ123" s="528"/>
      <c r="AK123" s="50"/>
      <c r="AL123" s="229">
        <f>AVERAGE(AL7:AL121)</f>
        <v>96.774463940913151</v>
      </c>
      <c r="AM123" s="528" t="s">
        <v>129</v>
      </c>
      <c r="AN123" s="528"/>
      <c r="AO123" s="528"/>
      <c r="AP123" s="528"/>
      <c r="AQ123" s="528"/>
      <c r="AR123" s="272">
        <f>AVERAGE(AR7:AR121)</f>
        <v>3.8130401501781503</v>
      </c>
      <c r="AS123" s="528" t="s">
        <v>129</v>
      </c>
      <c r="AT123" s="528"/>
      <c r="AU123" s="528"/>
      <c r="AV123" s="528"/>
      <c r="AW123" s="528"/>
      <c r="AX123" s="309">
        <f>AVERAGE(AX7:AX121)</f>
        <v>3.900731565407519</v>
      </c>
      <c r="AY123" s="518" t="s">
        <v>129</v>
      </c>
      <c r="AZ123" s="518"/>
      <c r="BA123" s="518"/>
      <c r="BB123" s="518"/>
      <c r="BC123" s="518"/>
      <c r="BD123" s="332">
        <f>AVERAGE(BD7:BD121)</f>
        <v>4.096959686250627</v>
      </c>
      <c r="BE123" s="509" t="s">
        <v>221</v>
      </c>
      <c r="BF123" s="509"/>
      <c r="BG123" s="509"/>
      <c r="BH123" s="509"/>
      <c r="BI123" s="509"/>
      <c r="BJ123" s="509"/>
      <c r="BK123" s="493"/>
      <c r="BL123" s="340">
        <f>AVERAGE(BL7:BL121)</f>
        <v>43.701804122809328</v>
      </c>
      <c r="BM123" s="493" t="s">
        <v>134</v>
      </c>
      <c r="BN123" s="494"/>
      <c r="BO123" s="494"/>
      <c r="BP123" s="494"/>
      <c r="BQ123" s="494"/>
      <c r="BR123" s="494"/>
      <c r="BS123" s="495"/>
      <c r="BT123" s="332">
        <f>AVERAGE(BT7:BT121)</f>
        <v>70.319503552424621</v>
      </c>
    </row>
    <row r="124" spans="1:72" ht="15" customHeight="1" thickBot="1" x14ac:dyDescent="0.3">
      <c r="A124" s="9"/>
      <c r="B124" s="9"/>
      <c r="C124" s="9"/>
      <c r="D124" s="9"/>
      <c r="E124" s="527" t="s">
        <v>130</v>
      </c>
      <c r="F124" s="527"/>
      <c r="G124" s="527"/>
      <c r="H124" s="527"/>
      <c r="I124" s="527"/>
      <c r="J124" s="46">
        <v>4.4765999999999995</v>
      </c>
      <c r="K124" s="527" t="s">
        <v>130</v>
      </c>
      <c r="L124" s="527"/>
      <c r="M124" s="527"/>
      <c r="N124" s="527"/>
      <c r="O124" s="527"/>
      <c r="P124" s="46">
        <v>4.1100000000000003</v>
      </c>
      <c r="Q124" s="527" t="s">
        <v>130</v>
      </c>
      <c r="R124" s="527"/>
      <c r="S124" s="527"/>
      <c r="T124" s="527"/>
      <c r="U124" s="527"/>
      <c r="V124" s="46">
        <v>4.17</v>
      </c>
      <c r="W124" s="519" t="s">
        <v>130</v>
      </c>
      <c r="X124" s="519"/>
      <c r="Y124" s="519"/>
      <c r="Z124" s="519"/>
      <c r="AA124" s="519"/>
      <c r="AB124" s="519"/>
      <c r="AC124" s="50"/>
      <c r="AD124" s="198">
        <f>AC122+AA122</f>
        <v>98.890532544378701</v>
      </c>
      <c r="AE124" s="519" t="s">
        <v>130</v>
      </c>
      <c r="AF124" s="519"/>
      <c r="AG124" s="519"/>
      <c r="AH124" s="519"/>
      <c r="AI124" s="519"/>
      <c r="AJ124" s="519"/>
      <c r="AK124" s="50"/>
      <c r="AL124" s="230">
        <f>AI122+AK122</f>
        <v>96.862871927554977</v>
      </c>
      <c r="AM124" s="519" t="s">
        <v>130</v>
      </c>
      <c r="AN124" s="519"/>
      <c r="AO124" s="519"/>
      <c r="AP124" s="519"/>
      <c r="AQ124" s="520"/>
      <c r="AR124" s="273">
        <v>3.9</v>
      </c>
      <c r="AS124" s="519" t="s">
        <v>130</v>
      </c>
      <c r="AT124" s="519"/>
      <c r="AU124" s="519"/>
      <c r="AV124" s="519"/>
      <c r="AW124" s="520"/>
      <c r="AX124" s="310">
        <v>3.96</v>
      </c>
      <c r="AY124" s="519" t="s">
        <v>130</v>
      </c>
      <c r="AZ124" s="519"/>
      <c r="BA124" s="519"/>
      <c r="BB124" s="519"/>
      <c r="BC124" s="520"/>
      <c r="BD124" s="333">
        <v>4.1485486624928853</v>
      </c>
      <c r="BE124" s="510" t="s">
        <v>222</v>
      </c>
      <c r="BF124" s="510"/>
      <c r="BG124" s="510"/>
      <c r="BH124" s="510"/>
      <c r="BI124" s="510"/>
      <c r="BJ124" s="510"/>
      <c r="BK124" s="511"/>
      <c r="BL124" s="341">
        <v>46.592186929536325</v>
      </c>
      <c r="BM124" s="496" t="s">
        <v>130</v>
      </c>
      <c r="BN124" s="497"/>
      <c r="BO124" s="497"/>
      <c r="BP124" s="497"/>
      <c r="BQ124" s="497"/>
      <c r="BR124" s="497"/>
      <c r="BS124" s="498"/>
      <c r="BT124" s="349">
        <v>71.557289344627733</v>
      </c>
    </row>
    <row r="125" spans="1:72" ht="15" customHeight="1" x14ac:dyDescent="0.25">
      <c r="A125" s="9"/>
      <c r="B125" s="9"/>
      <c r="C125" s="9"/>
      <c r="D125" s="9"/>
      <c r="E125" s="9"/>
      <c r="F125" s="14"/>
      <c r="G125" s="14"/>
      <c r="H125" s="15"/>
      <c r="I125" s="15"/>
      <c r="J125" s="16"/>
    </row>
    <row r="126" spans="1:72" ht="15" customHeight="1" x14ac:dyDescent="0.25">
      <c r="A126" s="9"/>
      <c r="B126" s="9"/>
      <c r="C126" s="9"/>
      <c r="D126" s="9"/>
      <c r="E126" s="9"/>
      <c r="F126" s="14"/>
      <c r="G126" s="14"/>
      <c r="H126" s="173"/>
    </row>
    <row r="127" spans="1:72" ht="15" customHeight="1" x14ac:dyDescent="0.25">
      <c r="A127" s="9"/>
      <c r="B127" s="9"/>
      <c r="C127" s="9"/>
      <c r="D127" s="9"/>
      <c r="E127" s="9"/>
      <c r="F127" s="9"/>
      <c r="G127" s="9"/>
      <c r="H127" s="9"/>
    </row>
    <row r="128" spans="1:72" x14ac:dyDescent="0.25">
      <c r="A128" s="4"/>
      <c r="B128" s="7"/>
      <c r="C128" s="7"/>
      <c r="D128" s="8"/>
      <c r="E128" s="4"/>
      <c r="F128" s="4"/>
      <c r="G128" s="4"/>
      <c r="H128" s="9"/>
    </row>
    <row r="129" spans="1:10" x14ac:dyDescent="0.25">
      <c r="A129" s="4"/>
      <c r="B129" s="7"/>
      <c r="C129" s="7"/>
      <c r="D129" s="8"/>
      <c r="E129" s="4"/>
      <c r="F129" s="4"/>
      <c r="G129" s="4"/>
      <c r="H129" s="4"/>
      <c r="I129" s="4"/>
      <c r="J129" s="5"/>
    </row>
    <row r="130" spans="1:1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5"/>
    </row>
    <row r="131" spans="1:10" x14ac:dyDescent="0.25">
      <c r="A131" s="4"/>
      <c r="B131" s="525"/>
      <c r="C131" s="525"/>
      <c r="D131" s="525"/>
      <c r="E131" s="525"/>
      <c r="F131" s="525"/>
      <c r="G131" s="525"/>
      <c r="H131" s="525"/>
      <c r="I131" s="525"/>
      <c r="J131" s="525"/>
    </row>
    <row r="132" spans="1:10" x14ac:dyDescent="0.25">
      <c r="A132" s="4"/>
      <c r="B132" s="525"/>
      <c r="C132" s="525"/>
      <c r="D132" s="525"/>
      <c r="E132" s="525"/>
      <c r="F132" s="525"/>
      <c r="G132" s="525"/>
      <c r="H132" s="525"/>
      <c r="I132" s="525"/>
      <c r="J132" s="525"/>
    </row>
    <row r="133" spans="1:1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5"/>
    </row>
    <row r="134" spans="1:1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5"/>
    </row>
    <row r="135" spans="1:1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5"/>
    </row>
    <row r="136" spans="1:1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5"/>
    </row>
    <row r="137" spans="1:1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5"/>
    </row>
  </sheetData>
  <mergeCells count="61">
    <mergeCell ref="AM123:AQ123"/>
    <mergeCell ref="AM124:AQ124"/>
    <mergeCell ref="AS123:AW123"/>
    <mergeCell ref="AS124:AW124"/>
    <mergeCell ref="AM5:AM6"/>
    <mergeCell ref="AN5:AQ5"/>
    <mergeCell ref="AR5:AR6"/>
    <mergeCell ref="AS5:AS6"/>
    <mergeCell ref="AT5:AW5"/>
    <mergeCell ref="K123:O123"/>
    <mergeCell ref="K124:O124"/>
    <mergeCell ref="K5:K6"/>
    <mergeCell ref="L5:O5"/>
    <mergeCell ref="P5:P6"/>
    <mergeCell ref="V5:V6"/>
    <mergeCell ref="R5:U5"/>
    <mergeCell ref="W123:AB123"/>
    <mergeCell ref="W124:AB124"/>
    <mergeCell ref="AE123:AJ123"/>
    <mergeCell ref="AE124:AJ124"/>
    <mergeCell ref="W5:W6"/>
    <mergeCell ref="Q123:U123"/>
    <mergeCell ref="Q124:U124"/>
    <mergeCell ref="Q5:Q6"/>
    <mergeCell ref="X5:AD5"/>
    <mergeCell ref="AE5:AE6"/>
    <mergeCell ref="AF5:AL5"/>
    <mergeCell ref="E5:E6"/>
    <mergeCell ref="A5:A6"/>
    <mergeCell ref="B5:B6"/>
    <mergeCell ref="C5:C6"/>
    <mergeCell ref="B131:J132"/>
    <mergeCell ref="F5:I5"/>
    <mergeCell ref="J5:J6"/>
    <mergeCell ref="D5:D6"/>
    <mergeCell ref="E123:I123"/>
    <mergeCell ref="E124:I124"/>
    <mergeCell ref="BE123:BK123"/>
    <mergeCell ref="BE124:BK124"/>
    <mergeCell ref="AY5:AY6"/>
    <mergeCell ref="AZ5:BC5"/>
    <mergeCell ref="BD5:BD6"/>
    <mergeCell ref="BE5:BE6"/>
    <mergeCell ref="BF5:BF6"/>
    <mergeCell ref="AY123:BC123"/>
    <mergeCell ref="AY124:BC124"/>
    <mergeCell ref="AX5:AX6"/>
    <mergeCell ref="BG5:BG6"/>
    <mergeCell ref="BH5:BH6"/>
    <mergeCell ref="BI5:BI6"/>
    <mergeCell ref="BJ5:BK5"/>
    <mergeCell ref="BL5:BL6"/>
    <mergeCell ref="BT5:BT6"/>
    <mergeCell ref="BM123:BS123"/>
    <mergeCell ref="BM124:BS124"/>
    <mergeCell ref="BM5:BM6"/>
    <mergeCell ref="BN5:BN6"/>
    <mergeCell ref="BO5:BO6"/>
    <mergeCell ref="BP5:BP6"/>
    <mergeCell ref="BQ5:BQ6"/>
    <mergeCell ref="BR5:BS5"/>
  </mergeCells>
  <conditionalFormatting sqref="J7:J121">
    <cfRule type="cellIs" dxfId="79" priority="61" operator="greaterThanOrEqual">
      <formula>4.5</formula>
    </cfRule>
    <cfRule type="cellIs" dxfId="78" priority="62" operator="between">
      <formula>$J$123</formula>
      <formula>4.5</formula>
    </cfRule>
    <cfRule type="cellIs" dxfId="77" priority="63" operator="between">
      <formula>3.5</formula>
      <formula>$J$123</formula>
    </cfRule>
    <cfRule type="cellIs" dxfId="76" priority="64" operator="lessThan">
      <formula>3.5</formula>
    </cfRule>
  </conditionalFormatting>
  <conditionalFormatting sqref="P7:P121">
    <cfRule type="cellIs" dxfId="75" priority="57" stopIfTrue="1" operator="greaterThanOrEqual">
      <formula>4.5</formula>
    </cfRule>
    <cfRule type="cellIs" dxfId="74" priority="58" stopIfTrue="1" operator="between">
      <formula>$P$123</formula>
      <formula>4.5</formula>
    </cfRule>
    <cfRule type="cellIs" dxfId="73" priority="59" stopIfTrue="1" operator="between">
      <formula>3.5</formula>
      <formula>$P$123</formula>
    </cfRule>
    <cfRule type="cellIs" dxfId="72" priority="60" stopIfTrue="1" operator="lessThan">
      <formula>3.5</formula>
    </cfRule>
  </conditionalFormatting>
  <conditionalFormatting sqref="AD7:AD121">
    <cfRule type="cellIs" dxfId="71" priority="39" operator="greaterThanOrEqual">
      <formula>90</formula>
    </cfRule>
    <cfRule type="cellIs" dxfId="70" priority="40" operator="between">
      <formula>80</formula>
      <formula>90</formula>
    </cfRule>
    <cfRule type="cellIs" dxfId="69" priority="41" operator="between">
      <formula>70</formula>
      <formula>80</formula>
    </cfRule>
    <cfRule type="cellIs" dxfId="68" priority="42" operator="lessThan">
      <formula>70</formula>
    </cfRule>
  </conditionalFormatting>
  <conditionalFormatting sqref="AL7:AL121">
    <cfRule type="cellIs" dxfId="67" priority="33" operator="greaterThanOrEqual">
      <formula>90</formula>
    </cfRule>
    <cfRule type="cellIs" dxfId="66" priority="34" operator="between">
      <formula>80</formula>
      <formula>90</formula>
    </cfRule>
    <cfRule type="cellIs" dxfId="65" priority="36" operator="between">
      <formula>70</formula>
      <formula>80</formula>
    </cfRule>
    <cfRule type="cellIs" dxfId="64" priority="37" operator="lessThan">
      <formula>70</formula>
    </cfRule>
  </conditionalFormatting>
  <conditionalFormatting sqref="V7:V121">
    <cfRule type="cellIs" dxfId="63" priority="43" operator="greaterThanOrEqual">
      <formula>4.5</formula>
    </cfRule>
    <cfRule type="cellIs" dxfId="62" priority="44" operator="between">
      <formula>$V$123</formula>
      <formula>4.5</formula>
    </cfRule>
    <cfRule type="cellIs" dxfId="61" priority="45" operator="between">
      <formula>3.5</formula>
      <formula>$V$123</formula>
    </cfRule>
    <cfRule type="cellIs" dxfId="60" priority="46" operator="lessThan">
      <formula>3.5</formula>
    </cfRule>
  </conditionalFormatting>
  <conditionalFormatting sqref="AR7:AR121">
    <cfRule type="cellIs" dxfId="59" priority="25" operator="greaterThanOrEqual">
      <formula>4.5</formula>
    </cfRule>
    <cfRule type="cellIs" dxfId="58" priority="26" operator="between">
      <formula>$AR$123</formula>
      <formula>4.5</formula>
    </cfRule>
    <cfRule type="cellIs" dxfId="57" priority="27" operator="between">
      <formula>3.5</formula>
      <formula>$AR$123</formula>
    </cfRule>
    <cfRule type="cellIs" dxfId="56" priority="28" operator="lessThan">
      <formula>3.5</formula>
    </cfRule>
  </conditionalFormatting>
  <conditionalFormatting sqref="AX7:AX121">
    <cfRule type="cellIs" dxfId="55" priority="21" stopIfTrue="1" operator="greaterThanOrEqual">
      <formula>4.5</formula>
    </cfRule>
    <cfRule type="cellIs" dxfId="54" priority="22" stopIfTrue="1" operator="between">
      <formula>$AX$123</formula>
      <formula>4.5</formula>
    </cfRule>
    <cfRule type="cellIs" dxfId="53" priority="23" stopIfTrue="1" operator="between">
      <formula>3.5</formula>
      <formula>$AX$123</formula>
    </cfRule>
    <cfRule type="cellIs" dxfId="52" priority="24" stopIfTrue="1" operator="lessThan">
      <formula>3.5</formula>
    </cfRule>
  </conditionalFormatting>
  <conditionalFormatting sqref="BD7:BD121">
    <cfRule type="cellIs" dxfId="51" priority="17" operator="greaterThanOrEqual">
      <formula>4.5</formula>
    </cfRule>
    <cfRule type="cellIs" dxfId="50" priority="18" operator="between">
      <formula>$BD$123</formula>
      <formula>4.5</formula>
    </cfRule>
    <cfRule type="cellIs" dxfId="49" priority="19" operator="between">
      <formula>3.5</formula>
      <formula>$BD$123</formula>
    </cfRule>
    <cfRule type="cellIs" dxfId="48" priority="20" operator="lessThan">
      <formula>3.5</formula>
    </cfRule>
  </conditionalFormatting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greaterThanOrEqual" id="{4E5332B4-C45F-4A0A-9332-BE5227ADC7DC}">
            <xm:f>'2017 ИТОГИ-4-9-11'!$AI$130</xm:f>
            <x14:dxf>
              <fill>
                <patternFill>
                  <bgColor rgb="FFFFFF99"/>
                </patternFill>
              </fill>
            </x14:dxf>
          </x14:cfRule>
          <x14:cfRule type="cellIs" priority="6" operator="between" id="{C668D870-50D0-4DA5-9B79-1BABEE17C7F8}">
            <xm:f>'2017 ИТОГИ-4-9-11'!$AI$131</xm:f>
            <xm:f>'2017 ИТОГИ-4-9-11'!$AI$130</xm:f>
            <x14:dxf>
              <fill>
                <patternFill>
                  <bgColor rgb="FFCCFFCC"/>
                </patternFill>
              </fill>
            </x14:dxf>
          </x14:cfRule>
          <x14:cfRule type="cellIs" priority="7" operator="between" id="{7200EB1B-9AEB-443E-9887-7FAAE19FD483}">
            <xm:f>'2017 ИТОГИ-4-9-11'!$AI$132</xm:f>
            <xm:f>'2017 ИТОГИ-4-9-11'!$AI$131</xm:f>
            <x14:dxf>
              <fill>
                <patternFill>
                  <bgColor theme="4" tint="0.79998168889431442"/>
                </patternFill>
              </fill>
            </x14:dxf>
          </x14:cfRule>
          <x14:cfRule type="cellIs" priority="8" operator="lessThan" id="{1F862FCF-5F8E-4366-8F78-B0B463F5274D}">
            <xm:f>'2017 ИТОГИ-4-9-11'!$AI$132</xm:f>
            <x14:dxf>
              <fill>
                <patternFill>
                  <bgColor rgb="FFFFCCCC"/>
                </patternFill>
              </fill>
            </x14:dxf>
          </x14:cfRule>
          <xm:sqref>BL7:BL121</xm:sqref>
        </x14:conditionalFormatting>
        <x14:conditionalFormatting xmlns:xm="http://schemas.microsoft.com/office/excel/2006/main">
          <x14:cfRule type="cellIs" priority="1" operator="greaterThanOrEqual" id="{34FBA3E2-A805-477A-9A0E-D15D3C5F22BE}">
            <xm:f>'2017 ИТОГИ-4-9-11'!$AL$130</xm:f>
            <x14:dxf>
              <fill>
                <patternFill>
                  <bgColor rgb="FFFFFF99"/>
                </patternFill>
              </fill>
            </x14:dxf>
          </x14:cfRule>
          <x14:cfRule type="cellIs" priority="2" operator="between" id="{2DCACFA6-0FFD-4ECA-8DCB-CBBA48CD89A2}">
            <xm:f>'2017 ИТОГИ-4-9-11'!$AL$131</xm:f>
            <xm:f>'2017 ИТОГИ-4-9-11'!$AL$130</xm:f>
            <x14:dxf>
              <fill>
                <patternFill>
                  <bgColor rgb="FFCCFFCC"/>
                </patternFill>
              </fill>
            </x14:dxf>
          </x14:cfRule>
          <x14:cfRule type="cellIs" priority="3" operator="between" id="{4365E1FB-F709-4411-8753-461E6F79967C}">
            <xm:f>'2017 ИТОГИ-4-9-11'!$AL$132</xm:f>
            <xm:f>'2017 ИТОГИ-4-9-11'!$AL$131</xm:f>
            <x14:dxf>
              <fill>
                <patternFill>
                  <bgColor theme="4" tint="0.79998168889431442"/>
                </patternFill>
              </fill>
            </x14:dxf>
          </x14:cfRule>
          <x14:cfRule type="cellIs" priority="4" operator="lessThan" id="{4F9058BE-0605-4487-B0EC-3C20DFBAEA53}">
            <xm:f>'2017 ИТОГИ-4-9-11'!$AL$132</xm:f>
            <x14:dxf>
              <fill>
                <patternFill>
                  <bgColor rgb="FFFFCCCC"/>
                </patternFill>
              </fill>
            </x14:dxf>
          </x14:cfRule>
          <xm:sqref>BT7:BT121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 ИТОГИ-4-9-11</vt:lpstr>
      <vt:lpstr>Диаграммы</vt:lpstr>
      <vt:lpstr>2017 Расклад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kab302_teacher</cp:lastModifiedBy>
  <cp:lastPrinted>2018-06-19T09:26:21Z</cp:lastPrinted>
  <dcterms:created xsi:type="dcterms:W3CDTF">2017-12-19T03:05:30Z</dcterms:created>
  <dcterms:modified xsi:type="dcterms:W3CDTF">2019-01-15T09:09:40Z</dcterms:modified>
</cp:coreProperties>
</file>