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160" windowHeight="7875" tabRatio="488"/>
  </bookViews>
  <sheets>
    <sheet name="Немец.- 11 диаграмма по районам" sheetId="5" r:id="rId1"/>
    <sheet name="Рейтинги 2021 - 2015" sheetId="3" r:id="rId2"/>
    <sheet name="Рейтинг по местам" sheetId="2" r:id="rId3"/>
    <sheet name="немец. язык - 11 2021 Итоги" sheetId="6" r:id="rId4"/>
    <sheet name="немец. язык - 11 2021 расклад" sheetId="1" r:id="rId5"/>
  </sheets>
  <externalReferences>
    <externalReference r:id="rId6"/>
  </externalReferences>
  <definedNames>
    <definedName name="_xlnm._FilterDatabase" localSheetId="1" hidden="1">'Рейтинги 2021 - 2015'!#REF!</definedName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AE23" i="5" l="1"/>
  <c r="AE22" i="5"/>
  <c r="AE20" i="5"/>
  <c r="AE19" i="5"/>
  <c r="AE18" i="5"/>
  <c r="AE17" i="5"/>
  <c r="AE16" i="5"/>
  <c r="AE14" i="5"/>
  <c r="AE13" i="5"/>
  <c r="AE11" i="5"/>
  <c r="AE9" i="5"/>
  <c r="AE7" i="5"/>
  <c r="AE6" i="5"/>
  <c r="D24" i="5"/>
  <c r="C15" i="5"/>
  <c r="G12" i="5"/>
  <c r="G15" i="5"/>
  <c r="D15" i="5"/>
  <c r="C12" i="5"/>
  <c r="C10" i="5"/>
  <c r="C8" i="5"/>
  <c r="D4" i="5"/>
  <c r="C4" i="5"/>
  <c r="AF16" i="2"/>
  <c r="AF7" i="2"/>
  <c r="AF17" i="2"/>
  <c r="AF11" i="2"/>
  <c r="AF10" i="2"/>
  <c r="AF13" i="2"/>
  <c r="AF18" i="2"/>
  <c r="AF8" i="2"/>
  <c r="AF12" i="2"/>
  <c r="AF14" i="2"/>
  <c r="AF9" i="2"/>
  <c r="AF15" i="2"/>
  <c r="E19" i="2"/>
  <c r="AF6" i="2"/>
  <c r="E19" i="3"/>
  <c r="J9" i="1"/>
  <c r="I6" i="1"/>
  <c r="G6" i="1"/>
  <c r="F6" i="1"/>
  <c r="E6" i="1"/>
  <c r="D6" i="1"/>
  <c r="H24" i="5" l="1"/>
  <c r="H15" i="5"/>
  <c r="H4" i="5"/>
  <c r="G8" i="5"/>
  <c r="G4" i="5" s="1"/>
  <c r="G10" i="5"/>
  <c r="H12" i="5"/>
  <c r="I19" i="3"/>
  <c r="H19" i="2"/>
  <c r="J7" i="1" l="1"/>
  <c r="I7" i="1"/>
  <c r="H7" i="1"/>
  <c r="H6" i="1" s="1"/>
  <c r="G7" i="1"/>
  <c r="F7" i="1"/>
  <c r="E7" i="1"/>
  <c r="D7" i="1"/>
  <c r="L12" i="5" l="1"/>
  <c r="L10" i="5"/>
  <c r="K12" i="5"/>
  <c r="K10" i="5"/>
  <c r="L4" i="5"/>
  <c r="P4" i="5"/>
  <c r="L8" i="5"/>
  <c r="K8" i="5"/>
  <c r="K4" i="5" s="1"/>
  <c r="L24" i="5"/>
  <c r="AB24" i="5"/>
  <c r="X24" i="5"/>
  <c r="T24" i="5"/>
  <c r="P24" i="5"/>
  <c r="M19" i="3"/>
  <c r="K19" i="2"/>
  <c r="N19" i="2"/>
  <c r="E8" i="6" l="1"/>
  <c r="AB4" i="5" l="1"/>
  <c r="X4" i="5"/>
  <c r="T4" i="5"/>
  <c r="X21" i="5"/>
  <c r="P21" i="5"/>
  <c r="T15" i="5"/>
  <c r="P15" i="5"/>
  <c r="P8" i="5"/>
  <c r="T8" i="5"/>
  <c r="X8" i="5"/>
  <c r="P5" i="5"/>
  <c r="T5" i="5"/>
  <c r="X5" i="5"/>
  <c r="AB8" i="5"/>
  <c r="AB5" i="5"/>
  <c r="AA8" i="5"/>
  <c r="W8" i="5"/>
  <c r="O8" i="5"/>
  <c r="S8" i="5"/>
  <c r="O15" i="5"/>
  <c r="O21" i="5"/>
  <c r="S15" i="5"/>
  <c r="W21" i="5"/>
  <c r="AA5" i="5"/>
  <c r="AA4" i="5" s="1"/>
  <c r="W5" i="5"/>
  <c r="W4" i="5" s="1"/>
  <c r="S5" i="5"/>
  <c r="O5" i="5"/>
  <c r="S4" i="5" l="1"/>
  <c r="O4" i="5"/>
  <c r="E6" i="6"/>
  <c r="D6" i="6"/>
  <c r="U19" i="3" l="1"/>
  <c r="Q19" i="3"/>
  <c r="AC19" i="3" l="1"/>
  <c r="Y19" i="3"/>
  <c r="W19" i="2" l="1"/>
  <c r="T19" i="2"/>
  <c r="Q19" i="2"/>
</calcChain>
</file>

<file path=xl/sharedStrings.xml><?xml version="1.0" encoding="utf-8"?>
<sst xmlns="http://schemas.openxmlformats.org/spreadsheetml/2006/main" count="312" uniqueCount="65">
  <si>
    <t>Наименование ОУ (кратко)</t>
  </si>
  <si>
    <t>Человек</t>
  </si>
  <si>
    <t>ниже 22</t>
  </si>
  <si>
    <t>средний балл</t>
  </si>
  <si>
    <t>80-99</t>
  </si>
  <si>
    <t>МАОУ Гимназия № 6</t>
  </si>
  <si>
    <t>МБОУ СШ № 129</t>
  </si>
  <si>
    <t>Район</t>
  </si>
  <si>
    <t>Железнодорожный</t>
  </si>
  <si>
    <t>Кировский</t>
  </si>
  <si>
    <t>Центральный</t>
  </si>
  <si>
    <t>№</t>
  </si>
  <si>
    <t>Код ОУ по КИАСУО</t>
  </si>
  <si>
    <t>Код ОУ            (по КИАСУО)</t>
  </si>
  <si>
    <t>Немецкий язык 11 кл.</t>
  </si>
  <si>
    <t>Среднее значение по городу принято:</t>
  </si>
  <si>
    <t>Советский</t>
  </si>
  <si>
    <t>отлично - более 75 баллов</t>
  </si>
  <si>
    <t>хорошо - между расчётным средним баллом и 75</t>
  </si>
  <si>
    <t>нормально - между расчётным средним баллом и 50</t>
  </si>
  <si>
    <t>критично - меньше 50 баллов</t>
  </si>
  <si>
    <t>чел.</t>
  </si>
  <si>
    <t>ср.балл по ОУ</t>
  </si>
  <si>
    <t>балл по городу</t>
  </si>
  <si>
    <t>чел</t>
  </si>
  <si>
    <t>место</t>
  </si>
  <si>
    <t>сумма мест</t>
  </si>
  <si>
    <t>МБОУ Гимназия № 8</t>
  </si>
  <si>
    <t>МАОУ Гимназия № 2</t>
  </si>
  <si>
    <t>Расчётное среднее значение</t>
  </si>
  <si>
    <t>Среднее значение по городу принято</t>
  </si>
  <si>
    <t>Наименование ОУ (кратно)</t>
  </si>
  <si>
    <t>ср.балл по городу</t>
  </si>
  <si>
    <t>ср.балл ОУ</t>
  </si>
  <si>
    <t xml:space="preserve">чел. </t>
  </si>
  <si>
    <t>ср. балл по ОУ</t>
  </si>
  <si>
    <t>ср. балл по городу</t>
  </si>
  <si>
    <t>МБОУ СШ № 91</t>
  </si>
  <si>
    <t>22-67</t>
  </si>
  <si>
    <t>68-79</t>
  </si>
  <si>
    <t>МБОУ Гимназия № 16</t>
  </si>
  <si>
    <t>по городу Красноярску</t>
  </si>
  <si>
    <t>средний балл принят</t>
  </si>
  <si>
    <t>ЖЕЛЕЗНОДОРОЖНЫЙ РАЙОН</t>
  </si>
  <si>
    <t>КИРОВСКИЙ РАЙОН</t>
  </si>
  <si>
    <t>СОВЕТСКИЙ РАЙОН</t>
  </si>
  <si>
    <t>ЦЕНТРАЛЬНЫЙ РАЙОН</t>
  </si>
  <si>
    <t>Расчетное среднее значение:</t>
  </si>
  <si>
    <t>Расчетное среднее значение</t>
  </si>
  <si>
    <t>Расчётное среднее значение среднего балла по ОУ</t>
  </si>
  <si>
    <t>Среднее значение среднего балла принято ГУО</t>
  </si>
  <si>
    <t xml:space="preserve">МБОУ СШ № 86 </t>
  </si>
  <si>
    <t>МБОУ СШ № 86</t>
  </si>
  <si>
    <t>Получено баллов</t>
  </si>
  <si>
    <t>ОКТЯБРЬСКИЙ РАЙОН</t>
  </si>
  <si>
    <t>СВЕРДЛОВСКИЙ РАЙОН</t>
  </si>
  <si>
    <t>МАОУ Гимназия №13 "Академ"</t>
  </si>
  <si>
    <t>МАОУ Гимназия № 5</t>
  </si>
  <si>
    <t xml:space="preserve">Октябрьский </t>
  </si>
  <si>
    <t>Свердловский</t>
  </si>
  <si>
    <t>МАОУ Гимназия № 14</t>
  </si>
  <si>
    <t>МАОУ СШ № 141</t>
  </si>
  <si>
    <t>МАОУ СШ № 144</t>
  </si>
  <si>
    <t>МАОУ СШ № 145</t>
  </si>
  <si>
    <t>МАОУ Гимназия № 13 "Академ"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</si>
</sst>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[$-419]General"/>
    <numFmt numFmtId="166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2"/>
      <color rgb="FF00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C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rgb="FF000000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3" fillId="0" borderId="0"/>
    <xf numFmtId="0" fontId="13" fillId="0" borderId="0"/>
    <xf numFmtId="0" fontId="1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165" fontId="25" fillId="0" borderId="0" applyBorder="0" applyProtection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4" fontId="7" fillId="0" borderId="0" applyFont="0" applyFill="0" applyBorder="0" applyAlignment="0" applyProtection="0"/>
  </cellStyleXfs>
  <cellXfs count="526">
    <xf numFmtId="0" fontId="0" fillId="0" borderId="0" xfId="0"/>
    <xf numFmtId="0" fontId="0" fillId="0" borderId="0" xfId="0" applyBorder="1"/>
    <xf numFmtId="0" fontId="11" fillId="0" borderId="0" xfId="0" applyFont="1"/>
    <xf numFmtId="0" fontId="11" fillId="0" borderId="0" xfId="0" applyFont="1" applyAlignment="1">
      <alignment horizontal="center"/>
    </xf>
    <xf numFmtId="2" fontId="11" fillId="0" borderId="1" xfId="0" applyNumberFormat="1" applyFont="1" applyBorder="1"/>
    <xf numFmtId="0" fontId="19" fillId="0" borderId="0" xfId="0" applyFont="1"/>
    <xf numFmtId="0" fontId="19" fillId="2" borderId="0" xfId="0" applyFont="1" applyFill="1"/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wrapText="1"/>
    </xf>
    <xf numFmtId="2" fontId="0" fillId="0" borderId="0" xfId="0" applyNumberFormat="1" applyBorder="1"/>
    <xf numFmtId="0" fontId="17" fillId="0" borderId="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2" xfId="0" applyFont="1" applyBorder="1" applyAlignment="1">
      <alignment horizontal="left" vertical="center"/>
    </xf>
    <xf numFmtId="1" fontId="9" fillId="0" borderId="1" xfId="0" applyNumberFormat="1" applyFont="1" applyBorder="1"/>
    <xf numFmtId="2" fontId="9" fillId="0" borderId="1" xfId="0" applyNumberFormat="1" applyFont="1" applyBorder="1"/>
    <xf numFmtId="2" fontId="9" fillId="0" borderId="2" xfId="0" applyNumberFormat="1" applyFont="1" applyBorder="1"/>
    <xf numFmtId="0" fontId="21" fillId="0" borderId="0" xfId="0" applyFont="1"/>
    <xf numFmtId="0" fontId="9" fillId="0" borderId="0" xfId="0" applyFont="1"/>
    <xf numFmtId="0" fontId="9" fillId="0" borderId="11" xfId="0" applyFont="1" applyBorder="1"/>
    <xf numFmtId="2" fontId="9" fillId="0" borderId="10" xfId="0" applyNumberFormat="1" applyFont="1" applyBorder="1"/>
    <xf numFmtId="0" fontId="9" fillId="0" borderId="12" xfId="0" applyFont="1" applyBorder="1"/>
    <xf numFmtId="0" fontId="9" fillId="0" borderId="13" xfId="0" applyFont="1" applyBorder="1"/>
    <xf numFmtId="2" fontId="9" fillId="0" borderId="14" xfId="0" applyNumberFormat="1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2" fontId="9" fillId="0" borderId="2" xfId="0" applyNumberFormat="1" applyFont="1" applyBorder="1" applyAlignment="1">
      <alignment horizontal="right" vertical="center"/>
    </xf>
    <xf numFmtId="2" fontId="11" fillId="0" borderId="0" xfId="0" applyNumberFormat="1" applyFont="1"/>
    <xf numFmtId="0" fontId="18" fillId="0" borderId="0" xfId="0" applyFont="1"/>
    <xf numFmtId="0" fontId="9" fillId="0" borderId="2" xfId="0" applyFont="1" applyBorder="1"/>
    <xf numFmtId="0" fontId="0" fillId="0" borderId="27" xfId="0" applyBorder="1"/>
    <xf numFmtId="0" fontId="9" fillId="0" borderId="5" xfId="0" applyFont="1" applyBorder="1"/>
    <xf numFmtId="2" fontId="9" fillId="0" borderId="5" xfId="0" applyNumberFormat="1" applyFont="1" applyBorder="1" applyAlignment="1">
      <alignment horizontal="right" vertical="center" wrapText="1"/>
    </xf>
    <xf numFmtId="1" fontId="9" fillId="0" borderId="5" xfId="0" applyNumberFormat="1" applyFont="1" applyBorder="1"/>
    <xf numFmtId="2" fontId="9" fillId="0" borderId="5" xfId="0" applyNumberFormat="1" applyFont="1" applyBorder="1"/>
    <xf numFmtId="1" fontId="9" fillId="0" borderId="6" xfId="0" applyNumberFormat="1" applyFont="1" applyBorder="1"/>
    <xf numFmtId="0" fontId="0" fillId="0" borderId="11" xfId="0" applyBorder="1"/>
    <xf numFmtId="1" fontId="9" fillId="0" borderId="10" xfId="0" applyNumberFormat="1" applyFont="1" applyBorder="1"/>
    <xf numFmtId="0" fontId="0" fillId="0" borderId="12" xfId="0" applyBorder="1"/>
    <xf numFmtId="1" fontId="9" fillId="0" borderId="13" xfId="0" applyNumberFormat="1" applyFont="1" applyBorder="1"/>
    <xf numFmtId="2" fontId="9" fillId="0" borderId="13" xfId="0" applyNumberFormat="1" applyFont="1" applyBorder="1"/>
    <xf numFmtId="1" fontId="9" fillId="0" borderId="14" xfId="0" applyNumberFormat="1" applyFont="1" applyBorder="1"/>
    <xf numFmtId="0" fontId="9" fillId="0" borderId="28" xfId="0" applyFont="1" applyBorder="1"/>
    <xf numFmtId="0" fontId="9" fillId="0" borderId="16" xfId="0" applyFont="1" applyBorder="1" applyAlignment="1">
      <alignment horizontal="left" vertical="center"/>
    </xf>
    <xf numFmtId="0" fontId="9" fillId="0" borderId="16" xfId="0" applyFont="1" applyBorder="1"/>
    <xf numFmtId="0" fontId="9" fillId="0" borderId="29" xfId="0" applyFont="1" applyBorder="1"/>
    <xf numFmtId="1" fontId="9" fillId="0" borderId="30" xfId="0" applyNumberFormat="1" applyFont="1" applyBorder="1"/>
    <xf numFmtId="1" fontId="9" fillId="0" borderId="17" xfId="0" applyNumberFormat="1" applyFont="1" applyBorder="1"/>
    <xf numFmtId="1" fontId="9" fillId="0" borderId="31" xfId="0" applyNumberFormat="1" applyFont="1" applyBorder="1"/>
    <xf numFmtId="1" fontId="9" fillId="0" borderId="32" xfId="0" applyNumberFormat="1" applyFont="1" applyBorder="1"/>
    <xf numFmtId="0" fontId="9" fillId="0" borderId="27" xfId="0" applyFont="1" applyBorder="1"/>
    <xf numFmtId="2" fontId="9" fillId="0" borderId="6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right" vertical="center"/>
    </xf>
    <xf numFmtId="2" fontId="9" fillId="0" borderId="14" xfId="0" applyNumberFormat="1" applyFont="1" applyBorder="1" applyAlignment="1">
      <alignment horizontal="right" vertical="center"/>
    </xf>
    <xf numFmtId="0" fontId="20" fillId="0" borderId="29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2" fontId="9" fillId="0" borderId="6" xfId="0" applyNumberFormat="1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0" fillId="0" borderId="10" xfId="0" applyBorder="1"/>
    <xf numFmtId="2" fontId="18" fillId="0" borderId="0" xfId="0" applyNumberFormat="1" applyFont="1"/>
    <xf numFmtId="0" fontId="0" fillId="0" borderId="39" xfId="0" applyBorder="1"/>
    <xf numFmtId="0" fontId="9" fillId="0" borderId="40" xfId="0" applyFont="1" applyBorder="1"/>
    <xf numFmtId="0" fontId="0" fillId="0" borderId="41" xfId="0" applyBorder="1"/>
    <xf numFmtId="2" fontId="0" fillId="0" borderId="1" xfId="0" applyNumberFormat="1" applyBorder="1"/>
    <xf numFmtId="2" fontId="0" fillId="0" borderId="5" xfId="0" applyNumberFormat="1" applyBorder="1"/>
    <xf numFmtId="2" fontId="0" fillId="0" borderId="2" xfId="0" applyNumberFormat="1" applyBorder="1"/>
    <xf numFmtId="2" fontId="0" fillId="0" borderId="0" xfId="0" applyNumberFormat="1"/>
    <xf numFmtId="2" fontId="19" fillId="0" borderId="16" xfId="0" applyNumberFormat="1" applyFont="1" applyBorder="1"/>
    <xf numFmtId="2" fontId="19" fillId="0" borderId="28" xfId="0" applyNumberFormat="1" applyFont="1" applyBorder="1"/>
    <xf numFmtId="0" fontId="8" fillId="0" borderId="0" xfId="0" applyFont="1" applyBorder="1"/>
    <xf numFmtId="0" fontId="0" fillId="0" borderId="0" xfId="0" applyFont="1"/>
    <xf numFmtId="0" fontId="0" fillId="0" borderId="39" xfId="0" applyFont="1" applyBorder="1" applyAlignment="1"/>
    <xf numFmtId="0" fontId="9" fillId="0" borderId="40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2" fontId="9" fillId="0" borderId="41" xfId="0" applyNumberFormat="1" applyFont="1" applyBorder="1" applyAlignment="1">
      <alignment horizontal="right" vertical="center"/>
    </xf>
    <xf numFmtId="0" fontId="0" fillId="0" borderId="45" xfId="0" applyFont="1" applyBorder="1" applyAlignment="1"/>
    <xf numFmtId="0" fontId="0" fillId="0" borderId="51" xfId="0" applyBorder="1"/>
    <xf numFmtId="0" fontId="0" fillId="0" borderId="52" xfId="0" applyBorder="1"/>
    <xf numFmtId="0" fontId="16" fillId="0" borderId="52" xfId="0" applyFont="1" applyBorder="1"/>
    <xf numFmtId="0" fontId="19" fillId="7" borderId="0" xfId="0" applyFont="1" applyFill="1"/>
    <xf numFmtId="0" fontId="19" fillId="8" borderId="0" xfId="0" applyFont="1" applyFill="1"/>
    <xf numFmtId="0" fontId="9" fillId="0" borderId="39" xfId="0" applyFont="1" applyBorder="1"/>
    <xf numFmtId="2" fontId="9" fillId="0" borderId="41" xfId="0" applyNumberFormat="1" applyFont="1" applyBorder="1"/>
    <xf numFmtId="0" fontId="7" fillId="0" borderId="1" xfId="0" applyFont="1" applyBorder="1"/>
    <xf numFmtId="0" fontId="19" fillId="9" borderId="0" xfId="0" applyFont="1" applyFill="1"/>
    <xf numFmtId="0" fontId="9" fillId="0" borderId="54" xfId="0" applyFont="1" applyBorder="1"/>
    <xf numFmtId="2" fontId="24" fillId="0" borderId="0" xfId="0" applyNumberFormat="1" applyFont="1" applyAlignment="1">
      <alignment horizontal="right" vertical="center"/>
    </xf>
    <xf numFmtId="2" fontId="23" fillId="0" borderId="0" xfId="0" applyNumberFormat="1" applyFont="1" applyAlignment="1">
      <alignment horizontal="right"/>
    </xf>
    <xf numFmtId="1" fontId="9" fillId="0" borderId="2" xfId="0" applyNumberFormat="1" applyFont="1" applyBorder="1"/>
    <xf numFmtId="1" fontId="9" fillId="0" borderId="41" xfId="0" applyNumberFormat="1" applyFont="1" applyBorder="1"/>
    <xf numFmtId="2" fontId="9" fillId="0" borderId="55" xfId="0" applyNumberFormat="1" applyFont="1" applyBorder="1" applyAlignment="1">
      <alignment horizontal="right" vertical="center"/>
    </xf>
    <xf numFmtId="2" fontId="9" fillId="0" borderId="55" xfId="0" applyNumberFormat="1" applyFont="1" applyBorder="1" applyAlignment="1">
      <alignment horizontal="right"/>
    </xf>
    <xf numFmtId="2" fontId="9" fillId="0" borderId="52" xfId="0" applyNumberFormat="1" applyFont="1" applyBorder="1" applyAlignment="1">
      <alignment horizontal="right" vertical="center"/>
    </xf>
    <xf numFmtId="0" fontId="9" fillId="0" borderId="54" xfId="0" applyFont="1" applyBorder="1" applyAlignment="1">
      <alignment horizontal="right" vertical="center"/>
    </xf>
    <xf numFmtId="0" fontId="9" fillId="0" borderId="58" xfId="0" applyFont="1" applyBorder="1" applyAlignment="1">
      <alignment horizontal="right" vertical="center"/>
    </xf>
    <xf numFmtId="1" fontId="9" fillId="0" borderId="11" xfId="0" applyNumberFormat="1" applyFont="1" applyBorder="1"/>
    <xf numFmtId="1" fontId="9" fillId="0" borderId="39" xfId="0" applyNumberFormat="1" applyFont="1" applyBorder="1"/>
    <xf numFmtId="1" fontId="9" fillId="0" borderId="12" xfId="0" applyNumberFormat="1" applyFont="1" applyBorder="1"/>
    <xf numFmtId="0" fontId="7" fillId="0" borderId="16" xfId="0" applyFont="1" applyBorder="1"/>
    <xf numFmtId="0" fontId="19" fillId="8" borderId="0" xfId="0" applyFont="1" applyFill="1" applyBorder="1"/>
    <xf numFmtId="0" fontId="0" fillId="0" borderId="19" xfId="0" applyBorder="1"/>
    <xf numFmtId="0" fontId="0" fillId="0" borderId="58" xfId="0" applyBorder="1"/>
    <xf numFmtId="0" fontId="0" fillId="0" borderId="54" xfId="0" applyBorder="1"/>
    <xf numFmtId="0" fontId="9" fillId="0" borderId="1" xfId="0" applyFont="1" applyBorder="1" applyAlignment="1">
      <alignment horizontal="left" vertical="center"/>
    </xf>
    <xf numFmtId="0" fontId="9" fillId="0" borderId="11" xfId="0" applyFont="1" applyBorder="1" applyAlignment="1">
      <alignment horizontal="left"/>
    </xf>
    <xf numFmtId="2" fontId="0" fillId="0" borderId="10" xfId="0" applyNumberFormat="1" applyBorder="1"/>
    <xf numFmtId="2" fontId="0" fillId="0" borderId="41" xfId="0" applyNumberFormat="1" applyBorder="1"/>
    <xf numFmtId="2" fontId="9" fillId="0" borderId="6" xfId="0" applyNumberFormat="1" applyFont="1" applyBorder="1" applyAlignment="1">
      <alignment horizontal="right" vertical="center" wrapText="1"/>
    </xf>
    <xf numFmtId="2" fontId="9" fillId="0" borderId="41" xfId="3" applyNumberFormat="1" applyFont="1" applyBorder="1" applyAlignment="1">
      <alignment horizontal="right"/>
    </xf>
    <xf numFmtId="2" fontId="9" fillId="0" borderId="10" xfId="3" applyNumberFormat="1" applyFont="1" applyBorder="1" applyAlignment="1">
      <alignment horizontal="right"/>
    </xf>
    <xf numFmtId="0" fontId="9" fillId="0" borderId="59" xfId="0" applyFont="1" applyBorder="1" applyAlignment="1">
      <alignment horizontal="left" vertical="center"/>
    </xf>
    <xf numFmtId="0" fontId="19" fillId="10" borderId="0" xfId="0" applyFont="1" applyFill="1"/>
    <xf numFmtId="0" fontId="19" fillId="5" borderId="0" xfId="0" applyFont="1" applyFill="1"/>
    <xf numFmtId="0" fontId="0" fillId="0" borderId="23" xfId="0" applyFont="1" applyBorder="1"/>
    <xf numFmtId="0" fontId="9" fillId="0" borderId="24" xfId="0" applyFont="1" applyBorder="1"/>
    <xf numFmtId="0" fontId="9" fillId="0" borderId="23" xfId="0" applyFont="1" applyBorder="1"/>
    <xf numFmtId="0" fontId="9" fillId="0" borderId="19" xfId="0" applyFont="1" applyBorder="1"/>
    <xf numFmtId="0" fontId="9" fillId="0" borderId="44" xfId="0" applyFont="1" applyBorder="1" applyAlignment="1">
      <alignment horizontal="left" vertical="center"/>
    </xf>
    <xf numFmtId="0" fontId="0" fillId="0" borderId="62" xfId="0" applyBorder="1"/>
    <xf numFmtId="0" fontId="0" fillId="0" borderId="61" xfId="0" applyBorder="1"/>
    <xf numFmtId="0" fontId="0" fillId="0" borderId="48" xfId="0" applyBorder="1"/>
    <xf numFmtId="0" fontId="19" fillId="4" borderId="0" xfId="0" applyFont="1" applyFill="1"/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9" fillId="0" borderId="64" xfId="0" applyFont="1" applyBorder="1"/>
    <xf numFmtId="2" fontId="9" fillId="0" borderId="8" xfId="0" applyNumberFormat="1" applyFont="1" applyBorder="1"/>
    <xf numFmtId="2" fontId="0" fillId="0" borderId="8" xfId="0" applyNumberFormat="1" applyBorder="1"/>
    <xf numFmtId="0" fontId="11" fillId="0" borderId="0" xfId="0" applyFont="1" applyAlignment="1">
      <alignment horizontal="right"/>
    </xf>
    <xf numFmtId="0" fontId="15" fillId="0" borderId="0" xfId="0" applyFont="1" applyAlignment="1"/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left"/>
    </xf>
    <xf numFmtId="0" fontId="27" fillId="0" borderId="46" xfId="0" applyFont="1" applyBorder="1" applyAlignment="1">
      <alignment horizontal="center" vertical="center" wrapText="1"/>
    </xf>
    <xf numFmtId="0" fontId="7" fillId="0" borderId="24" xfId="0" applyFont="1" applyBorder="1"/>
    <xf numFmtId="0" fontId="0" fillId="0" borderId="24" xfId="0" applyBorder="1"/>
    <xf numFmtId="0" fontId="11" fillId="0" borderId="45" xfId="0" applyFont="1" applyBorder="1" applyAlignment="1">
      <alignment horizontal="left"/>
    </xf>
    <xf numFmtId="0" fontId="9" fillId="0" borderId="7" xfId="0" applyFont="1" applyBorder="1"/>
    <xf numFmtId="0" fontId="9" fillId="0" borderId="8" xfId="0" applyFont="1" applyBorder="1"/>
    <xf numFmtId="0" fontId="7" fillId="0" borderId="8" xfId="0" applyFont="1" applyBorder="1"/>
    <xf numFmtId="0" fontId="0" fillId="0" borderId="1" xfId="0" applyBorder="1"/>
    <xf numFmtId="2" fontId="9" fillId="6" borderId="25" xfId="0" applyNumberFormat="1" applyFont="1" applyFill="1" applyBorder="1"/>
    <xf numFmtId="166" fontId="11" fillId="6" borderId="47" xfId="0" applyNumberFormat="1" applyFont="1" applyFill="1" applyBorder="1" applyAlignment="1">
      <alignment horizontal="left"/>
    </xf>
    <xf numFmtId="0" fontId="7" fillId="0" borderId="1" xfId="0" applyFont="1" applyFill="1" applyBorder="1"/>
    <xf numFmtId="0" fontId="7" fillId="0" borderId="9" xfId="0" applyFont="1" applyBorder="1"/>
    <xf numFmtId="0" fontId="9" fillId="0" borderId="54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2" fontId="9" fillId="0" borderId="21" xfId="0" applyNumberFormat="1" applyFont="1" applyBorder="1"/>
    <xf numFmtId="1" fontId="9" fillId="0" borderId="21" xfId="0" applyNumberFormat="1" applyFont="1" applyBorder="1"/>
    <xf numFmtId="1" fontId="9" fillId="0" borderId="55" xfId="0" applyNumberFormat="1" applyFont="1" applyBorder="1"/>
    <xf numFmtId="1" fontId="9" fillId="0" borderId="52" xfId="0" applyNumberFormat="1" applyFont="1" applyBorder="1"/>
    <xf numFmtId="1" fontId="9" fillId="0" borderId="57" xfId="0" applyNumberFormat="1" applyFont="1" applyBorder="1"/>
    <xf numFmtId="0" fontId="22" fillId="0" borderId="0" xfId="0" applyFont="1" applyAlignme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2" fontId="9" fillId="0" borderId="0" xfId="0" applyNumberFormat="1" applyFont="1" applyBorder="1"/>
    <xf numFmtId="0" fontId="0" fillId="0" borderId="7" xfId="0" applyFont="1" applyBorder="1"/>
    <xf numFmtId="0" fontId="9" fillId="0" borderId="66" xfId="0" applyFont="1" applyBorder="1"/>
    <xf numFmtId="2" fontId="9" fillId="0" borderId="8" xfId="3" applyNumberFormat="1" applyFont="1" applyBorder="1" applyAlignment="1">
      <alignment horizontal="right"/>
    </xf>
    <xf numFmtId="1" fontId="9" fillId="0" borderId="63" xfId="0" applyNumberFormat="1" applyFont="1" applyBorder="1" applyAlignment="1">
      <alignment horizontal="right" vertical="center"/>
    </xf>
    <xf numFmtId="1" fontId="9" fillId="0" borderId="63" xfId="0" applyNumberFormat="1" applyFont="1" applyBorder="1"/>
    <xf numFmtId="0" fontId="0" fillId="0" borderId="7" xfId="0" applyFont="1" applyBorder="1" applyAlignment="1"/>
    <xf numFmtId="0" fontId="16" fillId="0" borderId="62" xfId="0" applyFont="1" applyBorder="1"/>
    <xf numFmtId="0" fontId="11" fillId="0" borderId="6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0" fillId="0" borderId="69" xfId="0" applyFont="1" applyBorder="1" applyAlignment="1"/>
    <xf numFmtId="2" fontId="9" fillId="0" borderId="9" xfId="0" applyNumberFormat="1" applyFont="1" applyBorder="1"/>
    <xf numFmtId="2" fontId="0" fillId="0" borderId="9" xfId="0" applyNumberFormat="1" applyBorder="1"/>
    <xf numFmtId="0" fontId="9" fillId="0" borderId="69" xfId="0" applyFont="1" applyBorder="1"/>
    <xf numFmtId="2" fontId="9" fillId="0" borderId="9" xfId="0" applyNumberFormat="1" applyFont="1" applyBorder="1" applyAlignment="1">
      <alignment horizontal="right" vertical="center"/>
    </xf>
    <xf numFmtId="2" fontId="26" fillId="6" borderId="8" xfId="0" applyNumberFormat="1" applyFont="1" applyFill="1" applyBorder="1" applyAlignment="1">
      <alignment horizontal="right"/>
    </xf>
    <xf numFmtId="0" fontId="16" fillId="0" borderId="63" xfId="0" applyFont="1" applyBorder="1"/>
    <xf numFmtId="0" fontId="9" fillId="0" borderId="58" xfId="0" applyFont="1" applyBorder="1" applyAlignment="1">
      <alignment horizontal="left" vertical="center"/>
    </xf>
    <xf numFmtId="0" fontId="9" fillId="0" borderId="52" xfId="0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 wrapText="1"/>
    </xf>
    <xf numFmtId="2" fontId="16" fillId="0" borderId="8" xfId="0" applyNumberFormat="1" applyFont="1" applyBorder="1" applyAlignment="1">
      <alignment horizontal="right"/>
    </xf>
    <xf numFmtId="2" fontId="26" fillId="3" borderId="8" xfId="0" applyNumberFormat="1" applyFont="1" applyFill="1" applyBorder="1" applyAlignment="1">
      <alignment horizontal="right"/>
    </xf>
    <xf numFmtId="0" fontId="0" fillId="0" borderId="67" xfId="0" applyBorder="1"/>
    <xf numFmtId="0" fontId="7" fillId="0" borderId="59" xfId="0" applyFont="1" applyBorder="1"/>
    <xf numFmtId="2" fontId="9" fillId="0" borderId="9" xfId="0" applyNumberFormat="1" applyFont="1" applyBorder="1" applyAlignment="1">
      <alignment horizontal="right" vertical="center" wrapText="1"/>
    </xf>
    <xf numFmtId="2" fontId="16" fillId="0" borderId="9" xfId="0" applyNumberFormat="1" applyFont="1" applyBorder="1" applyAlignment="1">
      <alignment horizontal="right"/>
    </xf>
    <xf numFmtId="0" fontId="16" fillId="0" borderId="65" xfId="0" applyFont="1" applyBorder="1"/>
    <xf numFmtId="2" fontId="26" fillId="3" borderId="9" xfId="0" applyNumberFormat="1" applyFont="1" applyFill="1" applyBorder="1" applyAlignment="1">
      <alignment horizontal="right"/>
    </xf>
    <xf numFmtId="2" fontId="9" fillId="0" borderId="8" xfId="0" applyNumberFormat="1" applyFont="1" applyBorder="1" applyAlignment="1">
      <alignment horizontal="right" vertical="center"/>
    </xf>
    <xf numFmtId="0" fontId="0" fillId="0" borderId="45" xfId="0" applyFont="1" applyBorder="1"/>
    <xf numFmtId="0" fontId="27" fillId="0" borderId="49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2" fontId="11" fillId="0" borderId="46" xfId="0" applyNumberFormat="1" applyFont="1" applyBorder="1" applyAlignment="1">
      <alignment horizontal="left"/>
    </xf>
    <xf numFmtId="0" fontId="17" fillId="0" borderId="53" xfId="0" applyFont="1" applyBorder="1" applyAlignment="1">
      <alignment horizontal="left"/>
    </xf>
    <xf numFmtId="0" fontId="11" fillId="0" borderId="53" xfId="0" applyFont="1" applyBorder="1" applyAlignment="1">
      <alignment horizontal="left"/>
    </xf>
    <xf numFmtId="0" fontId="11" fillId="0" borderId="46" xfId="0" applyFont="1" applyFill="1" applyBorder="1" applyAlignment="1">
      <alignment horizontal="left" vertical="center" wrapText="1"/>
    </xf>
    <xf numFmtId="0" fontId="11" fillId="0" borderId="53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50" xfId="0" applyFont="1" applyFill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68" xfId="0" applyFont="1" applyBorder="1" applyAlignment="1">
      <alignment horizontal="left"/>
    </xf>
    <xf numFmtId="0" fontId="17" fillId="0" borderId="47" xfId="0" applyFont="1" applyBorder="1" applyAlignment="1">
      <alignment horizontal="left"/>
    </xf>
    <xf numFmtId="1" fontId="11" fillId="0" borderId="47" xfId="0" applyNumberFormat="1" applyFont="1" applyBorder="1" applyAlignment="1">
      <alignment horizontal="left" vertical="center"/>
    </xf>
    <xf numFmtId="1" fontId="11" fillId="0" borderId="47" xfId="0" applyNumberFormat="1" applyFont="1" applyBorder="1" applyAlignment="1">
      <alignment horizontal="left"/>
    </xf>
    <xf numFmtId="2" fontId="11" fillId="0" borderId="46" xfId="0" applyNumberFormat="1" applyFont="1" applyFill="1" applyBorder="1" applyAlignment="1">
      <alignment horizontal="left" vertical="center" wrapText="1"/>
    </xf>
    <xf numFmtId="166" fontId="11" fillId="0" borderId="46" xfId="0" applyNumberFormat="1" applyFont="1" applyBorder="1" applyAlignment="1">
      <alignment horizontal="left"/>
    </xf>
    <xf numFmtId="2" fontId="11" fillId="0" borderId="46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18" fillId="0" borderId="0" xfId="0" applyFont="1" applyBorder="1" applyAlignment="1">
      <alignment horizontal="right"/>
    </xf>
    <xf numFmtId="2" fontId="18" fillId="6" borderId="5" xfId="0" applyNumberFormat="1" applyFont="1" applyFill="1" applyBorder="1"/>
    <xf numFmtId="0" fontId="18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8" fillId="0" borderId="0" xfId="0" applyFont="1"/>
    <xf numFmtId="0" fontId="0" fillId="0" borderId="69" xfId="0" applyFont="1" applyBorder="1"/>
    <xf numFmtId="0" fontId="9" fillId="0" borderId="69" xfId="0" applyFont="1" applyBorder="1" applyAlignment="1">
      <alignment horizontal="left" vertical="center"/>
    </xf>
    <xf numFmtId="2" fontId="9" fillId="0" borderId="9" xfId="0" applyNumberFormat="1" applyFont="1" applyBorder="1" applyAlignment="1">
      <alignment horizontal="left" vertical="center"/>
    </xf>
    <xf numFmtId="2" fontId="0" fillId="0" borderId="24" xfId="0" applyNumberFormat="1" applyBorder="1"/>
    <xf numFmtId="0" fontId="5" fillId="0" borderId="59" xfId="0" applyFont="1" applyBorder="1"/>
    <xf numFmtId="0" fontId="5" fillId="0" borderId="16" xfId="0" applyFont="1" applyBorder="1"/>
    <xf numFmtId="0" fontId="5" fillId="0" borderId="40" xfId="0" applyFont="1" applyBorder="1"/>
    <xf numFmtId="0" fontId="5" fillId="0" borderId="1" xfId="0" applyFont="1" applyBorder="1"/>
    <xf numFmtId="0" fontId="5" fillId="0" borderId="9" xfId="0" applyFont="1" applyBorder="1"/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9" fillId="11" borderId="0" xfId="0" applyFont="1" applyFill="1"/>
    <xf numFmtId="0" fontId="5" fillId="0" borderId="54" xfId="0" applyFont="1" applyBorder="1"/>
    <xf numFmtId="0" fontId="7" fillId="0" borderId="54" xfId="0" applyFont="1" applyBorder="1"/>
    <xf numFmtId="0" fontId="7" fillId="0" borderId="64" xfId="0" applyFont="1" applyBorder="1"/>
    <xf numFmtId="0" fontId="20" fillId="0" borderId="32" xfId="0" applyFont="1" applyBorder="1" applyAlignment="1">
      <alignment horizontal="center" vertical="center" wrapText="1"/>
    </xf>
    <xf numFmtId="2" fontId="5" fillId="0" borderId="1" xfId="0" applyNumberFormat="1" applyFont="1" applyBorder="1"/>
    <xf numFmtId="2" fontId="7" fillId="0" borderId="1" xfId="0" applyNumberFormat="1" applyFont="1" applyBorder="1"/>
    <xf numFmtId="2" fontId="7" fillId="0" borderId="8" xfId="0" applyNumberFormat="1" applyFont="1" applyBorder="1"/>
    <xf numFmtId="2" fontId="5" fillId="0" borderId="55" xfId="0" applyNumberFormat="1" applyFont="1" applyBorder="1" applyAlignment="1">
      <alignment horizontal="right"/>
    </xf>
    <xf numFmtId="2" fontId="7" fillId="0" borderId="55" xfId="0" applyNumberFormat="1" applyFont="1" applyBorder="1" applyAlignment="1">
      <alignment horizontal="right"/>
    </xf>
    <xf numFmtId="2" fontId="9" fillId="0" borderId="2" xfId="0" applyNumberFormat="1" applyFont="1" applyBorder="1" applyAlignment="1">
      <alignment horizontal="left" vertical="center"/>
    </xf>
    <xf numFmtId="0" fontId="9" fillId="0" borderId="17" xfId="0" applyFont="1" applyBorder="1"/>
    <xf numFmtId="0" fontId="0" fillId="0" borderId="55" xfId="0" applyBorder="1"/>
    <xf numFmtId="0" fontId="0" fillId="0" borderId="26" xfId="0" applyBorder="1"/>
    <xf numFmtId="0" fontId="17" fillId="0" borderId="4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2" fontId="9" fillId="0" borderId="65" xfId="0" applyNumberFormat="1" applyFont="1" applyBorder="1" applyAlignment="1">
      <alignment horizontal="right" vertical="center"/>
    </xf>
    <xf numFmtId="2" fontId="0" fillId="0" borderId="21" xfId="0" applyNumberFormat="1" applyBorder="1"/>
    <xf numFmtId="2" fontId="0" fillId="0" borderId="52" xfId="0" applyNumberFormat="1" applyBorder="1"/>
    <xf numFmtId="2" fontId="18" fillId="0" borderId="0" xfId="0" applyNumberFormat="1" applyFont="1" applyAlignment="1">
      <alignment horizontal="right"/>
    </xf>
    <xf numFmtId="0" fontId="0" fillId="0" borderId="8" xfId="0" applyBorder="1"/>
    <xf numFmtId="2" fontId="19" fillId="0" borderId="40" xfId="0" applyNumberFormat="1" applyFont="1" applyBorder="1"/>
    <xf numFmtId="0" fontId="0" fillId="0" borderId="25" xfId="0" applyBorder="1"/>
    <xf numFmtId="0" fontId="7" fillId="0" borderId="29" xfId="0" applyFont="1" applyBorder="1"/>
    <xf numFmtId="2" fontId="7" fillId="0" borderId="13" xfId="0" applyNumberFormat="1" applyFont="1" applyBorder="1"/>
    <xf numFmtId="2" fontId="9" fillId="0" borderId="13" xfId="0" applyNumberFormat="1" applyFont="1" applyBorder="1" applyAlignment="1">
      <alignment horizontal="right" vertical="center"/>
    </xf>
    <xf numFmtId="0" fontId="17" fillId="0" borderId="49" xfId="0" applyFont="1" applyBorder="1" applyAlignment="1"/>
    <xf numFmtId="0" fontId="11" fillId="0" borderId="49" xfId="0" applyFont="1" applyBorder="1"/>
    <xf numFmtId="0" fontId="27" fillId="0" borderId="68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17" fillId="0" borderId="53" xfId="0" applyFont="1" applyBorder="1" applyAlignment="1"/>
    <xf numFmtId="0" fontId="5" fillId="0" borderId="70" xfId="0" applyFont="1" applyBorder="1"/>
    <xf numFmtId="0" fontId="5" fillId="0" borderId="51" xfId="0" applyFont="1" applyBorder="1"/>
    <xf numFmtId="0" fontId="11" fillId="0" borderId="53" xfId="0" applyFont="1" applyBorder="1"/>
    <xf numFmtId="0" fontId="9" fillId="0" borderId="62" xfId="0" applyFont="1" applyBorder="1"/>
    <xf numFmtId="0" fontId="7" fillId="0" borderId="70" xfId="0" applyFont="1" applyBorder="1"/>
    <xf numFmtId="0" fontId="7" fillId="0" borderId="51" xfId="0" applyFont="1" applyBorder="1"/>
    <xf numFmtId="2" fontId="11" fillId="0" borderId="0" xfId="0" applyNumberFormat="1" applyFont="1" applyFill="1" applyBorder="1" applyAlignment="1">
      <alignment horizontal="right" vertical="center"/>
    </xf>
    <xf numFmtId="2" fontId="17" fillId="0" borderId="46" xfId="0" applyNumberFormat="1" applyFont="1" applyBorder="1" applyAlignment="1">
      <alignment horizontal="left"/>
    </xf>
    <xf numFmtId="2" fontId="5" fillId="0" borderId="9" xfId="0" applyNumberFormat="1" applyFont="1" applyBorder="1"/>
    <xf numFmtId="2" fontId="7" fillId="0" borderId="9" xfId="0" applyNumberFormat="1" applyFont="1" applyBorder="1"/>
    <xf numFmtId="2" fontId="27" fillId="0" borderId="46" xfId="0" applyNumberFormat="1" applyFont="1" applyFill="1" applyBorder="1" applyAlignment="1">
      <alignment horizontal="center" vertical="center" wrapText="1"/>
    </xf>
    <xf numFmtId="0" fontId="16" fillId="0" borderId="47" xfId="0" applyFont="1" applyBorder="1"/>
    <xf numFmtId="0" fontId="0" fillId="0" borderId="53" xfId="0" applyBorder="1"/>
    <xf numFmtId="0" fontId="11" fillId="0" borderId="49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2" fontId="0" fillId="0" borderId="8" xfId="0" applyNumberFormat="1" applyBorder="1" applyAlignment="1">
      <alignment vertical="center"/>
    </xf>
    <xf numFmtId="0" fontId="9" fillId="0" borderId="7" xfId="0" applyFont="1" applyBorder="1" applyAlignment="1">
      <alignment vertical="center"/>
    </xf>
    <xf numFmtId="2" fontId="16" fillId="0" borderId="8" xfId="0" applyNumberFormat="1" applyFont="1" applyBorder="1" applyAlignment="1">
      <alignment horizontal="right" vertical="center"/>
    </xf>
    <xf numFmtId="0" fontId="16" fillId="0" borderId="63" xfId="0" applyFont="1" applyBorder="1" applyAlignment="1">
      <alignment vertical="center"/>
    </xf>
    <xf numFmtId="2" fontId="26" fillId="3" borderId="8" xfId="0" applyNumberFormat="1" applyFont="1" applyFill="1" applyBorder="1" applyAlignment="1">
      <alignment horizontal="right" vertical="center"/>
    </xf>
    <xf numFmtId="2" fontId="11" fillId="0" borderId="46" xfId="0" applyNumberFormat="1" applyFont="1" applyBorder="1" applyAlignment="1">
      <alignment horizontal="left" vertical="center" wrapText="1"/>
    </xf>
    <xf numFmtId="2" fontId="20" fillId="3" borderId="46" xfId="0" applyNumberFormat="1" applyFont="1" applyFill="1" applyBorder="1" applyAlignment="1">
      <alignment horizontal="left"/>
    </xf>
    <xf numFmtId="2" fontId="18" fillId="0" borderId="0" xfId="0" applyNumberFormat="1" applyFont="1" applyFill="1" applyBorder="1" applyAlignment="1">
      <alignment horizontal="right" vertical="center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9" fillId="0" borderId="73" xfId="0" applyFont="1" applyBorder="1"/>
    <xf numFmtId="0" fontId="11" fillId="0" borderId="34" xfId="0" applyFont="1" applyBorder="1" applyAlignment="1">
      <alignment horizontal="left" vertical="center"/>
    </xf>
    <xf numFmtId="0" fontId="11" fillId="0" borderId="34" xfId="0" applyFont="1" applyBorder="1" applyAlignment="1">
      <alignment horizontal="left"/>
    </xf>
    <xf numFmtId="0" fontId="9" fillId="0" borderId="0" xfId="0" applyFont="1" applyBorder="1" applyAlignment="1">
      <alignment vertical="center"/>
    </xf>
    <xf numFmtId="0" fontId="7" fillId="0" borderId="12" xfId="0" applyFont="1" applyBorder="1"/>
    <xf numFmtId="2" fontId="7" fillId="0" borderId="13" xfId="0" applyNumberFormat="1" applyFont="1" applyBorder="1" applyAlignment="1">
      <alignment horizontal="right"/>
    </xf>
    <xf numFmtId="0" fontId="9" fillId="0" borderId="32" xfId="0" applyFont="1" applyBorder="1" applyAlignment="1">
      <alignment horizontal="right" vertical="center"/>
    </xf>
    <xf numFmtId="2" fontId="11" fillId="6" borderId="46" xfId="0" applyNumberFormat="1" applyFont="1" applyFill="1" applyBorder="1" applyAlignment="1">
      <alignment horizontal="left" vertical="center"/>
    </xf>
    <xf numFmtId="0" fontId="9" fillId="0" borderId="39" xfId="0" applyFont="1" applyBorder="1" applyAlignment="1">
      <alignment horizontal="right" vertical="center"/>
    </xf>
    <xf numFmtId="0" fontId="9" fillId="0" borderId="71" xfId="0" applyFont="1" applyBorder="1" applyAlignment="1">
      <alignment horizontal="right" vertical="center"/>
    </xf>
    <xf numFmtId="2" fontId="9" fillId="6" borderId="2" xfId="0" applyNumberFormat="1" applyFont="1" applyFill="1" applyBorder="1" applyAlignment="1">
      <alignment horizontal="right" vertical="center"/>
    </xf>
    <xf numFmtId="1" fontId="9" fillId="0" borderId="65" xfId="0" applyNumberFormat="1" applyFont="1" applyBorder="1"/>
    <xf numFmtId="0" fontId="9" fillId="0" borderId="18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29" fillId="0" borderId="0" xfId="0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4" fillId="0" borderId="0" xfId="0" applyFont="1"/>
    <xf numFmtId="0" fontId="11" fillId="0" borderId="66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left"/>
    </xf>
    <xf numFmtId="0" fontId="11" fillId="0" borderId="6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9" fillId="0" borderId="7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7" fillId="0" borderId="56" xfId="0" applyFont="1" applyBorder="1"/>
    <xf numFmtId="0" fontId="7" fillId="0" borderId="57" xfId="0" applyFont="1" applyBorder="1"/>
    <xf numFmtId="0" fontId="17" fillId="0" borderId="68" xfId="0" applyFont="1" applyBorder="1" applyAlignment="1">
      <alignment horizontal="left"/>
    </xf>
    <xf numFmtId="1" fontId="9" fillId="0" borderId="29" xfId="0" applyNumberFormat="1" applyFont="1" applyBorder="1"/>
    <xf numFmtId="0" fontId="8" fillId="0" borderId="31" xfId="0" applyFont="1" applyBorder="1" applyAlignment="1">
      <alignment horizontal="center"/>
    </xf>
    <xf numFmtId="0" fontId="9" fillId="0" borderId="15" xfId="0" applyFont="1" applyBorder="1"/>
    <xf numFmtId="0" fontId="9" fillId="0" borderId="18" xfId="0" applyFont="1" applyBorder="1"/>
    <xf numFmtId="0" fontId="9" fillId="0" borderId="32" xfId="0" applyFont="1" applyBorder="1"/>
    <xf numFmtId="0" fontId="11" fillId="0" borderId="47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left" vertical="center" wrapText="1"/>
    </xf>
    <xf numFmtId="0" fontId="16" fillId="0" borderId="41" xfId="0" applyFont="1" applyBorder="1"/>
    <xf numFmtId="1" fontId="11" fillId="0" borderId="45" xfId="0" applyNumberFormat="1" applyFont="1" applyBorder="1" applyAlignment="1">
      <alignment horizontal="left"/>
    </xf>
    <xf numFmtId="1" fontId="9" fillId="0" borderId="7" xfId="0" applyNumberFormat="1" applyFont="1" applyBorder="1"/>
    <xf numFmtId="1" fontId="9" fillId="0" borderId="69" xfId="0" applyNumberFormat="1" applyFont="1" applyBorder="1"/>
    <xf numFmtId="0" fontId="9" fillId="0" borderId="63" xfId="0" applyFont="1" applyBorder="1"/>
    <xf numFmtId="0" fontId="11" fillId="0" borderId="47" xfId="0" applyFont="1" applyBorder="1" applyAlignment="1">
      <alignment horizontal="left"/>
    </xf>
    <xf numFmtId="0" fontId="9" fillId="0" borderId="73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 vertical="center"/>
    </xf>
    <xf numFmtId="1" fontId="9" fillId="0" borderId="59" xfId="0" applyNumberFormat="1" applyFont="1" applyBorder="1"/>
    <xf numFmtId="0" fontId="9" fillId="0" borderId="12" xfId="0" applyFont="1" applyBorder="1" applyAlignment="1">
      <alignment horizontal="left" vertical="center"/>
    </xf>
    <xf numFmtId="0" fontId="8" fillId="0" borderId="7" xfId="0" applyFont="1" applyBorder="1" applyAlignment="1">
      <alignment horizontal="right"/>
    </xf>
    <xf numFmtId="2" fontId="8" fillId="0" borderId="8" xfId="0" applyNumberFormat="1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2" fontId="9" fillId="0" borderId="8" xfId="0" applyNumberFormat="1" applyFont="1" applyBorder="1" applyAlignment="1">
      <alignment horizontal="right" wrapText="1"/>
    </xf>
    <xf numFmtId="0" fontId="3" fillId="0" borderId="24" xfId="0" applyFont="1" applyBorder="1"/>
    <xf numFmtId="0" fontId="9" fillId="0" borderId="13" xfId="0" applyFont="1" applyBorder="1" applyAlignment="1">
      <alignment horizontal="left"/>
    </xf>
    <xf numFmtId="0" fontId="9" fillId="0" borderId="29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2" fontId="9" fillId="0" borderId="13" xfId="0" applyNumberFormat="1" applyFont="1" applyBorder="1" applyAlignment="1">
      <alignment horizontal="left" vertical="center"/>
    </xf>
    <xf numFmtId="2" fontId="9" fillId="0" borderId="57" xfId="0" applyNumberFormat="1" applyFont="1" applyBorder="1" applyAlignment="1">
      <alignment horizontal="right" vertical="center"/>
    </xf>
    <xf numFmtId="0" fontId="9" fillId="0" borderId="58" xfId="0" applyFont="1" applyBorder="1" applyAlignment="1">
      <alignment horizontal="right"/>
    </xf>
    <xf numFmtId="0" fontId="9" fillId="0" borderId="56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2" fontId="9" fillId="0" borderId="52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center" wrapText="1"/>
    </xf>
    <xf numFmtId="2" fontId="9" fillId="0" borderId="2" xfId="3" applyNumberFormat="1" applyFont="1" applyBorder="1" applyAlignment="1">
      <alignment horizontal="right"/>
    </xf>
    <xf numFmtId="2" fontId="0" fillId="0" borderId="55" xfId="0" applyNumberFormat="1" applyBorder="1"/>
    <xf numFmtId="0" fontId="9" fillId="0" borderId="66" xfId="0" applyFont="1" applyBorder="1" applyAlignment="1">
      <alignment horizontal="left" vertical="center"/>
    </xf>
    <xf numFmtId="2" fontId="9" fillId="0" borderId="63" xfId="3" applyNumberFormat="1" applyFont="1" applyBorder="1" applyAlignment="1">
      <alignment horizontal="right"/>
    </xf>
    <xf numFmtId="0" fontId="9" fillId="0" borderId="69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7" fillId="0" borderId="23" xfId="0" applyFont="1" applyFill="1" applyBorder="1"/>
    <xf numFmtId="0" fontId="9" fillId="0" borderId="7" xfId="0" applyFont="1" applyBorder="1" applyAlignment="1">
      <alignment horizontal="left"/>
    </xf>
    <xf numFmtId="0" fontId="7" fillId="0" borderId="69" xfId="0" applyFont="1" applyFill="1" applyBorder="1"/>
    <xf numFmtId="0" fontId="9" fillId="0" borderId="23" xfId="0" applyFont="1" applyBorder="1" applyAlignment="1">
      <alignment horizontal="left"/>
    </xf>
    <xf numFmtId="0" fontId="0" fillId="0" borderId="64" xfId="0" applyBorder="1"/>
    <xf numFmtId="0" fontId="0" fillId="0" borderId="60" xfId="0" applyBorder="1"/>
    <xf numFmtId="0" fontId="7" fillId="0" borderId="66" xfId="0" applyFont="1" applyBorder="1"/>
    <xf numFmtId="0" fontId="7" fillId="0" borderId="62" xfId="0" applyFont="1" applyBorder="1"/>
    <xf numFmtId="0" fontId="7" fillId="0" borderId="55" xfId="0" applyFont="1" applyBorder="1"/>
    <xf numFmtId="0" fontId="9" fillId="0" borderId="74" xfId="0" applyFont="1" applyBorder="1"/>
    <xf numFmtId="0" fontId="9" fillId="0" borderId="74" xfId="0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16" fillId="0" borderId="10" xfId="0" applyFont="1" applyBorder="1"/>
    <xf numFmtId="2" fontId="26" fillId="3" borderId="1" xfId="0" applyNumberFormat="1" applyFont="1" applyFill="1" applyBorder="1" applyAlignment="1">
      <alignment horizontal="right"/>
    </xf>
    <xf numFmtId="0" fontId="0" fillId="0" borderId="11" xfId="0" applyFont="1" applyBorder="1" applyAlignment="1"/>
    <xf numFmtId="0" fontId="2" fillId="0" borderId="16" xfId="0" applyFont="1" applyBorder="1"/>
    <xf numFmtId="0" fontId="11" fillId="0" borderId="0" xfId="0" applyFont="1" applyFill="1" applyBorder="1" applyAlignment="1">
      <alignment horizontal="right" vertical="center"/>
    </xf>
    <xf numFmtId="1" fontId="9" fillId="0" borderId="64" xfId="0" applyNumberFormat="1" applyFont="1" applyBorder="1" applyAlignment="1">
      <alignment vertical="center"/>
    </xf>
    <xf numFmtId="0" fontId="0" fillId="0" borderId="27" xfId="0" applyFont="1" applyBorder="1" applyAlignment="1"/>
    <xf numFmtId="0" fontId="9" fillId="0" borderId="2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2" fontId="0" fillId="0" borderId="5" xfId="0" applyNumberFormat="1" applyBorder="1" applyAlignment="1">
      <alignment vertical="center"/>
    </xf>
    <xf numFmtId="0" fontId="9" fillId="0" borderId="20" xfId="0" applyFont="1" applyBorder="1" applyAlignment="1">
      <alignment horizontal="right" vertical="center"/>
    </xf>
    <xf numFmtId="0" fontId="9" fillId="0" borderId="27" xfId="0" applyFont="1" applyBorder="1" applyAlignment="1">
      <alignment vertical="center"/>
    </xf>
    <xf numFmtId="2" fontId="16" fillId="0" borderId="5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vertical="center"/>
    </xf>
    <xf numFmtId="1" fontId="9" fillId="0" borderId="27" xfId="0" applyNumberFormat="1" applyFont="1" applyBorder="1" applyAlignment="1">
      <alignment vertical="center"/>
    </xf>
    <xf numFmtId="2" fontId="26" fillId="3" borderId="5" xfId="0" applyNumberFormat="1" applyFont="1" applyFill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0" fillId="0" borderId="21" xfId="0" applyBorder="1"/>
    <xf numFmtId="0" fontId="2" fillId="0" borderId="66" xfId="0" applyFont="1" applyBorder="1" applyAlignment="1">
      <alignment vertical="center"/>
    </xf>
    <xf numFmtId="0" fontId="11" fillId="0" borderId="68" xfId="0" applyFont="1" applyBorder="1" applyAlignment="1">
      <alignment horizontal="left" vertical="center"/>
    </xf>
    <xf numFmtId="2" fontId="11" fillId="0" borderId="46" xfId="0" applyNumberFormat="1" applyFont="1" applyBorder="1" applyAlignment="1">
      <alignment horizontal="left" vertical="center"/>
    </xf>
    <xf numFmtId="0" fontId="17" fillId="0" borderId="46" xfId="0" applyFont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0" fontId="5" fillId="0" borderId="70" xfId="0" applyFont="1" applyBorder="1" applyAlignment="1">
      <alignment horizontal="right"/>
    </xf>
    <xf numFmtId="2" fontId="5" fillId="0" borderId="9" xfId="0" applyNumberFormat="1" applyFont="1" applyBorder="1" applyAlignment="1">
      <alignment horizontal="right"/>
    </xf>
    <xf numFmtId="0" fontId="9" fillId="0" borderId="9" xfId="0" applyFont="1" applyBorder="1" applyAlignment="1">
      <alignment horizontal="right" vertical="center"/>
    </xf>
    <xf numFmtId="0" fontId="7" fillId="0" borderId="13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9" fillId="0" borderId="72" xfId="0" applyFont="1" applyBorder="1"/>
    <xf numFmtId="0" fontId="0" fillId="0" borderId="45" xfId="0" applyBorder="1" applyAlignment="1">
      <alignment horizontal="center"/>
    </xf>
    <xf numFmtId="0" fontId="1" fillId="0" borderId="46" xfId="0" applyFont="1" applyBorder="1"/>
    <xf numFmtId="0" fontId="0" fillId="0" borderId="46" xfId="0" applyBorder="1"/>
    <xf numFmtId="2" fontId="0" fillId="6" borderId="47" xfId="0" applyNumberFormat="1" applyFill="1" applyBorder="1"/>
    <xf numFmtId="2" fontId="27" fillId="6" borderId="47" xfId="0" applyNumberFormat="1" applyFont="1" applyFill="1" applyBorder="1" applyAlignment="1">
      <alignment horizontal="center" vertical="center" wrapText="1"/>
    </xf>
    <xf numFmtId="2" fontId="18" fillId="6" borderId="9" xfId="0" applyNumberFormat="1" applyFont="1" applyFill="1" applyBorder="1"/>
    <xf numFmtId="0" fontId="1" fillId="0" borderId="24" xfId="0" applyFont="1" applyBorder="1"/>
    <xf numFmtId="0" fontId="17" fillId="0" borderId="38" xfId="0" applyFont="1" applyBorder="1" applyAlignment="1">
      <alignment horizontal="center" vertical="center"/>
    </xf>
    <xf numFmtId="0" fontId="0" fillId="0" borderId="20" xfId="0" applyBorder="1"/>
    <xf numFmtId="0" fontId="0" fillId="0" borderId="71" xfId="0" applyBorder="1"/>
    <xf numFmtId="0" fontId="0" fillId="0" borderId="74" xfId="0" applyBorder="1"/>
    <xf numFmtId="0" fontId="0" fillId="0" borderId="33" xfId="0" applyBorder="1"/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17" xfId="0" applyBorder="1"/>
    <xf numFmtId="2" fontId="19" fillId="0" borderId="44" xfId="0" applyNumberFormat="1" applyFont="1" applyBorder="1"/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9" fillId="0" borderId="21" xfId="0" applyFont="1" applyBorder="1"/>
    <xf numFmtId="0" fontId="5" fillId="0" borderId="55" xfId="0" applyFont="1" applyBorder="1"/>
    <xf numFmtId="0" fontId="9" fillId="0" borderId="55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9" fillId="0" borderId="55" xfId="0" applyFont="1" applyBorder="1"/>
    <xf numFmtId="0" fontId="9" fillId="0" borderId="54" xfId="0" applyFont="1" applyBorder="1" applyAlignment="1">
      <alignment horizontal="right"/>
    </xf>
    <xf numFmtId="2" fontId="9" fillId="0" borderId="1" xfId="3" applyNumberFormat="1" applyFont="1" applyBorder="1" applyAlignment="1">
      <alignment horizontal="right"/>
    </xf>
    <xf numFmtId="1" fontId="9" fillId="0" borderId="27" xfId="0" applyNumberFormat="1" applyFont="1" applyBorder="1" applyAlignment="1">
      <alignment horizontal="right"/>
    </xf>
    <xf numFmtId="1" fontId="9" fillId="0" borderId="11" xfId="0" applyNumberFormat="1" applyFont="1" applyBorder="1" applyAlignment="1">
      <alignment horizontal="right"/>
    </xf>
    <xf numFmtId="1" fontId="9" fillId="0" borderId="39" xfId="0" applyNumberFormat="1" applyFont="1" applyBorder="1" applyAlignment="1">
      <alignment horizontal="right"/>
    </xf>
    <xf numFmtId="1" fontId="9" fillId="0" borderId="12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6" xfId="0" applyFont="1" applyBorder="1"/>
    <xf numFmtId="2" fontId="9" fillId="0" borderId="55" xfId="0" applyNumberFormat="1" applyFont="1" applyBorder="1"/>
    <xf numFmtId="0" fontId="1" fillId="0" borderId="16" xfId="0" applyFont="1" applyBorder="1" applyAlignment="1">
      <alignment horizontal="left" vertical="center"/>
    </xf>
    <xf numFmtId="2" fontId="7" fillId="0" borderId="62" xfId="0" applyNumberFormat="1" applyFont="1" applyBorder="1" applyAlignment="1">
      <alignment horizontal="right"/>
    </xf>
    <xf numFmtId="0" fontId="2" fillId="0" borderId="64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54" xfId="0" applyFont="1" applyBorder="1"/>
    <xf numFmtId="0" fontId="2" fillId="0" borderId="55" xfId="0" applyFont="1" applyBorder="1"/>
    <xf numFmtId="0" fontId="2" fillId="0" borderId="64" xfId="0" applyFont="1" applyBorder="1"/>
    <xf numFmtId="0" fontId="2" fillId="0" borderId="62" xfId="0" applyFont="1" applyBorder="1"/>
    <xf numFmtId="0" fontId="11" fillId="0" borderId="31" xfId="0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vertical="center"/>
    </xf>
    <xf numFmtId="2" fontId="2" fillId="0" borderId="1" xfId="0" applyNumberFormat="1" applyFont="1" applyBorder="1"/>
    <xf numFmtId="2" fontId="2" fillId="0" borderId="8" xfId="0" applyNumberFormat="1" applyFont="1" applyBorder="1"/>
    <xf numFmtId="2" fontId="27" fillId="0" borderId="50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Border="1"/>
    <xf numFmtId="2" fontId="9" fillId="0" borderId="15" xfId="0" applyNumberFormat="1" applyFont="1" applyBorder="1"/>
    <xf numFmtId="2" fontId="11" fillId="0" borderId="50" xfId="0" applyNumberFormat="1" applyFont="1" applyBorder="1" applyAlignment="1">
      <alignment vertical="center"/>
    </xf>
    <xf numFmtId="2" fontId="9" fillId="0" borderId="30" xfId="0" applyNumberFormat="1" applyFont="1" applyBorder="1" applyAlignment="1">
      <alignment vertical="center"/>
    </xf>
    <xf numFmtId="2" fontId="2" fillId="0" borderId="15" xfId="0" applyNumberFormat="1" applyFont="1" applyBorder="1" applyAlignment="1">
      <alignment vertical="center"/>
    </xf>
    <xf numFmtId="2" fontId="7" fillId="0" borderId="18" xfId="0" applyNumberFormat="1" applyFont="1" applyBorder="1"/>
    <xf numFmtId="2" fontId="7" fillId="0" borderId="15" xfId="0" applyNumberFormat="1" applyFont="1" applyBorder="1"/>
    <xf numFmtId="2" fontId="2" fillId="0" borderId="17" xfId="0" applyNumberFormat="1" applyFont="1" applyBorder="1"/>
    <xf numFmtId="2" fontId="2" fillId="0" borderId="15" xfId="0" applyNumberFormat="1" applyFont="1" applyBorder="1"/>
    <xf numFmtId="2" fontId="7" fillId="0" borderId="32" xfId="0" applyNumberFormat="1" applyFont="1" applyBorder="1"/>
    <xf numFmtId="2" fontId="17" fillId="0" borderId="50" xfId="0" applyNumberFormat="1" applyFont="1" applyBorder="1" applyAlignment="1">
      <alignment horizontal="left"/>
    </xf>
    <xf numFmtId="2" fontId="9" fillId="0" borderId="31" xfId="0" applyNumberFormat="1" applyFont="1" applyBorder="1" applyAlignment="1">
      <alignment horizontal="right" vertical="center"/>
    </xf>
    <xf numFmtId="2" fontId="11" fillId="0" borderId="50" xfId="0" applyNumberFormat="1" applyFont="1" applyBorder="1" applyAlignment="1">
      <alignment horizontal="left"/>
    </xf>
    <xf numFmtId="2" fontId="9" fillId="0" borderId="18" xfId="0" applyNumberFormat="1" applyFont="1" applyBorder="1" applyAlignment="1">
      <alignment horizontal="right" vertical="center"/>
    </xf>
    <xf numFmtId="0" fontId="1" fillId="0" borderId="66" xfId="0" applyFont="1" applyBorder="1"/>
    <xf numFmtId="0" fontId="5" fillId="0" borderId="51" xfId="0" applyFont="1" applyBorder="1" applyAlignment="1">
      <alignment horizontal="right"/>
    </xf>
    <xf numFmtId="0" fontId="9" fillId="0" borderId="51" xfId="0" applyFont="1" applyBorder="1" applyAlignment="1">
      <alignment horizontal="right" vertical="center"/>
    </xf>
    <xf numFmtId="0" fontId="15" fillId="0" borderId="0" xfId="0" applyFont="1"/>
    <xf numFmtId="0" fontId="11" fillId="0" borderId="43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7" fillId="0" borderId="72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20" fillId="0" borderId="2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8" fillId="0" borderId="15" xfId="0" applyFont="1" applyBorder="1" applyAlignment="1">
      <alignment horizontal="right"/>
    </xf>
    <xf numFmtId="0" fontId="11" fillId="0" borderId="2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left"/>
    </xf>
    <xf numFmtId="0" fontId="11" fillId="0" borderId="50" xfId="0" applyFont="1" applyFill="1" applyBorder="1" applyAlignment="1">
      <alignment horizontal="left"/>
    </xf>
    <xf numFmtId="1" fontId="27" fillId="0" borderId="46" xfId="0" applyNumberFormat="1" applyFont="1" applyBorder="1" applyAlignment="1">
      <alignment horizontal="center" vertical="center" wrapText="1"/>
    </xf>
    <xf numFmtId="1" fontId="27" fillId="0" borderId="46" xfId="0" applyNumberFormat="1" applyFont="1" applyBorder="1" applyAlignment="1">
      <alignment horizontal="center" vertical="center"/>
    </xf>
    <xf numFmtId="1" fontId="11" fillId="0" borderId="46" xfId="0" applyNumberFormat="1" applyFont="1" applyBorder="1" applyAlignment="1">
      <alignment horizontal="left"/>
    </xf>
    <xf numFmtId="1" fontId="0" fillId="0" borderId="46" xfId="0" applyNumberFormat="1" applyBorder="1"/>
    <xf numFmtId="2" fontId="27" fillId="0" borderId="47" xfId="0" applyNumberFormat="1" applyFont="1" applyBorder="1" applyAlignment="1">
      <alignment horizontal="center" vertical="center" wrapText="1"/>
    </xf>
  </cellXfs>
  <cellStyles count="18">
    <cellStyle name="Excel Built-in Normal" xfId="1"/>
    <cellStyle name="Excel Built-in Normal 1" xfId="7"/>
    <cellStyle name="Excel Built-in Normal 2" xfId="2"/>
    <cellStyle name="TableStyleLight1" xfId="8"/>
    <cellStyle name="Денежный 2" xfId="17"/>
    <cellStyle name="Обычный" xfId="0" builtinId="0"/>
    <cellStyle name="Обычный 2" xfId="9"/>
    <cellStyle name="Обычный 2 2" xfId="10"/>
    <cellStyle name="Обычный 3" xfId="6"/>
    <cellStyle name="Обычный 4" xfId="3"/>
    <cellStyle name="Обычный 4 2" xfId="11"/>
    <cellStyle name="Обычный 4 3" xfId="12"/>
    <cellStyle name="Обычный 4 4" xfId="13"/>
    <cellStyle name="Обычный 5" xfId="14"/>
    <cellStyle name="Обычный 6" xfId="15"/>
    <cellStyle name="Обычный 7" xfId="16"/>
    <cellStyle name="Процентный 2" xfId="4"/>
    <cellStyle name="Финансовый 2" xfId="5"/>
  </cellStyles>
  <dxfs count="94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FFBE1E"/>
      <color rgb="FFD28764"/>
      <color rgb="FF993300"/>
      <color rgb="FFA0A0A0"/>
      <color rgb="FFCC7CFF"/>
      <color rgb="FF9933FF"/>
      <color rgb="FFFFFF66"/>
      <color rgb="FFFFCCCC"/>
      <color rgb="FFCCFF99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Немецкий язык  </a:t>
            </a:r>
            <a:r>
              <a:rPr lang="ru-RU" b="1" baseline="0"/>
              <a:t>11 ЕГЭ 2021 - 2015</a:t>
            </a:r>
            <a:endParaRPr lang="ru-RU" b="1"/>
          </a:p>
        </c:rich>
      </c:tx>
      <c:layout>
        <c:manualLayout>
          <c:xMode val="edge"/>
          <c:yMode val="edge"/>
          <c:x val="4.1742593774801252E-2"/>
          <c:y val="2.81658666999238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3794590129747152E-2"/>
          <c:y val="0.13362063580494346"/>
          <c:w val="0.93823876792254057"/>
          <c:h val="0.57233498265449445"/>
        </c:manualLayout>
      </c:layout>
      <c:lineChart>
        <c:grouping val="standard"/>
        <c:varyColors val="0"/>
        <c:ser>
          <c:idx val="13"/>
          <c:order val="0"/>
          <c:tx>
            <c:v>2021 ср. балл по городу</c:v>
          </c:tx>
          <c:spPr>
            <a:ln w="25400">
              <a:solidFill>
                <a:srgbClr val="D28764"/>
              </a:solidFill>
            </a:ln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районам'!$E$5:$E$23</c:f>
              <c:numCache>
                <c:formatCode>0,00</c:formatCode>
                <c:ptCount val="19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88</c:v>
                </c:pt>
                <c:pt idx="6">
                  <c:v>88</c:v>
                </c:pt>
                <c:pt idx="7">
                  <c:v>88</c:v>
                </c:pt>
                <c:pt idx="8">
                  <c:v>88</c:v>
                </c:pt>
                <c:pt idx="9">
                  <c:v>88</c:v>
                </c:pt>
                <c:pt idx="10">
                  <c:v>88</c:v>
                </c:pt>
                <c:pt idx="11">
                  <c:v>88</c:v>
                </c:pt>
                <c:pt idx="12">
                  <c:v>88</c:v>
                </c:pt>
                <c:pt idx="13">
                  <c:v>88</c:v>
                </c:pt>
                <c:pt idx="14">
                  <c:v>88</c:v>
                </c:pt>
                <c:pt idx="15">
                  <c:v>88</c:v>
                </c:pt>
                <c:pt idx="16">
                  <c:v>88</c:v>
                </c:pt>
                <c:pt idx="17">
                  <c:v>88</c:v>
                </c:pt>
                <c:pt idx="18">
                  <c:v>88</c:v>
                </c:pt>
              </c:numCache>
            </c:numRef>
          </c:val>
          <c:smooth val="0"/>
        </c:ser>
        <c:ser>
          <c:idx val="12"/>
          <c:order val="1"/>
          <c:tx>
            <c:v>2021 ср. балл ОУ</c:v>
          </c:tx>
          <c:spPr>
            <a:ln w="25400">
              <a:solidFill>
                <a:srgbClr val="993300"/>
              </a:solidFill>
            </a:ln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районам'!$D$5:$D$23</c:f>
              <c:numCache>
                <c:formatCode>0,00</c:formatCode>
                <c:ptCount val="19"/>
                <c:pt idx="0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10">
                  <c:v>88</c:v>
                </c:pt>
                <c:pt idx="15">
                  <c:v>88</c:v>
                </c:pt>
                <c:pt idx="16">
                  <c:v>0</c:v>
                </c:pt>
              </c:numCache>
            </c:numRef>
          </c:val>
          <c:smooth val="0"/>
        </c:ser>
        <c:ser>
          <c:idx val="10"/>
          <c:order val="2"/>
          <c:tx>
            <c:v>2020 ср. балл по городу</c:v>
          </c:tx>
          <c:spPr>
            <a:ln w="254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районам'!$I$5:$I$23</c:f>
              <c:numCache>
                <c:formatCode>Основной</c:formatCode>
                <c:ptCount val="19"/>
                <c:pt idx="0">
                  <c:v>65.25</c:v>
                </c:pt>
                <c:pt idx="1">
                  <c:v>65.25</c:v>
                </c:pt>
                <c:pt idx="2">
                  <c:v>65.25</c:v>
                </c:pt>
                <c:pt idx="3">
                  <c:v>65.25</c:v>
                </c:pt>
                <c:pt idx="4">
                  <c:v>65.25</c:v>
                </c:pt>
                <c:pt idx="5">
                  <c:v>65.25</c:v>
                </c:pt>
                <c:pt idx="6">
                  <c:v>65.25</c:v>
                </c:pt>
                <c:pt idx="7">
                  <c:v>65.25</c:v>
                </c:pt>
                <c:pt idx="8">
                  <c:v>65.25</c:v>
                </c:pt>
                <c:pt idx="9">
                  <c:v>65.25</c:v>
                </c:pt>
                <c:pt idx="10">
                  <c:v>65.25</c:v>
                </c:pt>
                <c:pt idx="11">
                  <c:v>65.25</c:v>
                </c:pt>
                <c:pt idx="12">
                  <c:v>65.25</c:v>
                </c:pt>
                <c:pt idx="13">
                  <c:v>65.25</c:v>
                </c:pt>
                <c:pt idx="14">
                  <c:v>65.25</c:v>
                </c:pt>
                <c:pt idx="15">
                  <c:v>65.25</c:v>
                </c:pt>
                <c:pt idx="16">
                  <c:v>65.25</c:v>
                </c:pt>
                <c:pt idx="17">
                  <c:v>65.25</c:v>
                </c:pt>
                <c:pt idx="18">
                  <c:v>65.25</c:v>
                </c:pt>
              </c:numCache>
            </c:numRef>
          </c:val>
          <c:smooth val="0"/>
        </c:ser>
        <c:ser>
          <c:idx val="11"/>
          <c:order val="3"/>
          <c:tx>
            <c:v>2020 ср. балл ОУ</c:v>
          </c:tx>
          <c:spPr>
            <a:ln w="25400">
              <a:solidFill>
                <a:srgbClr val="A0A0A0"/>
              </a:solidFill>
            </a:ln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районам'!$H$5:$H$23</c:f>
              <c:numCache>
                <c:formatCode>0,00</c:formatCode>
                <c:ptCount val="19"/>
                <c:pt idx="0">
                  <c:v>0</c:v>
                </c:pt>
                <c:pt idx="3">
                  <c:v>0</c:v>
                </c:pt>
                <c:pt idx="4">
                  <c:v>95</c:v>
                </c:pt>
                <c:pt idx="5">
                  <c:v>0</c:v>
                </c:pt>
                <c:pt idx="7">
                  <c:v>79</c:v>
                </c:pt>
                <c:pt idx="9">
                  <c:v>79</c:v>
                </c:pt>
                <c:pt idx="10">
                  <c:v>43.5</c:v>
                </c:pt>
                <c:pt idx="13">
                  <c:v>38</c:v>
                </c:pt>
                <c:pt idx="14">
                  <c:v>49</c:v>
                </c:pt>
                <c:pt idx="16">
                  <c:v>0</c:v>
                </c:pt>
              </c:numCache>
            </c:numRef>
          </c:val>
          <c:smooth val="0"/>
        </c:ser>
        <c:ser>
          <c:idx val="0"/>
          <c:order val="4"/>
          <c:tx>
            <c:v>2019 ср. балл по городу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районам'!$M$5:$M$23</c:f>
              <c:numCache>
                <c:formatCode>0,00</c:formatCode>
                <c:ptCount val="19"/>
                <c:pt idx="0">
                  <c:v>69.5</c:v>
                </c:pt>
                <c:pt idx="1">
                  <c:v>69.5</c:v>
                </c:pt>
                <c:pt idx="2">
                  <c:v>69.5</c:v>
                </c:pt>
                <c:pt idx="3">
                  <c:v>69.5</c:v>
                </c:pt>
                <c:pt idx="4">
                  <c:v>69.5</c:v>
                </c:pt>
                <c:pt idx="5">
                  <c:v>69.5</c:v>
                </c:pt>
                <c:pt idx="6">
                  <c:v>69.5</c:v>
                </c:pt>
                <c:pt idx="7">
                  <c:v>69.5</c:v>
                </c:pt>
                <c:pt idx="8">
                  <c:v>69.5</c:v>
                </c:pt>
                <c:pt idx="9">
                  <c:v>69.5</c:v>
                </c:pt>
                <c:pt idx="10">
                  <c:v>69.5</c:v>
                </c:pt>
                <c:pt idx="11">
                  <c:v>69.5</c:v>
                </c:pt>
                <c:pt idx="12">
                  <c:v>69.5</c:v>
                </c:pt>
                <c:pt idx="13">
                  <c:v>69.5</c:v>
                </c:pt>
                <c:pt idx="14">
                  <c:v>69.5</c:v>
                </c:pt>
                <c:pt idx="15">
                  <c:v>69.5</c:v>
                </c:pt>
                <c:pt idx="16">
                  <c:v>69.5</c:v>
                </c:pt>
                <c:pt idx="17">
                  <c:v>69.5</c:v>
                </c:pt>
                <c:pt idx="18">
                  <c:v>69.5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EA-4626-A1A3-2AAF71E94E7A}"/>
            </c:ext>
          </c:extLst>
        </c:ser>
        <c:ser>
          <c:idx val="1"/>
          <c:order val="5"/>
          <c:tx>
            <c:v>2019 ср. балл ОУ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районам'!$L$5:$L$23</c:f>
              <c:numCache>
                <c:formatCode>Основной</c:formatCode>
                <c:ptCount val="19"/>
                <c:pt idx="0" formatCode="0,00">
                  <c:v>0</c:v>
                </c:pt>
                <c:pt idx="3" formatCode="0,00">
                  <c:v>64</c:v>
                </c:pt>
                <c:pt idx="4" formatCode="0,00">
                  <c:v>64</c:v>
                </c:pt>
                <c:pt idx="5" formatCode="0,00">
                  <c:v>95</c:v>
                </c:pt>
                <c:pt idx="6" formatCode="0,00">
                  <c:v>95</c:v>
                </c:pt>
                <c:pt idx="7" formatCode="0,00">
                  <c:v>66</c:v>
                </c:pt>
                <c:pt idx="8" formatCode="0,00">
                  <c:v>66</c:v>
                </c:pt>
                <c:pt idx="10" formatCode="0,00">
                  <c:v>0</c:v>
                </c:pt>
                <c:pt idx="16" formatCode="0,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EA-4626-A1A3-2AAF71E94E7A}"/>
            </c:ext>
          </c:extLst>
        </c:ser>
        <c:ser>
          <c:idx val="2"/>
          <c:order val="6"/>
          <c:tx>
            <c:v>2018 ср. балл по городу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районам'!$Q$5:$Q$23</c:f>
              <c:numCache>
                <c:formatCode>0,00</c:formatCode>
                <c:ptCount val="19"/>
                <c:pt idx="0">
                  <c:v>73.5</c:v>
                </c:pt>
                <c:pt idx="1">
                  <c:v>73.5</c:v>
                </c:pt>
                <c:pt idx="2">
                  <c:v>73.5</c:v>
                </c:pt>
                <c:pt idx="3">
                  <c:v>73.5</c:v>
                </c:pt>
                <c:pt idx="4">
                  <c:v>73.5</c:v>
                </c:pt>
                <c:pt idx="5">
                  <c:v>73.5</c:v>
                </c:pt>
                <c:pt idx="6">
                  <c:v>73.5</c:v>
                </c:pt>
                <c:pt idx="7">
                  <c:v>73.5</c:v>
                </c:pt>
                <c:pt idx="8">
                  <c:v>73.5</c:v>
                </c:pt>
                <c:pt idx="9">
                  <c:v>73.5</c:v>
                </c:pt>
                <c:pt idx="10">
                  <c:v>73.5</c:v>
                </c:pt>
                <c:pt idx="11">
                  <c:v>73.5</c:v>
                </c:pt>
                <c:pt idx="12">
                  <c:v>73.5</c:v>
                </c:pt>
                <c:pt idx="13">
                  <c:v>73.5</c:v>
                </c:pt>
                <c:pt idx="14">
                  <c:v>73.5</c:v>
                </c:pt>
                <c:pt idx="15">
                  <c:v>73.5</c:v>
                </c:pt>
                <c:pt idx="16">
                  <c:v>73.5</c:v>
                </c:pt>
                <c:pt idx="17">
                  <c:v>73.5</c:v>
                </c:pt>
                <c:pt idx="18">
                  <c:v>73.5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EA-4626-A1A3-2AAF71E94E7A}"/>
            </c:ext>
          </c:extLst>
        </c:ser>
        <c:ser>
          <c:idx val="3"/>
          <c:order val="7"/>
          <c:tx>
            <c:v>2018 ср. балл ОУ</c:v>
          </c:tx>
          <c:spPr>
            <a:ln w="25400" cap="rnd">
              <a:solidFill>
                <a:srgbClr val="FFBE1E"/>
              </a:solidFill>
              <a:round/>
            </a:ln>
            <a:effectLst/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районам'!$P$5:$P$23</c:f>
              <c:numCache>
                <c:formatCode>0,00</c:formatCode>
                <c:ptCount val="19"/>
                <c:pt idx="0">
                  <c:v>46</c:v>
                </c:pt>
                <c:pt idx="2">
                  <c:v>46</c:v>
                </c:pt>
                <c:pt idx="3">
                  <c:v>94</c:v>
                </c:pt>
                <c:pt idx="4">
                  <c:v>94</c:v>
                </c:pt>
                <c:pt idx="5">
                  <c:v>0</c:v>
                </c:pt>
                <c:pt idx="7">
                  <c:v>0</c:v>
                </c:pt>
                <c:pt idx="10">
                  <c:v>40</c:v>
                </c:pt>
                <c:pt idx="11">
                  <c:v>40</c:v>
                </c:pt>
                <c:pt idx="16" formatCode="0,0">
                  <c:v>82</c:v>
                </c:pt>
                <c:pt idx="18">
                  <c:v>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EA-4626-A1A3-2AAF71E94E7A}"/>
            </c:ext>
          </c:extLst>
        </c:ser>
        <c:ser>
          <c:idx val="4"/>
          <c:order val="8"/>
          <c:tx>
            <c:v>2017 ср. балл по городу</c:v>
          </c:tx>
          <c:spPr>
            <a:ln w="25400" cap="rnd">
              <a:solidFill>
                <a:srgbClr val="29FF8A"/>
              </a:solidFill>
              <a:round/>
            </a:ln>
            <a:effectLst/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районам'!$U$5:$U$23</c:f>
              <c:numCache>
                <c:formatCode>0,00</c:formatCode>
                <c:ptCount val="19"/>
                <c:pt idx="0">
                  <c:v>54.7</c:v>
                </c:pt>
                <c:pt idx="1">
                  <c:v>54.7</c:v>
                </c:pt>
                <c:pt idx="2">
                  <c:v>54.7</c:v>
                </c:pt>
                <c:pt idx="3">
                  <c:v>54.7</c:v>
                </c:pt>
                <c:pt idx="4">
                  <c:v>54.7</c:v>
                </c:pt>
                <c:pt idx="5">
                  <c:v>54.7</c:v>
                </c:pt>
                <c:pt idx="6">
                  <c:v>54.7</c:v>
                </c:pt>
                <c:pt idx="7">
                  <c:v>54.7</c:v>
                </c:pt>
                <c:pt idx="8">
                  <c:v>54.7</c:v>
                </c:pt>
                <c:pt idx="9">
                  <c:v>54.7</c:v>
                </c:pt>
                <c:pt idx="10">
                  <c:v>54.7</c:v>
                </c:pt>
                <c:pt idx="11">
                  <c:v>54.7</c:v>
                </c:pt>
                <c:pt idx="12">
                  <c:v>54.7</c:v>
                </c:pt>
                <c:pt idx="13">
                  <c:v>54.7</c:v>
                </c:pt>
                <c:pt idx="14">
                  <c:v>54.7</c:v>
                </c:pt>
                <c:pt idx="15">
                  <c:v>54.7</c:v>
                </c:pt>
                <c:pt idx="16">
                  <c:v>54.7</c:v>
                </c:pt>
                <c:pt idx="17">
                  <c:v>54.7</c:v>
                </c:pt>
                <c:pt idx="18">
                  <c:v>54.7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6EA-4626-A1A3-2AAF71E94E7A}"/>
            </c:ext>
          </c:extLst>
        </c:ser>
        <c:ser>
          <c:idx val="5"/>
          <c:order val="9"/>
          <c:tx>
            <c:v>2017 ср. балл ОУ</c:v>
          </c:tx>
          <c:spPr>
            <a:ln w="25400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районам'!$T$5:$T$23</c:f>
              <c:numCache>
                <c:formatCode>0,00</c:formatCode>
                <c:ptCount val="19"/>
                <c:pt idx="0">
                  <c:v>39</c:v>
                </c:pt>
                <c:pt idx="2">
                  <c:v>39</c:v>
                </c:pt>
                <c:pt idx="3" formatCode="Основной">
                  <c:v>65.569999999999993</c:v>
                </c:pt>
                <c:pt idx="4">
                  <c:v>65.569999999999993</c:v>
                </c:pt>
                <c:pt idx="5">
                  <c:v>0</c:v>
                </c:pt>
                <c:pt idx="7">
                  <c:v>0</c:v>
                </c:pt>
                <c:pt idx="10">
                  <c:v>10</c:v>
                </c:pt>
                <c:pt idx="12">
                  <c:v>10</c:v>
                </c:pt>
                <c:pt idx="1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6EA-4626-A1A3-2AAF71E94E7A}"/>
            </c:ext>
          </c:extLst>
        </c:ser>
        <c:ser>
          <c:idx val="6"/>
          <c:order val="10"/>
          <c:tx>
            <c:v>2016 ср. балл по городу</c:v>
          </c:tx>
          <c:spPr>
            <a:ln w="25400">
              <a:solidFill>
                <a:srgbClr val="3333CC"/>
              </a:solidFill>
            </a:ln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районам'!$Y$5:$Y$23</c:f>
              <c:numCache>
                <c:formatCode>0,00</c:formatCode>
                <c:ptCount val="19"/>
                <c:pt idx="0" formatCode="Основной">
                  <c:v>77.11</c:v>
                </c:pt>
                <c:pt idx="1">
                  <c:v>77.11</c:v>
                </c:pt>
                <c:pt idx="2" formatCode="Основной">
                  <c:v>77.11</c:v>
                </c:pt>
                <c:pt idx="3" formatCode="Основной">
                  <c:v>77.11</c:v>
                </c:pt>
                <c:pt idx="4">
                  <c:v>77.11</c:v>
                </c:pt>
                <c:pt idx="5">
                  <c:v>77.11</c:v>
                </c:pt>
                <c:pt idx="6">
                  <c:v>77.11</c:v>
                </c:pt>
                <c:pt idx="7">
                  <c:v>77.11</c:v>
                </c:pt>
                <c:pt idx="8">
                  <c:v>77.11</c:v>
                </c:pt>
                <c:pt idx="9">
                  <c:v>77.11</c:v>
                </c:pt>
                <c:pt idx="10" formatCode="Основной">
                  <c:v>77.11</c:v>
                </c:pt>
                <c:pt idx="11">
                  <c:v>77.11</c:v>
                </c:pt>
                <c:pt idx="12">
                  <c:v>77.11</c:v>
                </c:pt>
                <c:pt idx="13">
                  <c:v>77.11</c:v>
                </c:pt>
                <c:pt idx="14">
                  <c:v>77.11</c:v>
                </c:pt>
                <c:pt idx="15" formatCode="Основной">
                  <c:v>77.11</c:v>
                </c:pt>
                <c:pt idx="16" formatCode="Основной">
                  <c:v>77.11</c:v>
                </c:pt>
                <c:pt idx="17" formatCode="Основной">
                  <c:v>77.11</c:v>
                </c:pt>
                <c:pt idx="18" formatCode="Основной">
                  <c:v>77.11</c:v>
                </c:pt>
              </c:numCache>
            </c:numRef>
          </c:val>
          <c:smooth val="0"/>
        </c:ser>
        <c:ser>
          <c:idx val="7"/>
          <c:order val="11"/>
          <c:tx>
            <c:v>2016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районам'!$X$5:$X$23</c:f>
              <c:numCache>
                <c:formatCode>0,00</c:formatCode>
                <c:ptCount val="19"/>
                <c:pt idx="0">
                  <c:v>53</c:v>
                </c:pt>
                <c:pt idx="1">
                  <c:v>53</c:v>
                </c:pt>
                <c:pt idx="3">
                  <c:v>82.571428571428569</c:v>
                </c:pt>
                <c:pt idx="4">
                  <c:v>82.571428571428569</c:v>
                </c:pt>
                <c:pt idx="5">
                  <c:v>0</c:v>
                </c:pt>
                <c:pt idx="7">
                  <c:v>0</c:v>
                </c:pt>
                <c:pt idx="10">
                  <c:v>0</c:v>
                </c:pt>
                <c:pt idx="16" formatCode="0,0">
                  <c:v>63</c:v>
                </c:pt>
                <c:pt idx="17">
                  <c:v>63</c:v>
                </c:pt>
              </c:numCache>
            </c:numRef>
          </c:val>
          <c:smooth val="0"/>
        </c:ser>
        <c:ser>
          <c:idx val="8"/>
          <c:order val="12"/>
          <c:tx>
            <c:v>2015 ср. балл по городу</c:v>
          </c:tx>
          <c:spPr>
            <a:ln w="25400">
              <a:solidFill>
                <a:srgbClr val="CC7CFF"/>
              </a:solidFill>
            </a:ln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районам'!$AC$5:$AC$23</c:f>
              <c:numCache>
                <c:formatCode>0,00</c:formatCode>
                <c:ptCount val="19"/>
                <c:pt idx="0">
                  <c:v>62.8</c:v>
                </c:pt>
                <c:pt idx="1">
                  <c:v>62.8</c:v>
                </c:pt>
                <c:pt idx="2">
                  <c:v>62.8</c:v>
                </c:pt>
                <c:pt idx="3">
                  <c:v>62.8</c:v>
                </c:pt>
                <c:pt idx="4">
                  <c:v>62.8</c:v>
                </c:pt>
                <c:pt idx="5">
                  <c:v>62.8</c:v>
                </c:pt>
                <c:pt idx="6">
                  <c:v>62.8</c:v>
                </c:pt>
                <c:pt idx="7">
                  <c:v>62.8</c:v>
                </c:pt>
                <c:pt idx="8">
                  <c:v>62.8</c:v>
                </c:pt>
                <c:pt idx="9">
                  <c:v>62.8</c:v>
                </c:pt>
                <c:pt idx="10">
                  <c:v>62.8</c:v>
                </c:pt>
                <c:pt idx="11">
                  <c:v>62.8</c:v>
                </c:pt>
                <c:pt idx="12">
                  <c:v>62.8</c:v>
                </c:pt>
                <c:pt idx="13">
                  <c:v>62.8</c:v>
                </c:pt>
                <c:pt idx="14">
                  <c:v>62.8</c:v>
                </c:pt>
                <c:pt idx="15">
                  <c:v>62.8</c:v>
                </c:pt>
                <c:pt idx="16">
                  <c:v>62.8</c:v>
                </c:pt>
                <c:pt idx="17">
                  <c:v>62.8</c:v>
                </c:pt>
                <c:pt idx="18">
                  <c:v>62.8</c:v>
                </c:pt>
              </c:numCache>
            </c:numRef>
          </c:val>
          <c:smooth val="0"/>
        </c:ser>
        <c:ser>
          <c:idx val="9"/>
          <c:order val="13"/>
          <c:tx>
            <c:v>2015 ср. балл ОУ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'Немец.- 11 диаграмма по районам'!$B$5:$B$23</c:f>
              <c:strCache>
                <c:ptCount val="19"/>
                <c:pt idx="0">
                  <c:v>ЖЕЛЕЗНОДОРОЖНЫЙ РАЙОН</c:v>
                </c:pt>
                <c:pt idx="1">
                  <c:v>МБОУ Гимназия № 8</c:v>
                </c:pt>
                <c:pt idx="2">
                  <c:v>МБОУ СШ № 86 </c:v>
                </c:pt>
                <c:pt idx="3">
                  <c:v>КИРОВСКИЙ РАЙОН</c:v>
                </c:pt>
                <c:pt idx="4">
                  <c:v>МАОУ Гимназия № 6</c:v>
                </c:pt>
                <c:pt idx="5">
                  <c:v>ОКТЯБРЬСКИЙ РАЙОН</c:v>
                </c:pt>
                <c:pt idx="6">
                  <c:v>МАОУ Гимназия №13 "Академ"</c:v>
                </c:pt>
                <c:pt idx="7">
                  <c:v>СВЕРДЛОВСКИЙ РАЙОН</c:v>
                </c:pt>
                <c:pt idx="8">
                  <c:v>МАОУ Гимназия № 5</c:v>
                </c:pt>
                <c:pt idx="9">
                  <c:v>МАОУ Гимназия № 14</c:v>
                </c:pt>
                <c:pt idx="10">
                  <c:v>СОВЕТСКИЙ РАЙОН</c:v>
                </c:pt>
                <c:pt idx="11">
                  <c:v>МБОУ СШ № 91</c:v>
                </c:pt>
                <c:pt idx="12">
                  <c:v>МБОУ СШ № 129</c:v>
                </c:pt>
                <c:pt idx="13">
                  <c:v>МАОУ СШ № 141</c:v>
                </c:pt>
                <c:pt idx="14">
                  <c:v>МАОУ СШ № 144</c:v>
                </c:pt>
                <c:pt idx="15">
                  <c:v>МАОУ СШ № 145</c:v>
                </c:pt>
                <c:pt idx="16">
                  <c:v>ЦЕНТРАЛЬНЫЙ РАЙОН</c:v>
                </c:pt>
                <c:pt idx="17">
                  <c:v>МАОУ Гимназия № 2</c:v>
                </c:pt>
                <c:pt idx="18">
                  <c:v>МБОУ Гимназия № 16</c:v>
                </c:pt>
              </c:strCache>
            </c:strRef>
          </c:cat>
          <c:val>
            <c:numRef>
              <c:f>'Немец.- 11 диаграмма по районам'!$AB$5:$AB$23</c:f>
              <c:numCache>
                <c:formatCode>0,00</c:formatCode>
                <c:ptCount val="19"/>
                <c:pt idx="0">
                  <c:v>54</c:v>
                </c:pt>
                <c:pt idx="1">
                  <c:v>54</c:v>
                </c:pt>
                <c:pt idx="3">
                  <c:v>67.5</c:v>
                </c:pt>
                <c:pt idx="4">
                  <c:v>67.5</c:v>
                </c:pt>
                <c:pt idx="5">
                  <c:v>0</c:v>
                </c:pt>
                <c:pt idx="7">
                  <c:v>0</c:v>
                </c:pt>
                <c:pt idx="10">
                  <c:v>0</c:v>
                </c:pt>
                <c:pt idx="1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091840"/>
        <c:axId val="789093376"/>
      </c:lineChart>
      <c:catAx>
        <c:axId val="789091840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789093376"/>
        <c:crosses val="autoZero"/>
        <c:auto val="1"/>
        <c:lblAlgn val="ctr"/>
        <c:lblOffset val="100"/>
        <c:noMultiLvlLbl val="0"/>
      </c:catAx>
      <c:valAx>
        <c:axId val="789093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9091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1857591672933"/>
          <c:y val="1.327875727916058E-2"/>
          <c:w val="0.72814240241246442"/>
          <c:h val="8.71676793146753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75669</xdr:rowOff>
    </xdr:from>
    <xdr:to>
      <xdr:col>30</xdr:col>
      <xdr:colOff>404812</xdr:colOff>
      <xdr:row>0</xdr:row>
      <xdr:rowOff>4774406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0.06582</cdr:x>
      <cdr:y>0.13255</cdr:y>
    </cdr:from>
    <cdr:to>
      <cdr:x>0.0671</cdr:x>
      <cdr:y>0.70277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9F0B5DB7-C8EF-44EC-A5B6-DFFBEA80D679}"/>
            </a:ext>
          </a:extLst>
        </cdr:cNvPr>
        <cdr:cNvCxnSpPr/>
      </cdr:nvCxnSpPr>
      <cdr:spPr>
        <a:xfrm xmlns:a="http://schemas.openxmlformats.org/drawingml/2006/main" flipH="1">
          <a:off x="1191356" y="622831"/>
          <a:ext cx="23081" cy="26793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0.21622</cdr:x>
      <cdr:y>0.1358</cdr:y>
    </cdr:from>
    <cdr:to>
      <cdr:x>0.21642</cdr:x>
      <cdr:y>0.71557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xmlns="" id="{CA5B01B3-3963-4ACD-B682-D5AC4D7E2FD0}"/>
            </a:ext>
          </a:extLst>
        </cdr:cNvPr>
        <cdr:cNvCxnSpPr/>
      </cdr:nvCxnSpPr>
      <cdr:spPr>
        <a:xfrm xmlns:a="http://schemas.openxmlformats.org/drawingml/2006/main" flipH="1">
          <a:off x="3871878" y="638097"/>
          <a:ext cx="3581" cy="27241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0.56162</cdr:x>
      <cdr:y>0.13057</cdr:y>
    </cdr:from>
    <cdr:to>
      <cdr:x>0.56252</cdr:x>
      <cdr:y>0.71369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BC39191A-149C-4145-8126-4743F944D987}"/>
            </a:ext>
          </a:extLst>
        </cdr:cNvPr>
        <cdr:cNvCxnSpPr/>
      </cdr:nvCxnSpPr>
      <cdr:spPr>
        <a:xfrm xmlns:a="http://schemas.openxmlformats.org/drawingml/2006/main" flipH="1">
          <a:off x="10057010" y="613503"/>
          <a:ext cx="16116" cy="27399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0.31407</cdr:x>
      <cdr:y>0.13453</cdr:y>
    </cdr:from>
    <cdr:to>
      <cdr:x>0.31467</cdr:x>
      <cdr:y>0.71454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A79D3899-1507-495C-BED7-3FCB92E98516}"/>
            </a:ext>
          </a:extLst>
        </cdr:cNvPr>
        <cdr:cNvCxnSpPr/>
      </cdr:nvCxnSpPr>
      <cdr:spPr>
        <a:xfrm xmlns:a="http://schemas.openxmlformats.org/drawingml/2006/main">
          <a:off x="5624001" y="632111"/>
          <a:ext cx="10744" cy="27253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0.41319</cdr:x>
      <cdr:y>0.12944</cdr:y>
    </cdr:from>
    <cdr:to>
      <cdr:x>0.41506</cdr:x>
      <cdr:y>0.70823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8679E72-5A3D-4668-92BC-1FFBEFC86D92}"/>
            </a:ext>
          </a:extLst>
        </cdr:cNvPr>
        <cdr:cNvCxnSpPr/>
      </cdr:nvCxnSpPr>
      <cdr:spPr>
        <a:xfrm xmlns:a="http://schemas.openxmlformats.org/drawingml/2006/main">
          <a:off x="7398958" y="608205"/>
          <a:ext cx="33486" cy="2719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0.28814</cdr:x>
      <cdr:y>0.43644</cdr:y>
    </cdr:from>
    <cdr:to>
      <cdr:x>0.35264</cdr:x>
      <cdr:y>0.48553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F7B29272-D871-4475-B206-9C6C3F8603DA}"/>
            </a:ext>
          </a:extLst>
        </cdr:cNvPr>
        <cdr:cNvSpPr txBox="1"/>
      </cdr:nvSpPr>
      <cdr:spPr>
        <a:xfrm xmlns:a="http://schemas.openxmlformats.org/drawingml/2006/main">
          <a:off x="3876523" y="2198630"/>
          <a:ext cx="867752" cy="247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0.4156</cdr:x>
      <cdr:y>0.43912</cdr:y>
    </cdr:from>
    <cdr:to>
      <cdr:x>0.49861</cdr:x>
      <cdr:y>0.48455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83FF5898-A960-4896-9D48-5E94DAFCA391}"/>
            </a:ext>
          </a:extLst>
        </cdr:cNvPr>
        <cdr:cNvSpPr txBox="1"/>
      </cdr:nvSpPr>
      <cdr:spPr>
        <a:xfrm xmlns:a="http://schemas.openxmlformats.org/drawingml/2006/main">
          <a:off x="5679230" y="2238182"/>
          <a:ext cx="1134311" cy="23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0.55189</cdr:x>
      <cdr:y>0.44104</cdr:y>
    </cdr:from>
    <cdr:to>
      <cdr:x>0.63014</cdr:x>
      <cdr:y>0.48939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6151F6FC-81A9-4335-AC1F-B84207464DB8}"/>
            </a:ext>
          </a:extLst>
        </cdr:cNvPr>
        <cdr:cNvSpPr txBox="1"/>
      </cdr:nvSpPr>
      <cdr:spPr>
        <a:xfrm xmlns:a="http://schemas.openxmlformats.org/drawingml/2006/main">
          <a:off x="7541665" y="2247936"/>
          <a:ext cx="1069257" cy="246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0.85776</cdr:x>
      <cdr:y>0.13358</cdr:y>
    </cdr:from>
    <cdr:to>
      <cdr:x>0.85839</cdr:x>
      <cdr:y>0.7034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 flipV="1">
          <a:off x="15359980" y="627648"/>
          <a:ext cx="11282" cy="26774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4.7109375" customWidth="1"/>
    <col min="2" max="2" width="35.7109375" customWidth="1"/>
    <col min="3" max="30" width="7.7109375" customWidth="1"/>
    <col min="31" max="31" width="7.28515625" customWidth="1"/>
  </cols>
  <sheetData>
    <row r="1" spans="1:34" ht="382.5" customHeight="1" thickBot="1" x14ac:dyDescent="0.3"/>
    <row r="2" spans="1:34" x14ac:dyDescent="0.25">
      <c r="A2" s="476" t="s">
        <v>11</v>
      </c>
      <c r="B2" s="478" t="s">
        <v>0</v>
      </c>
      <c r="C2" s="484">
        <v>2021</v>
      </c>
      <c r="D2" s="483"/>
      <c r="E2" s="483"/>
      <c r="F2" s="485"/>
      <c r="G2" s="484">
        <v>2020</v>
      </c>
      <c r="H2" s="483"/>
      <c r="I2" s="483"/>
      <c r="J2" s="485"/>
      <c r="K2" s="484">
        <v>2019</v>
      </c>
      <c r="L2" s="483"/>
      <c r="M2" s="483"/>
      <c r="N2" s="485"/>
      <c r="O2" s="483">
        <v>2018</v>
      </c>
      <c r="P2" s="483"/>
      <c r="Q2" s="483"/>
      <c r="R2" s="483"/>
      <c r="S2" s="480">
        <v>2017</v>
      </c>
      <c r="T2" s="481"/>
      <c r="U2" s="481"/>
      <c r="V2" s="482"/>
      <c r="W2" s="480">
        <v>2016</v>
      </c>
      <c r="X2" s="481"/>
      <c r="Y2" s="481"/>
      <c r="Z2" s="482"/>
      <c r="AA2" s="481">
        <v>2015</v>
      </c>
      <c r="AB2" s="481"/>
      <c r="AC2" s="481"/>
      <c r="AD2" s="482"/>
      <c r="AE2" s="474" t="s">
        <v>26</v>
      </c>
    </row>
    <row r="3" spans="1:34" ht="45" customHeight="1" thickBot="1" x14ac:dyDescent="0.3">
      <c r="A3" s="477"/>
      <c r="B3" s="479"/>
      <c r="C3" s="317" t="s">
        <v>34</v>
      </c>
      <c r="D3" s="318" t="s">
        <v>35</v>
      </c>
      <c r="E3" s="451" t="s">
        <v>36</v>
      </c>
      <c r="F3" s="174" t="s">
        <v>25</v>
      </c>
      <c r="G3" s="317" t="s">
        <v>34</v>
      </c>
      <c r="H3" s="318" t="s">
        <v>35</v>
      </c>
      <c r="I3" s="318" t="s">
        <v>36</v>
      </c>
      <c r="J3" s="174" t="s">
        <v>25</v>
      </c>
      <c r="K3" s="134" t="s">
        <v>34</v>
      </c>
      <c r="L3" s="133" t="s">
        <v>35</v>
      </c>
      <c r="M3" s="133" t="s">
        <v>36</v>
      </c>
      <c r="N3" s="135" t="s">
        <v>25</v>
      </c>
      <c r="O3" s="175" t="s">
        <v>34</v>
      </c>
      <c r="P3" s="133" t="s">
        <v>35</v>
      </c>
      <c r="Q3" s="133" t="s">
        <v>36</v>
      </c>
      <c r="R3" s="315" t="s">
        <v>25</v>
      </c>
      <c r="S3" s="134" t="s">
        <v>34</v>
      </c>
      <c r="T3" s="133" t="s">
        <v>35</v>
      </c>
      <c r="U3" s="133" t="s">
        <v>36</v>
      </c>
      <c r="V3" s="135" t="s">
        <v>25</v>
      </c>
      <c r="W3" s="134" t="s">
        <v>34</v>
      </c>
      <c r="X3" s="133" t="s">
        <v>35</v>
      </c>
      <c r="Y3" s="133" t="s">
        <v>36</v>
      </c>
      <c r="Z3" s="135" t="s">
        <v>25</v>
      </c>
      <c r="AA3" s="175" t="s">
        <v>34</v>
      </c>
      <c r="AB3" s="133" t="s">
        <v>35</v>
      </c>
      <c r="AC3" s="133" t="s">
        <v>36</v>
      </c>
      <c r="AD3" s="174" t="s">
        <v>25</v>
      </c>
      <c r="AE3" s="475"/>
    </row>
    <row r="4" spans="1:34" ht="15" customHeight="1" thickBot="1" x14ac:dyDescent="0.3">
      <c r="A4" s="141"/>
      <c r="B4" s="201" t="s">
        <v>41</v>
      </c>
      <c r="C4" s="268">
        <f>C5+C8+C10+C12+C15+C21</f>
        <v>1</v>
      </c>
      <c r="D4" s="281">
        <f>AVERAGE(D6:D7,D9,D11,D13:D14,D16:D20,D22:D23)</f>
        <v>88</v>
      </c>
      <c r="E4" s="455">
        <v>88</v>
      </c>
      <c r="F4" s="269"/>
      <c r="G4" s="268">
        <f>G5+G8+G10+G12+G15+G21</f>
        <v>5</v>
      </c>
      <c r="H4" s="281">
        <f>AVERAGE(H6:H7,H9,H11,H13:H14,H16:H20,H22:H23)</f>
        <v>65.25</v>
      </c>
      <c r="I4" s="319">
        <v>65.25</v>
      </c>
      <c r="J4" s="269"/>
      <c r="K4" s="268">
        <f>K5+K8+K10+K12+K15+K21</f>
        <v>6</v>
      </c>
      <c r="L4" s="281">
        <f>AVERAGE(L6:L7,L9,L11,L13,L16:L20,L22:L23)</f>
        <v>75</v>
      </c>
      <c r="M4" s="281">
        <v>69.5</v>
      </c>
      <c r="N4" s="269"/>
      <c r="O4" s="296">
        <f>O5+O8+O10+O12+O15+O21</f>
        <v>8</v>
      </c>
      <c r="P4" s="218">
        <f>AVERAGE(P6:P7,P9,P11,P13,P16:P20,P22:P23)</f>
        <v>65.5</v>
      </c>
      <c r="Q4" s="218">
        <v>73.5</v>
      </c>
      <c r="R4" s="296"/>
      <c r="S4" s="178">
        <f>S5+S8+S10+S12+S15+S21</f>
        <v>10</v>
      </c>
      <c r="T4" s="176">
        <f>AVERAGE(T6:T7,T9,T16:T20,T22:T23)</f>
        <v>38.19</v>
      </c>
      <c r="U4" s="218">
        <v>54.7</v>
      </c>
      <c r="V4" s="177"/>
      <c r="W4" s="178">
        <f>W5+W8+W10+W12+W15+W21</f>
        <v>9</v>
      </c>
      <c r="X4" s="176">
        <f>AVERAGE(X6:X7,X9,X16:X20,X22:X23)</f>
        <v>66.19047619047619</v>
      </c>
      <c r="Y4" s="176">
        <v>77.11</v>
      </c>
      <c r="Z4" s="332"/>
      <c r="AA4" s="179">
        <f>AA5+AA8+AA10+AA12+AA15+AA21</f>
        <v>5</v>
      </c>
      <c r="AB4" s="176">
        <f>AVERAGE(AB6:AB7,AB9,AB16:AB20,AB22:AB23)</f>
        <v>60.75</v>
      </c>
      <c r="AC4" s="218">
        <v>62.8</v>
      </c>
      <c r="AD4" s="177"/>
      <c r="AE4" s="180"/>
      <c r="AG4" s="90"/>
      <c r="AH4" s="5" t="s">
        <v>17</v>
      </c>
    </row>
    <row r="5" spans="1:34" ht="15" customHeight="1" thickBot="1" x14ac:dyDescent="0.3">
      <c r="A5" s="141"/>
      <c r="B5" s="266" t="s">
        <v>43</v>
      </c>
      <c r="C5" s="326">
        <v>0</v>
      </c>
      <c r="D5" s="278">
        <v>0</v>
      </c>
      <c r="E5" s="466">
        <v>88</v>
      </c>
      <c r="F5" s="270"/>
      <c r="G5" s="326">
        <v>0</v>
      </c>
      <c r="H5" s="278">
        <v>0</v>
      </c>
      <c r="I5" s="403">
        <v>65.25</v>
      </c>
      <c r="J5" s="270"/>
      <c r="K5" s="326">
        <v>0</v>
      </c>
      <c r="L5" s="278">
        <v>0</v>
      </c>
      <c r="M5" s="278">
        <v>69.5</v>
      </c>
      <c r="N5" s="270"/>
      <c r="O5" s="297">
        <f>SUM(O6:O7)</f>
        <v>1</v>
      </c>
      <c r="P5" s="216">
        <f>AVERAGE(P6:P7)</f>
        <v>46</v>
      </c>
      <c r="Q5" s="204">
        <v>73.5</v>
      </c>
      <c r="R5" s="297"/>
      <c r="S5" s="209">
        <f>SUM(S6:S7)</f>
        <v>2</v>
      </c>
      <c r="T5" s="216">
        <f>AVERAGE(T6:T7)</f>
        <v>39</v>
      </c>
      <c r="U5" s="216">
        <v>54.7</v>
      </c>
      <c r="V5" s="208"/>
      <c r="W5" s="209">
        <f>SUM(W6:W7)</f>
        <v>1</v>
      </c>
      <c r="X5" s="216">
        <f>AVERAGE(X6:X7)</f>
        <v>53</v>
      </c>
      <c r="Y5" s="207">
        <v>77.11</v>
      </c>
      <c r="Z5" s="333"/>
      <c r="AA5" s="210">
        <f>SUM(AA6:AA7)</f>
        <v>3</v>
      </c>
      <c r="AB5" s="216">
        <f>AVERAGE(AB6:AB7)</f>
        <v>54</v>
      </c>
      <c r="AC5" s="216">
        <v>62.8</v>
      </c>
      <c r="AD5" s="208"/>
      <c r="AE5" s="211"/>
      <c r="AG5" s="91"/>
      <c r="AH5" s="5" t="s">
        <v>18</v>
      </c>
    </row>
    <row r="6" spans="1:34" ht="16.149999999999999" customHeight="1" x14ac:dyDescent="0.25">
      <c r="A6" s="181">
        <v>1</v>
      </c>
      <c r="B6" s="231" t="s">
        <v>27</v>
      </c>
      <c r="C6" s="271"/>
      <c r="D6" s="279"/>
      <c r="E6" s="456">
        <v>88</v>
      </c>
      <c r="F6" s="471">
        <v>2</v>
      </c>
      <c r="G6" s="405"/>
      <c r="H6" s="406"/>
      <c r="I6" s="235">
        <v>65.25</v>
      </c>
      <c r="J6" s="272">
        <v>5</v>
      </c>
      <c r="K6" s="271"/>
      <c r="L6" s="235"/>
      <c r="M6" s="279">
        <v>69.5</v>
      </c>
      <c r="N6" s="272">
        <v>4</v>
      </c>
      <c r="O6" s="298"/>
      <c r="P6" s="182"/>
      <c r="Q6" s="183">
        <v>73.5</v>
      </c>
      <c r="R6" s="340">
        <v>5</v>
      </c>
      <c r="S6" s="184"/>
      <c r="T6" s="185"/>
      <c r="U6" s="185">
        <v>54.7</v>
      </c>
      <c r="V6" s="173">
        <v>4</v>
      </c>
      <c r="W6" s="345">
        <v>1</v>
      </c>
      <c r="X6" s="346">
        <v>53</v>
      </c>
      <c r="Y6" s="186">
        <v>77.11</v>
      </c>
      <c r="Z6" s="187">
        <v>3</v>
      </c>
      <c r="AA6" s="347">
        <v>3</v>
      </c>
      <c r="AB6" s="346">
        <v>54</v>
      </c>
      <c r="AC6" s="186">
        <v>62.8</v>
      </c>
      <c r="AD6" s="187">
        <v>2</v>
      </c>
      <c r="AE6" s="87">
        <f>F6+J6+N6+R6+V6+Z6+AD6</f>
        <v>25</v>
      </c>
      <c r="AF6" s="80"/>
      <c r="AG6" s="238"/>
      <c r="AH6" s="5" t="s">
        <v>19</v>
      </c>
    </row>
    <row r="7" spans="1:34" ht="16.149999999999999" customHeight="1" thickBot="1" x14ac:dyDescent="0.3">
      <c r="A7" s="82">
        <v>2</v>
      </c>
      <c r="B7" s="83" t="s">
        <v>51</v>
      </c>
      <c r="C7" s="188"/>
      <c r="D7" s="248"/>
      <c r="E7" s="467">
        <v>88</v>
      </c>
      <c r="F7" s="189">
        <v>2</v>
      </c>
      <c r="G7" s="105"/>
      <c r="H7" s="33"/>
      <c r="I7" s="404">
        <v>65.25</v>
      </c>
      <c r="J7" s="189">
        <v>5</v>
      </c>
      <c r="K7" s="188"/>
      <c r="L7" s="18"/>
      <c r="M7" s="33">
        <v>69.5</v>
      </c>
      <c r="N7" s="189">
        <v>4</v>
      </c>
      <c r="O7" s="307">
        <v>1</v>
      </c>
      <c r="P7" s="308">
        <v>46</v>
      </c>
      <c r="Q7" s="76">
        <v>73.5</v>
      </c>
      <c r="R7" s="307">
        <v>3</v>
      </c>
      <c r="S7" s="306">
        <v>2</v>
      </c>
      <c r="T7" s="33">
        <v>39</v>
      </c>
      <c r="U7" s="33">
        <v>54.7</v>
      </c>
      <c r="V7" s="89">
        <v>2</v>
      </c>
      <c r="W7" s="107"/>
      <c r="X7" s="21"/>
      <c r="Y7" s="72">
        <v>77.11</v>
      </c>
      <c r="Z7" s="334">
        <v>4</v>
      </c>
      <c r="AA7" s="328"/>
      <c r="AB7" s="21"/>
      <c r="AC7" s="21">
        <v>62.8</v>
      </c>
      <c r="AD7" s="89">
        <v>3</v>
      </c>
      <c r="AE7" s="129">
        <f>F7+J7+N7+R7+V7+Z7+AD7</f>
        <v>23</v>
      </c>
      <c r="AF7" s="80"/>
      <c r="AG7" s="6"/>
      <c r="AH7" s="5" t="s">
        <v>20</v>
      </c>
    </row>
    <row r="8" spans="1:34" ht="16.149999999999999" customHeight="1" thickBot="1" x14ac:dyDescent="0.3">
      <c r="A8" s="86"/>
      <c r="B8" s="267" t="s">
        <v>44</v>
      </c>
      <c r="C8" s="212">
        <f>SUM(C9:C9)</f>
        <v>0</v>
      </c>
      <c r="D8" s="204">
        <v>0</v>
      </c>
      <c r="E8" s="468">
        <v>88</v>
      </c>
      <c r="F8" s="273"/>
      <c r="G8" s="212">
        <f>SUM(G9:G9)</f>
        <v>2</v>
      </c>
      <c r="H8" s="204">
        <v>0</v>
      </c>
      <c r="I8" s="143">
        <v>65.25</v>
      </c>
      <c r="J8" s="273"/>
      <c r="K8" s="212">
        <f>SUM(K9:K9)</f>
        <v>4</v>
      </c>
      <c r="L8" s="204">
        <f>AVERAGE(L9:L9)</f>
        <v>64</v>
      </c>
      <c r="M8" s="204">
        <v>69.5</v>
      </c>
      <c r="N8" s="273"/>
      <c r="O8" s="299">
        <f>SUM(O9:O9)</f>
        <v>5</v>
      </c>
      <c r="P8" s="305">
        <f>AVERAGE(P9:P9)</f>
        <v>94</v>
      </c>
      <c r="Q8" s="204">
        <v>73.5</v>
      </c>
      <c r="R8" s="299"/>
      <c r="S8" s="202">
        <f>SUM(S9:S9)</f>
        <v>7</v>
      </c>
      <c r="T8" s="203">
        <f>AVERAGE(T9:T9)</f>
        <v>65.569999999999993</v>
      </c>
      <c r="U8" s="216">
        <v>54.7</v>
      </c>
      <c r="V8" s="205"/>
      <c r="W8" s="335">
        <f>SUM(W9:W9)</f>
        <v>7</v>
      </c>
      <c r="X8" s="204">
        <f>AVERAGE(X9:X9)</f>
        <v>82.571428571428569</v>
      </c>
      <c r="Y8" s="207">
        <v>77.11</v>
      </c>
      <c r="Z8" s="213"/>
      <c r="AA8" s="316">
        <f>SUM(AA9:AA9)</f>
        <v>2</v>
      </c>
      <c r="AB8" s="204">
        <f>AVERAGE(AB9:AB9)</f>
        <v>67.5</v>
      </c>
      <c r="AC8" s="216">
        <v>62.8</v>
      </c>
      <c r="AD8" s="205"/>
      <c r="AE8" s="206"/>
      <c r="AF8" s="80"/>
    </row>
    <row r="9" spans="1:34" ht="16.149999999999999" customHeight="1" thickBot="1" x14ac:dyDescent="0.3">
      <c r="A9" s="172">
        <v>1</v>
      </c>
      <c r="B9" s="168" t="s">
        <v>5</v>
      </c>
      <c r="C9" s="136"/>
      <c r="D9" s="137"/>
      <c r="E9" s="457">
        <v>88</v>
      </c>
      <c r="F9" s="274">
        <v>2</v>
      </c>
      <c r="G9" s="136">
        <v>2</v>
      </c>
      <c r="H9" s="137">
        <v>95</v>
      </c>
      <c r="I9" s="149">
        <v>65.25</v>
      </c>
      <c r="J9" s="274">
        <v>1</v>
      </c>
      <c r="K9" s="136">
        <v>4</v>
      </c>
      <c r="L9" s="137">
        <v>64</v>
      </c>
      <c r="M9" s="137">
        <v>69.5</v>
      </c>
      <c r="N9" s="274">
        <v>3</v>
      </c>
      <c r="O9" s="219">
        <v>5</v>
      </c>
      <c r="P9" s="137">
        <v>94</v>
      </c>
      <c r="Q9" s="138">
        <v>73.5</v>
      </c>
      <c r="R9" s="341">
        <v>1</v>
      </c>
      <c r="S9" s="148">
        <v>7</v>
      </c>
      <c r="T9" s="348">
        <v>65.569999999999993</v>
      </c>
      <c r="U9" s="191">
        <v>54.7</v>
      </c>
      <c r="V9" s="187">
        <v>1</v>
      </c>
      <c r="W9" s="336">
        <v>7</v>
      </c>
      <c r="X9" s="137">
        <v>82.571428571428569</v>
      </c>
      <c r="Y9" s="192">
        <v>77.11</v>
      </c>
      <c r="Z9" s="187">
        <v>1</v>
      </c>
      <c r="AA9" s="329">
        <v>2</v>
      </c>
      <c r="AB9" s="137">
        <v>67.5</v>
      </c>
      <c r="AC9" s="137">
        <v>62.8</v>
      </c>
      <c r="AD9" s="187">
        <v>1</v>
      </c>
      <c r="AE9" s="193">
        <f t="shared" ref="AE9:AE23" si="0">F9+J9+N9+R9+V9+Z9+AD9</f>
        <v>10</v>
      </c>
      <c r="AF9" s="80"/>
    </row>
    <row r="10" spans="1:34" ht="16.149999999999999" customHeight="1" thickBot="1" x14ac:dyDescent="0.3">
      <c r="A10" s="86"/>
      <c r="B10" s="267" t="s">
        <v>54</v>
      </c>
      <c r="C10" s="212">
        <f>SUM(C11)</f>
        <v>0</v>
      </c>
      <c r="D10" s="204">
        <v>0</v>
      </c>
      <c r="E10" s="468">
        <v>88</v>
      </c>
      <c r="F10" s="273"/>
      <c r="G10" s="212">
        <f>SUM(G11)</f>
        <v>0</v>
      </c>
      <c r="H10" s="204">
        <v>0</v>
      </c>
      <c r="I10" s="143">
        <v>65.25</v>
      </c>
      <c r="J10" s="273"/>
      <c r="K10" s="212">
        <f>SUM(K11)</f>
        <v>1</v>
      </c>
      <c r="L10" s="204">
        <f>AVERAGE(L11:L11)</f>
        <v>95</v>
      </c>
      <c r="M10" s="204">
        <v>69.5</v>
      </c>
      <c r="N10" s="206"/>
      <c r="O10" s="212">
        <v>0</v>
      </c>
      <c r="P10" s="204">
        <v>0</v>
      </c>
      <c r="Q10" s="204">
        <v>73.5</v>
      </c>
      <c r="R10" s="300"/>
      <c r="S10" s="212">
        <v>0</v>
      </c>
      <c r="T10" s="204">
        <v>0</v>
      </c>
      <c r="U10" s="278">
        <v>54.7</v>
      </c>
      <c r="V10" s="213"/>
      <c r="W10" s="212">
        <v>0</v>
      </c>
      <c r="X10" s="204">
        <v>0</v>
      </c>
      <c r="Y10" s="294">
        <v>77.11</v>
      </c>
      <c r="Z10" s="213"/>
      <c r="AA10" s="212">
        <v>0</v>
      </c>
      <c r="AB10" s="204">
        <v>0</v>
      </c>
      <c r="AC10" s="204">
        <v>62.8</v>
      </c>
      <c r="AD10" s="282"/>
      <c r="AE10" s="283"/>
      <c r="AF10" s="80"/>
    </row>
    <row r="11" spans="1:34" ht="16.149999999999999" customHeight="1" thickBot="1" x14ac:dyDescent="0.3">
      <c r="A11" s="172">
        <v>1</v>
      </c>
      <c r="B11" s="168" t="s">
        <v>56</v>
      </c>
      <c r="C11" s="136"/>
      <c r="D11" s="137"/>
      <c r="E11" s="457">
        <v>88</v>
      </c>
      <c r="F11" s="274">
        <v>2</v>
      </c>
      <c r="G11" s="136"/>
      <c r="H11" s="137"/>
      <c r="I11" s="149">
        <v>65.25</v>
      </c>
      <c r="J11" s="274">
        <v>5</v>
      </c>
      <c r="K11" s="136">
        <v>1</v>
      </c>
      <c r="L11" s="137">
        <v>95</v>
      </c>
      <c r="M11" s="137">
        <v>69.5</v>
      </c>
      <c r="N11" s="274">
        <v>1</v>
      </c>
      <c r="O11" s="212"/>
      <c r="P11" s="204"/>
      <c r="Q11" s="138">
        <v>73.5</v>
      </c>
      <c r="R11" s="341">
        <v>5</v>
      </c>
      <c r="S11" s="212"/>
      <c r="T11" s="204"/>
      <c r="U11" s="191">
        <v>54.7</v>
      </c>
      <c r="V11" s="187">
        <v>4</v>
      </c>
      <c r="W11" s="336"/>
      <c r="X11" s="137"/>
      <c r="Y11" s="192">
        <v>77.11</v>
      </c>
      <c r="Z11" s="187">
        <v>4</v>
      </c>
      <c r="AA11" s="329"/>
      <c r="AB11" s="137"/>
      <c r="AC11" s="137">
        <v>62.8</v>
      </c>
      <c r="AD11" s="187">
        <v>3</v>
      </c>
      <c r="AE11" s="129">
        <f t="shared" si="0"/>
        <v>24</v>
      </c>
      <c r="AF11" s="80"/>
    </row>
    <row r="12" spans="1:34" ht="16.149999999999999" customHeight="1" thickBot="1" x14ac:dyDescent="0.3">
      <c r="A12" s="86"/>
      <c r="B12" s="284" t="s">
        <v>55</v>
      </c>
      <c r="C12" s="401">
        <f>SUM(C13)</f>
        <v>0</v>
      </c>
      <c r="D12" s="402">
        <v>0</v>
      </c>
      <c r="E12" s="458">
        <v>88</v>
      </c>
      <c r="F12" s="321"/>
      <c r="G12" s="401">
        <f>SUM(G13:G14)</f>
        <v>1</v>
      </c>
      <c r="H12" s="402">
        <f>AVERAGE(H13:H14)</f>
        <v>79</v>
      </c>
      <c r="I12" s="203">
        <v>65.25</v>
      </c>
      <c r="J12" s="321"/>
      <c r="K12" s="212">
        <f>SUM(K13)</f>
        <v>1</v>
      </c>
      <c r="L12" s="204">
        <f>AVERAGE(L13:L13)</f>
        <v>66</v>
      </c>
      <c r="M12" s="204">
        <v>69.5</v>
      </c>
      <c r="N12" s="206"/>
      <c r="O12" s="212">
        <v>0</v>
      </c>
      <c r="P12" s="204">
        <v>0</v>
      </c>
      <c r="Q12" s="204">
        <v>73.5</v>
      </c>
      <c r="R12" s="300"/>
      <c r="S12" s="212">
        <v>0</v>
      </c>
      <c r="T12" s="204">
        <v>0</v>
      </c>
      <c r="U12" s="278">
        <v>54.7</v>
      </c>
      <c r="V12" s="213"/>
      <c r="W12" s="212">
        <v>0</v>
      </c>
      <c r="X12" s="204">
        <v>0</v>
      </c>
      <c r="Y12" s="294">
        <v>77.11</v>
      </c>
      <c r="Z12" s="213"/>
      <c r="AA12" s="300">
        <v>0</v>
      </c>
      <c r="AB12" s="204">
        <v>0</v>
      </c>
      <c r="AC12" s="204">
        <v>62.8</v>
      </c>
      <c r="AD12" s="282"/>
      <c r="AE12" s="283"/>
      <c r="AF12" s="80"/>
    </row>
    <row r="13" spans="1:34" ht="16.149999999999999" customHeight="1" x14ac:dyDescent="0.25">
      <c r="A13" s="384">
        <v>1</v>
      </c>
      <c r="B13" s="385" t="s">
        <v>57</v>
      </c>
      <c r="C13" s="386"/>
      <c r="D13" s="387"/>
      <c r="E13" s="459">
        <v>88</v>
      </c>
      <c r="F13" s="389">
        <v>2</v>
      </c>
      <c r="G13" s="386"/>
      <c r="H13" s="387"/>
      <c r="I13" s="388">
        <v>65.25</v>
      </c>
      <c r="J13" s="389">
        <v>5</v>
      </c>
      <c r="K13" s="386">
        <v>1</v>
      </c>
      <c r="L13" s="387">
        <v>66</v>
      </c>
      <c r="M13" s="387">
        <v>69.5</v>
      </c>
      <c r="N13" s="389">
        <v>2</v>
      </c>
      <c r="O13" s="390"/>
      <c r="P13" s="387"/>
      <c r="Q13" s="391">
        <v>73.5</v>
      </c>
      <c r="R13" s="392">
        <v>5</v>
      </c>
      <c r="S13" s="393"/>
      <c r="T13" s="39"/>
      <c r="U13" s="394">
        <v>54.7</v>
      </c>
      <c r="V13" s="395">
        <v>4</v>
      </c>
      <c r="W13" s="396"/>
      <c r="X13" s="387"/>
      <c r="Y13" s="397">
        <v>77.11</v>
      </c>
      <c r="Z13" s="395">
        <v>4</v>
      </c>
      <c r="AA13" s="398"/>
      <c r="AB13" s="387"/>
      <c r="AC13" s="387">
        <v>62.8</v>
      </c>
      <c r="AD13" s="395">
        <v>3</v>
      </c>
      <c r="AE13" s="399">
        <f t="shared" si="0"/>
        <v>25</v>
      </c>
      <c r="AF13" s="80"/>
    </row>
    <row r="14" spans="1:34" ht="16.149999999999999" customHeight="1" thickBot="1" x14ac:dyDescent="0.3">
      <c r="A14" s="172">
        <v>2</v>
      </c>
      <c r="B14" s="400" t="s">
        <v>60</v>
      </c>
      <c r="C14" s="445"/>
      <c r="D14" s="452"/>
      <c r="E14" s="460">
        <v>88</v>
      </c>
      <c r="F14" s="446">
        <v>2</v>
      </c>
      <c r="G14" s="285">
        <v>1</v>
      </c>
      <c r="H14" s="286">
        <v>79</v>
      </c>
      <c r="I14" s="320">
        <v>65.25</v>
      </c>
      <c r="J14" s="287">
        <v>2</v>
      </c>
      <c r="K14" s="285"/>
      <c r="L14" s="286"/>
      <c r="M14" s="286">
        <v>69.5</v>
      </c>
      <c r="N14" s="287">
        <v>4</v>
      </c>
      <c r="O14" s="301"/>
      <c r="P14" s="286"/>
      <c r="Q14" s="288">
        <v>73.5</v>
      </c>
      <c r="R14" s="342">
        <v>5</v>
      </c>
      <c r="S14" s="289"/>
      <c r="T14" s="190"/>
      <c r="U14" s="290">
        <v>54.7</v>
      </c>
      <c r="V14" s="291">
        <v>4</v>
      </c>
      <c r="W14" s="383"/>
      <c r="X14" s="286"/>
      <c r="Y14" s="292">
        <v>77.11</v>
      </c>
      <c r="Z14" s="291">
        <v>4</v>
      </c>
      <c r="AA14" s="301"/>
      <c r="AB14" s="286"/>
      <c r="AC14" s="286">
        <v>62.8</v>
      </c>
      <c r="AD14" s="291">
        <v>3</v>
      </c>
      <c r="AE14" s="129">
        <f t="shared" si="0"/>
        <v>24</v>
      </c>
      <c r="AF14" s="80"/>
    </row>
    <row r="15" spans="1:34" ht="16.149999999999999" customHeight="1" thickBot="1" x14ac:dyDescent="0.3">
      <c r="A15" s="86"/>
      <c r="B15" s="267" t="s">
        <v>45</v>
      </c>
      <c r="C15" s="212">
        <f>SUM(C16:C20)</f>
        <v>1</v>
      </c>
      <c r="D15" s="204">
        <f>AVERAGE(D16:D20)</f>
        <v>88</v>
      </c>
      <c r="E15" s="468">
        <v>88</v>
      </c>
      <c r="F15" s="273"/>
      <c r="G15" s="212">
        <f>SUM(G16:G20)</f>
        <v>2</v>
      </c>
      <c r="H15" s="204">
        <f>AVERAGE(H16:H20)</f>
        <v>43.5</v>
      </c>
      <c r="I15" s="143">
        <v>65.25</v>
      </c>
      <c r="J15" s="273"/>
      <c r="K15" s="212">
        <v>0</v>
      </c>
      <c r="L15" s="204">
        <v>0</v>
      </c>
      <c r="M15" s="204">
        <v>69.5</v>
      </c>
      <c r="N15" s="273"/>
      <c r="O15" s="300">
        <f>SUM(O16:O20)</f>
        <v>1</v>
      </c>
      <c r="P15" s="204">
        <f>AVERAGE(P16:P20)</f>
        <v>40</v>
      </c>
      <c r="Q15" s="204">
        <v>73.5</v>
      </c>
      <c r="R15" s="300"/>
      <c r="S15" s="147">
        <f>SUM(S16:S20)</f>
        <v>1</v>
      </c>
      <c r="T15" s="293">
        <f>AVERAGE(T16:T20)</f>
        <v>10</v>
      </c>
      <c r="U15" s="216">
        <v>54.7</v>
      </c>
      <c r="V15" s="213"/>
      <c r="W15" s="212">
        <v>0</v>
      </c>
      <c r="X15" s="204">
        <v>0</v>
      </c>
      <c r="Y15" s="207">
        <v>77.11</v>
      </c>
      <c r="Z15" s="213"/>
      <c r="AA15" s="300">
        <v>0</v>
      </c>
      <c r="AB15" s="204">
        <v>0</v>
      </c>
      <c r="AC15" s="216">
        <v>62.8</v>
      </c>
      <c r="AD15" s="213"/>
      <c r="AE15" s="206"/>
      <c r="AF15" s="80"/>
      <c r="AG15" s="132"/>
      <c r="AH15" s="5"/>
    </row>
    <row r="16" spans="1:34" ht="16.149999999999999" customHeight="1" x14ac:dyDescent="0.25">
      <c r="A16" s="181">
        <v>1</v>
      </c>
      <c r="B16" s="194" t="s">
        <v>37</v>
      </c>
      <c r="C16" s="275"/>
      <c r="D16" s="280"/>
      <c r="E16" s="461">
        <v>88</v>
      </c>
      <c r="F16" s="276">
        <v>2</v>
      </c>
      <c r="G16" s="275"/>
      <c r="H16" s="280"/>
      <c r="I16" s="155">
        <v>65.25</v>
      </c>
      <c r="J16" s="276">
        <v>5</v>
      </c>
      <c r="K16" s="275"/>
      <c r="L16" s="155"/>
      <c r="M16" s="280">
        <v>69.5</v>
      </c>
      <c r="N16" s="276">
        <v>4</v>
      </c>
      <c r="O16" s="298">
        <v>1</v>
      </c>
      <c r="P16" s="182">
        <v>40</v>
      </c>
      <c r="Q16" s="183">
        <v>73.5</v>
      </c>
      <c r="R16" s="340">
        <v>4</v>
      </c>
      <c r="S16" s="184"/>
      <c r="T16" s="195"/>
      <c r="U16" s="196">
        <v>54.7</v>
      </c>
      <c r="V16" s="197">
        <v>4</v>
      </c>
      <c r="W16" s="337"/>
      <c r="X16" s="182"/>
      <c r="Y16" s="198">
        <v>77.11</v>
      </c>
      <c r="Z16" s="197">
        <v>4</v>
      </c>
      <c r="AA16" s="330"/>
      <c r="AB16" s="182"/>
      <c r="AC16" s="182">
        <v>62.8</v>
      </c>
      <c r="AD16" s="197">
        <v>3</v>
      </c>
      <c r="AE16" s="87">
        <f t="shared" si="0"/>
        <v>26</v>
      </c>
      <c r="AF16" s="80"/>
    </row>
    <row r="17" spans="1:34" ht="16.149999999999999" customHeight="1" x14ac:dyDescent="0.25">
      <c r="A17" s="172">
        <v>2</v>
      </c>
      <c r="B17" s="372" t="s">
        <v>6</v>
      </c>
      <c r="C17" s="241"/>
      <c r="D17" s="245"/>
      <c r="E17" s="462">
        <v>88</v>
      </c>
      <c r="F17" s="373">
        <v>2</v>
      </c>
      <c r="G17" s="241"/>
      <c r="H17" s="245"/>
      <c r="I17" s="150">
        <v>65.25</v>
      </c>
      <c r="J17" s="373">
        <v>5</v>
      </c>
      <c r="K17" s="241"/>
      <c r="L17" s="150"/>
      <c r="M17" s="245">
        <v>69.5</v>
      </c>
      <c r="N17" s="373">
        <v>4</v>
      </c>
      <c r="O17" s="219"/>
      <c r="P17" s="137"/>
      <c r="Q17" s="138">
        <v>73.5</v>
      </c>
      <c r="R17" s="341">
        <v>5</v>
      </c>
      <c r="S17" s="148">
        <v>1</v>
      </c>
      <c r="T17" s="190">
        <v>10</v>
      </c>
      <c r="U17" s="191">
        <v>54.7</v>
      </c>
      <c r="V17" s="187">
        <v>3</v>
      </c>
      <c r="W17" s="336"/>
      <c r="X17" s="137"/>
      <c r="Y17" s="192">
        <v>77.11</v>
      </c>
      <c r="Z17" s="187">
        <v>4</v>
      </c>
      <c r="AA17" s="329"/>
      <c r="AB17" s="137"/>
      <c r="AC17" s="137">
        <v>62.8</v>
      </c>
      <c r="AD17" s="187">
        <v>3</v>
      </c>
      <c r="AE17" s="129">
        <f t="shared" si="0"/>
        <v>26</v>
      </c>
      <c r="AF17" s="80"/>
    </row>
    <row r="18" spans="1:34" ht="16.149999999999999" customHeight="1" x14ac:dyDescent="0.25">
      <c r="A18" s="380">
        <v>3</v>
      </c>
      <c r="B18" s="381" t="s">
        <v>61</v>
      </c>
      <c r="C18" s="447"/>
      <c r="D18" s="453"/>
      <c r="E18" s="463">
        <v>88</v>
      </c>
      <c r="F18" s="448">
        <v>2</v>
      </c>
      <c r="G18" s="240">
        <v>1</v>
      </c>
      <c r="H18" s="244">
        <v>38</v>
      </c>
      <c r="I18" s="94">
        <v>65.25</v>
      </c>
      <c r="J18" s="374">
        <v>4</v>
      </c>
      <c r="K18" s="240"/>
      <c r="L18" s="94"/>
      <c r="M18" s="244">
        <v>69.5</v>
      </c>
      <c r="N18" s="374">
        <v>4</v>
      </c>
      <c r="O18" s="375"/>
      <c r="P18" s="20"/>
      <c r="Q18" s="74">
        <v>73.5</v>
      </c>
      <c r="R18" s="376">
        <v>5</v>
      </c>
      <c r="S18" s="24"/>
      <c r="T18" s="359"/>
      <c r="U18" s="377">
        <v>54.7</v>
      </c>
      <c r="V18" s="378">
        <v>4</v>
      </c>
      <c r="W18" s="106"/>
      <c r="X18" s="20"/>
      <c r="Y18" s="379">
        <v>77.11</v>
      </c>
      <c r="Z18" s="378">
        <v>4</v>
      </c>
      <c r="AA18" s="249"/>
      <c r="AB18" s="20"/>
      <c r="AC18" s="20">
        <v>62.8</v>
      </c>
      <c r="AD18" s="378">
        <v>3</v>
      </c>
      <c r="AE18" s="250">
        <f t="shared" si="0"/>
        <v>26</v>
      </c>
      <c r="AF18" s="80"/>
    </row>
    <row r="19" spans="1:34" ht="16.149999999999999" customHeight="1" x14ac:dyDescent="0.25">
      <c r="A19" s="380">
        <v>4</v>
      </c>
      <c r="B19" s="381" t="s">
        <v>62</v>
      </c>
      <c r="C19" s="447"/>
      <c r="D19" s="453"/>
      <c r="E19" s="463">
        <v>88</v>
      </c>
      <c r="F19" s="448">
        <v>2</v>
      </c>
      <c r="G19" s="240">
        <v>1</v>
      </c>
      <c r="H19" s="244">
        <v>49</v>
      </c>
      <c r="I19" s="94">
        <v>65.25</v>
      </c>
      <c r="J19" s="374">
        <v>3</v>
      </c>
      <c r="K19" s="240"/>
      <c r="L19" s="94"/>
      <c r="M19" s="244">
        <v>69.5</v>
      </c>
      <c r="N19" s="374">
        <v>4</v>
      </c>
      <c r="O19" s="375"/>
      <c r="P19" s="20"/>
      <c r="Q19" s="74">
        <v>73.5</v>
      </c>
      <c r="R19" s="376">
        <v>5</v>
      </c>
      <c r="S19" s="24"/>
      <c r="T19" s="359"/>
      <c r="U19" s="377">
        <v>54.7</v>
      </c>
      <c r="V19" s="378">
        <v>4</v>
      </c>
      <c r="W19" s="106"/>
      <c r="X19" s="20"/>
      <c r="Y19" s="379">
        <v>77.11</v>
      </c>
      <c r="Z19" s="378">
        <v>4</v>
      </c>
      <c r="AA19" s="249"/>
      <c r="AB19" s="20"/>
      <c r="AC19" s="20">
        <v>62.8</v>
      </c>
      <c r="AD19" s="378">
        <v>3</v>
      </c>
      <c r="AE19" s="250">
        <f t="shared" si="0"/>
        <v>25</v>
      </c>
      <c r="AF19" s="80"/>
    </row>
    <row r="20" spans="1:34" ht="16.149999999999999" customHeight="1" thickBot="1" x14ac:dyDescent="0.3">
      <c r="A20" s="167">
        <v>5</v>
      </c>
      <c r="B20" s="470" t="s">
        <v>63</v>
      </c>
      <c r="C20" s="449">
        <v>1</v>
      </c>
      <c r="D20" s="454">
        <v>88</v>
      </c>
      <c r="E20" s="464">
        <v>88</v>
      </c>
      <c r="F20" s="450">
        <v>1</v>
      </c>
      <c r="G20" s="136"/>
      <c r="H20" s="137"/>
      <c r="I20" s="149">
        <v>65.25</v>
      </c>
      <c r="J20" s="274">
        <v>3</v>
      </c>
      <c r="K20" s="136"/>
      <c r="L20" s="149"/>
      <c r="M20" s="137">
        <v>69.5</v>
      </c>
      <c r="N20" s="274">
        <v>4</v>
      </c>
      <c r="O20" s="219"/>
      <c r="P20" s="137"/>
      <c r="Q20" s="138">
        <v>73.5</v>
      </c>
      <c r="R20" s="341">
        <v>5</v>
      </c>
      <c r="S20" s="148"/>
      <c r="T20" s="169"/>
      <c r="U20" s="199">
        <v>54.7</v>
      </c>
      <c r="V20" s="170">
        <v>4</v>
      </c>
      <c r="W20" s="336"/>
      <c r="X20" s="137"/>
      <c r="Y20" s="149">
        <v>77.11</v>
      </c>
      <c r="Z20" s="338">
        <v>4</v>
      </c>
      <c r="AA20" s="329"/>
      <c r="AB20" s="137"/>
      <c r="AC20" s="137">
        <v>62.8</v>
      </c>
      <c r="AD20" s="171">
        <v>3</v>
      </c>
      <c r="AE20" s="129">
        <f t="shared" si="0"/>
        <v>24</v>
      </c>
      <c r="AF20" s="80"/>
    </row>
    <row r="21" spans="1:34" ht="16.149999999999999" customHeight="1" thickBot="1" x14ac:dyDescent="0.3">
      <c r="A21" s="200"/>
      <c r="B21" s="267" t="s">
        <v>46</v>
      </c>
      <c r="C21" s="212">
        <v>0</v>
      </c>
      <c r="D21" s="204">
        <v>0</v>
      </c>
      <c r="E21" s="468">
        <v>88</v>
      </c>
      <c r="F21" s="273"/>
      <c r="G21" s="212">
        <v>0</v>
      </c>
      <c r="H21" s="204">
        <v>0</v>
      </c>
      <c r="I21" s="143">
        <v>65.25</v>
      </c>
      <c r="J21" s="273"/>
      <c r="K21" s="212">
        <v>0</v>
      </c>
      <c r="L21" s="204">
        <v>0</v>
      </c>
      <c r="M21" s="204">
        <v>69.5</v>
      </c>
      <c r="N21" s="273"/>
      <c r="O21" s="300">
        <f>SUM(O22:O23)</f>
        <v>1</v>
      </c>
      <c r="P21" s="217">
        <f>AVERAGE(P22:P23)</f>
        <v>82</v>
      </c>
      <c r="Q21" s="204">
        <v>73.5</v>
      </c>
      <c r="R21" s="300"/>
      <c r="S21" s="212">
        <v>0</v>
      </c>
      <c r="T21" s="204">
        <v>0</v>
      </c>
      <c r="U21" s="216">
        <v>54.7</v>
      </c>
      <c r="V21" s="214"/>
      <c r="W21" s="335">
        <f>SUM(W22:W23)</f>
        <v>1</v>
      </c>
      <c r="X21" s="217">
        <f>AVERAGE(X22:X23)</f>
        <v>63</v>
      </c>
      <c r="Y21" s="207">
        <v>77.11</v>
      </c>
      <c r="Z21" s="339"/>
      <c r="AA21" s="300">
        <v>0</v>
      </c>
      <c r="AB21" s="204">
        <v>0</v>
      </c>
      <c r="AC21" s="216">
        <v>62.8</v>
      </c>
      <c r="AD21" s="215"/>
      <c r="AE21" s="206"/>
      <c r="AF21" s="80"/>
    </row>
    <row r="22" spans="1:34" ht="16.149999999999999" customHeight="1" x14ac:dyDescent="0.25">
      <c r="A22" s="227">
        <v>1</v>
      </c>
      <c r="B22" s="121" t="s">
        <v>28</v>
      </c>
      <c r="C22" s="322"/>
      <c r="D22" s="229"/>
      <c r="E22" s="469">
        <v>88</v>
      </c>
      <c r="F22" s="472">
        <v>2</v>
      </c>
      <c r="G22" s="322"/>
      <c r="H22" s="229"/>
      <c r="I22" s="407">
        <v>65.25</v>
      </c>
      <c r="J22" s="323">
        <v>5</v>
      </c>
      <c r="K22" s="228"/>
      <c r="L22" s="229"/>
      <c r="M22" s="185">
        <v>69.5</v>
      </c>
      <c r="N22" s="309">
        <v>4</v>
      </c>
      <c r="O22" s="310"/>
      <c r="P22" s="311"/>
      <c r="Q22" s="185">
        <v>73.5</v>
      </c>
      <c r="R22" s="343">
        <v>5</v>
      </c>
      <c r="S22" s="59"/>
      <c r="T22" s="32"/>
      <c r="U22" s="32">
        <v>54.7</v>
      </c>
      <c r="V22" s="44">
        <v>4</v>
      </c>
      <c r="W22" s="106">
        <v>1</v>
      </c>
      <c r="X22" s="20">
        <v>63</v>
      </c>
      <c r="Y22" s="17">
        <v>77.11</v>
      </c>
      <c r="Z22" s="44">
        <v>2</v>
      </c>
      <c r="AA22" s="249"/>
      <c r="AB22" s="20"/>
      <c r="AC22" s="20">
        <v>62.8</v>
      </c>
      <c r="AD22" s="19">
        <v>3</v>
      </c>
      <c r="AE22" s="130">
        <f t="shared" si="0"/>
        <v>25</v>
      </c>
      <c r="AF22" s="80"/>
      <c r="AG22" s="132"/>
      <c r="AH22" s="5"/>
    </row>
    <row r="23" spans="1:34" ht="16.149999999999999" customHeight="1" thickBot="1" x14ac:dyDescent="0.3">
      <c r="A23" s="124">
        <v>2</v>
      </c>
      <c r="B23" s="263" t="s">
        <v>40</v>
      </c>
      <c r="C23" s="324"/>
      <c r="D23" s="264"/>
      <c r="E23" s="465">
        <v>88</v>
      </c>
      <c r="F23" s="325">
        <v>2</v>
      </c>
      <c r="G23" s="324"/>
      <c r="H23" s="264"/>
      <c r="I23" s="408">
        <v>65.25</v>
      </c>
      <c r="J23" s="325">
        <v>5</v>
      </c>
      <c r="K23" s="302"/>
      <c r="L23" s="264"/>
      <c r="M23" s="303">
        <v>69.5</v>
      </c>
      <c r="N23" s="48">
        <v>4</v>
      </c>
      <c r="O23" s="304">
        <v>1</v>
      </c>
      <c r="P23" s="265">
        <v>82</v>
      </c>
      <c r="Q23" s="265">
        <v>73.5</v>
      </c>
      <c r="R23" s="327">
        <v>2</v>
      </c>
      <c r="S23" s="344"/>
      <c r="T23" s="265"/>
      <c r="U23" s="265">
        <v>54.7</v>
      </c>
      <c r="V23" s="48">
        <v>4</v>
      </c>
      <c r="W23" s="108"/>
      <c r="X23" s="47"/>
      <c r="Y23" s="27">
        <v>77.11</v>
      </c>
      <c r="Z23" s="48">
        <v>4</v>
      </c>
      <c r="AA23" s="331"/>
      <c r="AB23" s="47"/>
      <c r="AC23" s="47">
        <v>62.8</v>
      </c>
      <c r="AD23" s="46">
        <v>3</v>
      </c>
      <c r="AE23" s="131">
        <f t="shared" si="0"/>
        <v>24</v>
      </c>
      <c r="AF23" s="80"/>
    </row>
    <row r="24" spans="1:34" ht="15" customHeight="1" x14ac:dyDescent="0.25">
      <c r="A24" s="81"/>
      <c r="B24" s="224" t="s">
        <v>49</v>
      </c>
      <c r="C24" s="224"/>
      <c r="D24" s="295">
        <f>AVERAGE(D6:D7,D9,D11,D13:D14,D16:D20,D22:D23)</f>
        <v>88</v>
      </c>
      <c r="E24" s="224"/>
      <c r="F24" s="224"/>
      <c r="G24" s="224"/>
      <c r="H24" s="295">
        <f>AVERAGE(H6:H7,H9,H11,H13:H14,H16:H20,H22:H23)</f>
        <v>65.25</v>
      </c>
      <c r="I24" s="224"/>
      <c r="J24" s="224"/>
      <c r="K24" s="224"/>
      <c r="L24" s="295">
        <f>AVERAGE(L6:L7,L9,L11,L13,L16:L20,L22:L23)</f>
        <v>75</v>
      </c>
      <c r="M24" s="224"/>
      <c r="N24" s="224"/>
      <c r="O24" s="312"/>
      <c r="P24" s="313">
        <f>AVERAGE(P6:P7,P9,P11,P13,P16:P20,P22:P23)</f>
        <v>65.5</v>
      </c>
      <c r="Q24" s="313"/>
      <c r="R24" s="312"/>
      <c r="S24" s="314"/>
      <c r="T24" s="70">
        <f>AVERAGE(T6:T7,T9,T11,T13,T16:T20,T22:T23)</f>
        <v>38.19</v>
      </c>
      <c r="U24" s="70"/>
      <c r="V24" s="70"/>
      <c r="W24" s="70"/>
      <c r="X24" s="70">
        <f>AVERAGE(X6:X7,X9,X11,X13,X16:X20,X22:X23)</f>
        <v>66.19047619047619</v>
      </c>
      <c r="Y24" s="70"/>
      <c r="Z24" s="70"/>
      <c r="AA24" s="70"/>
      <c r="AB24" s="70">
        <f>AVERAGE(AB6:AB7,AB9,AB11,AB13,AB16:AB20,AB22:AB23)</f>
        <v>60.75</v>
      </c>
      <c r="AC24" s="81"/>
      <c r="AD24" s="81"/>
      <c r="AE24" s="81"/>
    </row>
    <row r="25" spans="1:34" x14ac:dyDescent="0.25">
      <c r="B25" s="225" t="s">
        <v>50</v>
      </c>
      <c r="C25" s="225"/>
      <c r="D25" s="277">
        <v>88</v>
      </c>
      <c r="E25" s="225"/>
      <c r="F25" s="225"/>
      <c r="G25" s="225"/>
      <c r="H25" s="382">
        <v>65.25</v>
      </c>
      <c r="I25" s="225"/>
      <c r="J25" s="225"/>
      <c r="K25" s="225"/>
      <c r="L25" s="277">
        <v>69.5</v>
      </c>
      <c r="M25" s="225"/>
      <c r="N25" s="225"/>
      <c r="P25" s="34">
        <v>73.5</v>
      </c>
      <c r="Q25" s="2"/>
      <c r="R25" s="2"/>
      <c r="S25" s="2"/>
      <c r="T25" s="34">
        <v>54.7</v>
      </c>
      <c r="U25" s="2"/>
      <c r="V25" s="2"/>
      <c r="W25" s="2"/>
      <c r="X25" s="2">
        <v>77.11</v>
      </c>
      <c r="Y25" s="2"/>
      <c r="Z25" s="2"/>
      <c r="AA25" s="2"/>
      <c r="AB25" s="34">
        <v>62.8</v>
      </c>
      <c r="AC25" s="226"/>
    </row>
    <row r="26" spans="1:34" x14ac:dyDescent="0.25">
      <c r="AB26" s="77"/>
    </row>
  </sheetData>
  <mergeCells count="10">
    <mergeCell ref="AE2:AE3"/>
    <mergeCell ref="A2:A3"/>
    <mergeCell ref="B2:B3"/>
    <mergeCell ref="S2:V2"/>
    <mergeCell ref="W2:Z2"/>
    <mergeCell ref="AA2:AD2"/>
    <mergeCell ref="O2:R2"/>
    <mergeCell ref="K2:N2"/>
    <mergeCell ref="G2:J2"/>
    <mergeCell ref="C2:F2"/>
  </mergeCells>
  <conditionalFormatting sqref="AB4:AB9 AB22:AB25">
    <cfRule type="cellIs" dxfId="93" priority="84" stopIfTrue="1" operator="equal">
      <formula>$AB$24</formula>
    </cfRule>
    <cfRule type="containsBlanks" dxfId="92" priority="85" stopIfTrue="1">
      <formula>LEN(TRIM(AB4))=0</formula>
    </cfRule>
    <cfRule type="cellIs" dxfId="91" priority="86" stopIfTrue="1" operator="between">
      <formula>$AB$24</formula>
      <formula>50</formula>
    </cfRule>
    <cfRule type="cellIs" dxfId="90" priority="95" stopIfTrue="1" operator="between">
      <formula>$AB$24</formula>
      <formula>75</formula>
    </cfRule>
    <cfRule type="cellIs" dxfId="89" priority="110" stopIfTrue="1" operator="lessThan">
      <formula>50</formula>
    </cfRule>
    <cfRule type="cellIs" dxfId="88" priority="111" stopIfTrue="1" operator="greaterThanOrEqual">
      <formula>75</formula>
    </cfRule>
  </conditionalFormatting>
  <conditionalFormatting sqref="X4:X9 X16:X25">
    <cfRule type="cellIs" dxfId="87" priority="79" stopIfTrue="1" operator="equal">
      <formula>$X$24</formula>
    </cfRule>
    <cfRule type="containsBlanks" dxfId="86" priority="80" stopIfTrue="1">
      <formula>LEN(TRIM(X4))=0</formula>
    </cfRule>
    <cfRule type="cellIs" dxfId="85" priority="81" stopIfTrue="1" operator="lessThan">
      <formula>50</formula>
    </cfRule>
    <cfRule type="cellIs" dxfId="84" priority="82" stopIfTrue="1" operator="between">
      <formula>$X$24</formula>
      <formula>50</formula>
    </cfRule>
    <cfRule type="cellIs" dxfId="83" priority="83" stopIfTrue="1" operator="between">
      <formula>$X$24</formula>
      <formula>75</formula>
    </cfRule>
    <cfRule type="cellIs" dxfId="82" priority="123" stopIfTrue="1" operator="greaterThanOrEqual">
      <formula>75</formula>
    </cfRule>
  </conditionalFormatting>
  <conditionalFormatting sqref="T4:T9 T22:T25 T13:T20">
    <cfRule type="containsBlanks" dxfId="81" priority="124" stopIfTrue="1">
      <formula>LEN(TRIM(T4))=0</formula>
    </cfRule>
    <cfRule type="cellIs" dxfId="80" priority="125" stopIfTrue="1" operator="lessThan">
      <formula>50</formula>
    </cfRule>
    <cfRule type="cellIs" dxfId="79" priority="126" stopIfTrue="1" operator="between">
      <formula>75</formula>
      <formula>50</formula>
    </cfRule>
    <cfRule type="cellIs" dxfId="78" priority="142" stopIfTrue="1" operator="greaterThanOrEqual">
      <formula>75</formula>
    </cfRule>
  </conditionalFormatting>
  <conditionalFormatting sqref="P4:P9 P13:P25">
    <cfRule type="cellIs" dxfId="77" priority="78" stopIfTrue="1" operator="equal">
      <formula>$P$24</formula>
    </cfRule>
    <cfRule type="containsBlanks" dxfId="76" priority="116" stopIfTrue="1">
      <formula>LEN(TRIM(P4))=0</formula>
    </cfRule>
    <cfRule type="cellIs" dxfId="75" priority="117" stopIfTrue="1" operator="lessThan">
      <formula>50</formula>
    </cfRule>
    <cfRule type="cellIs" dxfId="74" priority="118" stopIfTrue="1" operator="between">
      <formula>$P$24</formula>
      <formula>50</formula>
    </cfRule>
    <cfRule type="cellIs" dxfId="73" priority="119" stopIfTrue="1" operator="between">
      <formula>75</formula>
      <formula>$P$24</formula>
    </cfRule>
    <cfRule type="cellIs" dxfId="72" priority="120" stopIfTrue="1" operator="greaterThanOrEqual">
      <formula>75</formula>
    </cfRule>
  </conditionalFormatting>
  <conditionalFormatting sqref="L4 L6:L14 L22:L25">
    <cfRule type="cellIs" dxfId="71" priority="77" stopIfTrue="1" operator="equal">
      <formula>$L$24</formula>
    </cfRule>
    <cfRule type="containsBlanks" dxfId="70" priority="88" stopIfTrue="1">
      <formula>LEN(TRIM(L4))=0</formula>
    </cfRule>
    <cfRule type="cellIs" dxfId="69" priority="89" stopIfTrue="1" operator="lessThan">
      <formula>50</formula>
    </cfRule>
    <cfRule type="cellIs" dxfId="68" priority="90" stopIfTrue="1" operator="between">
      <formula>$L$24</formula>
      <formula>50</formula>
    </cfRule>
    <cfRule type="cellIs" dxfId="67" priority="92" stopIfTrue="1" operator="greaterThanOrEqual">
      <formula>75</formula>
    </cfRule>
  </conditionalFormatting>
  <conditionalFormatting sqref="H4 H22:H25 H11:H20 H9">
    <cfRule type="containsBlanks" dxfId="66" priority="3">
      <formula>LEN(TRIM(H4))=0</formula>
    </cfRule>
    <cfRule type="cellIs" dxfId="65" priority="4" operator="lessThan">
      <formula>50</formula>
    </cfRule>
    <cfRule type="cellIs" dxfId="64" priority="5" operator="between">
      <formula>75</formula>
      <formula>$H$24</formula>
    </cfRule>
    <cfRule type="cellIs" dxfId="63" priority="6" operator="greaterThanOrEqual">
      <formula>75</formula>
    </cfRule>
  </conditionalFormatting>
  <conditionalFormatting sqref="D4:D25">
    <cfRule type="cellIs" dxfId="62" priority="2" operator="greaterThanOrEqual">
      <formula>75</formula>
    </cfRule>
    <cfRule type="containsBlanks" dxfId="61" priority="1">
      <formula>LEN(TRIM(D4))=0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4.7109375" customWidth="1"/>
    <col min="2" max="2" width="18.7109375" customWidth="1"/>
    <col min="3" max="3" width="31.7109375" customWidth="1"/>
    <col min="4" max="5" width="7.7109375" customWidth="1"/>
    <col min="6" max="6" width="18.7109375" customWidth="1"/>
    <col min="7" max="7" width="31.7109375" customWidth="1"/>
    <col min="8" max="9" width="7.7109375" customWidth="1"/>
    <col min="10" max="10" width="17.7109375" customWidth="1"/>
    <col min="11" max="11" width="29.7109375" customWidth="1"/>
    <col min="12" max="13" width="7.7109375" customWidth="1"/>
    <col min="14" max="14" width="17.7109375" customWidth="1"/>
    <col min="15" max="15" width="21.42578125" customWidth="1"/>
    <col min="16" max="17" width="7.7109375" customWidth="1"/>
    <col min="18" max="18" width="17.7109375" customWidth="1"/>
    <col min="19" max="19" width="21.42578125" customWidth="1"/>
    <col min="20" max="21" width="7.7109375" customWidth="1"/>
    <col min="22" max="22" width="17.7109375" customWidth="1"/>
    <col min="23" max="23" width="21.42578125" customWidth="1"/>
    <col min="24" max="25" width="7.7109375" customWidth="1"/>
    <col min="26" max="26" width="17.7109375" customWidth="1"/>
    <col min="27" max="27" width="21.42578125" customWidth="1"/>
    <col min="28" max="29" width="7.7109375" customWidth="1"/>
    <col min="30" max="30" width="6.7109375" customWidth="1"/>
  </cols>
  <sheetData>
    <row r="1" spans="1:32" x14ac:dyDescent="0.25">
      <c r="AE1" s="122"/>
      <c r="AF1" s="5" t="s">
        <v>17</v>
      </c>
    </row>
    <row r="2" spans="1:32" ht="15.75" x14ac:dyDescent="0.25">
      <c r="C2" s="473" t="s">
        <v>14</v>
      </c>
      <c r="O2" s="486"/>
      <c r="P2" s="486"/>
      <c r="Q2" s="486"/>
      <c r="T2" s="163"/>
      <c r="U2" s="163"/>
      <c r="V2" s="163"/>
      <c r="W2" s="163"/>
      <c r="X2" s="163"/>
      <c r="Y2" s="163"/>
      <c r="Z2" s="29"/>
      <c r="AA2" s="29"/>
      <c r="AB2" s="29"/>
      <c r="AE2" s="91"/>
      <c r="AF2" s="5" t="s">
        <v>18</v>
      </c>
    </row>
    <row r="3" spans="1:32" ht="15.75" thickBot="1" x14ac:dyDescent="0.3">
      <c r="AE3" s="123"/>
      <c r="AF3" s="5" t="s">
        <v>19</v>
      </c>
    </row>
    <row r="4" spans="1:32" ht="18.75" customHeight="1" thickBot="1" x14ac:dyDescent="0.3">
      <c r="A4" s="487" t="s">
        <v>11</v>
      </c>
      <c r="B4" s="494">
        <v>2021</v>
      </c>
      <c r="C4" s="490"/>
      <c r="D4" s="495"/>
      <c r="E4" s="492"/>
      <c r="F4" s="490">
        <v>2020</v>
      </c>
      <c r="G4" s="490"/>
      <c r="H4" s="490"/>
      <c r="I4" s="492"/>
      <c r="J4" s="493">
        <v>2019</v>
      </c>
      <c r="K4" s="490"/>
      <c r="L4" s="490"/>
      <c r="M4" s="492"/>
      <c r="N4" s="490">
        <v>2018</v>
      </c>
      <c r="O4" s="490"/>
      <c r="P4" s="490"/>
      <c r="Q4" s="492"/>
      <c r="R4" s="490">
        <v>2017</v>
      </c>
      <c r="S4" s="490"/>
      <c r="T4" s="490"/>
      <c r="U4" s="491"/>
      <c r="V4" s="489">
        <v>2016</v>
      </c>
      <c r="W4" s="490"/>
      <c r="X4" s="490"/>
      <c r="Y4" s="491"/>
      <c r="Z4" s="489">
        <v>2015</v>
      </c>
      <c r="AA4" s="490"/>
      <c r="AB4" s="490"/>
      <c r="AC4" s="491"/>
      <c r="AD4" s="164"/>
      <c r="AE4" s="6"/>
      <c r="AF4" s="5" t="s">
        <v>20</v>
      </c>
    </row>
    <row r="5" spans="1:32" ht="45.75" thickBot="1" x14ac:dyDescent="0.3">
      <c r="A5" s="488"/>
      <c r="B5" s="423" t="s">
        <v>7</v>
      </c>
      <c r="C5" s="67" t="s">
        <v>31</v>
      </c>
      <c r="D5" s="424" t="s">
        <v>32</v>
      </c>
      <c r="E5" s="68" t="s">
        <v>33</v>
      </c>
      <c r="F5" s="418" t="s">
        <v>7</v>
      </c>
      <c r="G5" s="253" t="s">
        <v>31</v>
      </c>
      <c r="H5" s="253" t="s">
        <v>32</v>
      </c>
      <c r="I5" s="68" t="s">
        <v>33</v>
      </c>
      <c r="J5" s="252" t="s">
        <v>7</v>
      </c>
      <c r="K5" s="253" t="s">
        <v>31</v>
      </c>
      <c r="L5" s="253" t="s">
        <v>32</v>
      </c>
      <c r="M5" s="68" t="s">
        <v>33</v>
      </c>
      <c r="N5" s="65" t="s">
        <v>7</v>
      </c>
      <c r="O5" s="66" t="s">
        <v>31</v>
      </c>
      <c r="P5" s="66" t="s">
        <v>32</v>
      </c>
      <c r="Q5" s="68" t="s">
        <v>33</v>
      </c>
      <c r="R5" s="65" t="s">
        <v>7</v>
      </c>
      <c r="S5" s="66" t="s">
        <v>31</v>
      </c>
      <c r="T5" s="66" t="s">
        <v>32</v>
      </c>
      <c r="U5" s="67" t="s">
        <v>33</v>
      </c>
      <c r="V5" s="10" t="s">
        <v>7</v>
      </c>
      <c r="W5" s="66" t="s">
        <v>31</v>
      </c>
      <c r="X5" s="66" t="s">
        <v>32</v>
      </c>
      <c r="Y5" s="68" t="s">
        <v>33</v>
      </c>
      <c r="Z5" s="10" t="s">
        <v>7</v>
      </c>
      <c r="AA5" s="66" t="s">
        <v>31</v>
      </c>
      <c r="AB5" s="66" t="s">
        <v>32</v>
      </c>
      <c r="AC5" s="68" t="s">
        <v>33</v>
      </c>
      <c r="AD5" s="165"/>
    </row>
    <row r="6" spans="1:32" x14ac:dyDescent="0.25">
      <c r="A6" s="111">
        <v>1</v>
      </c>
      <c r="B6" s="254" t="s">
        <v>16</v>
      </c>
      <c r="C6" s="419" t="s">
        <v>63</v>
      </c>
      <c r="D6" s="75">
        <v>88</v>
      </c>
      <c r="E6" s="257">
        <v>88</v>
      </c>
      <c r="F6" s="419" t="s">
        <v>9</v>
      </c>
      <c r="G6" s="254" t="s">
        <v>5</v>
      </c>
      <c r="H6" s="75">
        <v>65.25</v>
      </c>
      <c r="I6" s="257">
        <v>95</v>
      </c>
      <c r="J6" s="111" t="s">
        <v>58</v>
      </c>
      <c r="K6" s="254" t="s">
        <v>56</v>
      </c>
      <c r="L6" s="75">
        <v>69.5</v>
      </c>
      <c r="M6" s="257">
        <v>95</v>
      </c>
      <c r="N6" s="57" t="s">
        <v>9</v>
      </c>
      <c r="O6" s="49" t="s">
        <v>5</v>
      </c>
      <c r="P6" s="75">
        <v>73.5</v>
      </c>
      <c r="Q6" s="64">
        <v>94</v>
      </c>
      <c r="R6" s="57" t="s">
        <v>9</v>
      </c>
      <c r="S6" s="49" t="s">
        <v>5</v>
      </c>
      <c r="T6" s="75">
        <v>54.7</v>
      </c>
      <c r="U6" s="118">
        <v>65.569999999999993</v>
      </c>
      <c r="V6" s="57" t="s">
        <v>9</v>
      </c>
      <c r="W6" s="49" t="s">
        <v>5</v>
      </c>
      <c r="X6" s="79">
        <v>77.11</v>
      </c>
      <c r="Y6" s="64">
        <v>82.571428571428569</v>
      </c>
      <c r="Z6" s="57" t="s">
        <v>9</v>
      </c>
      <c r="AA6" s="49" t="s">
        <v>5</v>
      </c>
      <c r="AB6" s="75">
        <v>62.8</v>
      </c>
      <c r="AC6" s="64">
        <v>67.5</v>
      </c>
      <c r="AD6" s="166"/>
    </row>
    <row r="7" spans="1:32" x14ac:dyDescent="0.25">
      <c r="A7" s="112">
        <v>2</v>
      </c>
      <c r="B7" s="255" t="s">
        <v>8</v>
      </c>
      <c r="C7" s="420" t="s">
        <v>27</v>
      </c>
      <c r="D7" s="76">
        <v>88</v>
      </c>
      <c r="E7" s="88"/>
      <c r="F7" s="420" t="s">
        <v>59</v>
      </c>
      <c r="G7" s="255" t="s">
        <v>60</v>
      </c>
      <c r="H7" s="76">
        <v>65.25</v>
      </c>
      <c r="I7" s="258">
        <v>79</v>
      </c>
      <c r="J7" s="112" t="s">
        <v>59</v>
      </c>
      <c r="K7" s="255" t="s">
        <v>57</v>
      </c>
      <c r="L7" s="76">
        <v>69.5</v>
      </c>
      <c r="M7" s="258">
        <v>66</v>
      </c>
      <c r="N7" s="368" t="s">
        <v>10</v>
      </c>
      <c r="O7" s="194" t="s">
        <v>40</v>
      </c>
      <c r="P7" s="138">
        <v>73.5</v>
      </c>
      <c r="Q7" s="256">
        <v>82</v>
      </c>
      <c r="R7" s="92" t="s">
        <v>8</v>
      </c>
      <c r="S7" s="233" t="s">
        <v>51</v>
      </c>
      <c r="T7" s="76">
        <v>54.7</v>
      </c>
      <c r="U7" s="60">
        <v>39</v>
      </c>
      <c r="V7" s="115" t="s">
        <v>10</v>
      </c>
      <c r="W7" s="50" t="s">
        <v>28</v>
      </c>
      <c r="X7" s="78">
        <v>77.11</v>
      </c>
      <c r="Y7" s="25">
        <v>63</v>
      </c>
      <c r="Z7" s="115" t="s">
        <v>8</v>
      </c>
      <c r="AA7" s="50" t="s">
        <v>27</v>
      </c>
      <c r="AB7" s="74">
        <v>62.8</v>
      </c>
      <c r="AC7" s="25">
        <v>54</v>
      </c>
      <c r="AD7" s="166"/>
    </row>
    <row r="8" spans="1:32" x14ac:dyDescent="0.25">
      <c r="A8" s="112">
        <v>3</v>
      </c>
      <c r="B8" s="255" t="s">
        <v>8</v>
      </c>
      <c r="C8" s="420" t="s">
        <v>51</v>
      </c>
      <c r="D8" s="76">
        <v>88</v>
      </c>
      <c r="E8" s="88"/>
      <c r="F8" s="420" t="s">
        <v>16</v>
      </c>
      <c r="G8" s="255" t="s">
        <v>62</v>
      </c>
      <c r="H8" s="76">
        <v>65.25</v>
      </c>
      <c r="I8" s="258">
        <v>49</v>
      </c>
      <c r="J8" s="112" t="s">
        <v>9</v>
      </c>
      <c r="K8" s="255" t="s">
        <v>5</v>
      </c>
      <c r="L8" s="76">
        <v>69.5</v>
      </c>
      <c r="M8" s="258">
        <v>64</v>
      </c>
      <c r="N8" s="24" t="s">
        <v>16</v>
      </c>
      <c r="O8" s="109" t="s">
        <v>37</v>
      </c>
      <c r="P8" s="74">
        <v>73.5</v>
      </c>
      <c r="Q8" s="60">
        <v>40</v>
      </c>
      <c r="R8" s="92" t="s">
        <v>16</v>
      </c>
      <c r="S8" s="36" t="s">
        <v>6</v>
      </c>
      <c r="T8" s="76">
        <v>54.7</v>
      </c>
      <c r="U8" s="119">
        <v>10</v>
      </c>
      <c r="V8" s="115" t="s">
        <v>8</v>
      </c>
      <c r="W8" s="50" t="s">
        <v>27</v>
      </c>
      <c r="X8" s="78">
        <v>77.11</v>
      </c>
      <c r="Y8" s="25">
        <v>53</v>
      </c>
      <c r="Z8" s="24" t="s">
        <v>8</v>
      </c>
      <c r="AA8" s="234" t="s">
        <v>52</v>
      </c>
      <c r="AB8" s="74">
        <v>62.8</v>
      </c>
      <c r="AC8" s="73"/>
      <c r="AD8" s="1"/>
    </row>
    <row r="9" spans="1:32" x14ac:dyDescent="0.25">
      <c r="A9" s="113">
        <v>4</v>
      </c>
      <c r="B9" s="151" t="s">
        <v>9</v>
      </c>
      <c r="C9" s="421" t="s">
        <v>5</v>
      </c>
      <c r="D9" s="74">
        <v>88</v>
      </c>
      <c r="E9" s="250"/>
      <c r="F9" s="421" t="s">
        <v>16</v>
      </c>
      <c r="G9" s="151" t="s">
        <v>61</v>
      </c>
      <c r="H9" s="74">
        <v>65.25</v>
      </c>
      <c r="I9" s="361">
        <v>38</v>
      </c>
      <c r="J9" s="113" t="s">
        <v>8</v>
      </c>
      <c r="K9" s="151" t="s">
        <v>27</v>
      </c>
      <c r="L9" s="74">
        <v>69.5</v>
      </c>
      <c r="M9" s="250"/>
      <c r="N9" s="24" t="s">
        <v>8</v>
      </c>
      <c r="O9" s="232" t="s">
        <v>52</v>
      </c>
      <c r="P9" s="74">
        <v>73.5</v>
      </c>
      <c r="Q9" s="25">
        <v>46</v>
      </c>
      <c r="R9" s="115" t="s">
        <v>8</v>
      </c>
      <c r="S9" s="114" t="s">
        <v>27</v>
      </c>
      <c r="T9" s="76">
        <v>54.7</v>
      </c>
      <c r="U9" s="120"/>
      <c r="V9" s="24" t="s">
        <v>8</v>
      </c>
      <c r="W9" s="234" t="s">
        <v>52</v>
      </c>
      <c r="X9" s="78">
        <v>77.11</v>
      </c>
      <c r="Y9" s="116"/>
      <c r="Z9" s="24" t="s">
        <v>16</v>
      </c>
      <c r="AA9" s="94" t="s">
        <v>37</v>
      </c>
      <c r="AB9" s="74">
        <v>62.8</v>
      </c>
      <c r="AC9" s="69"/>
      <c r="AD9" s="1"/>
    </row>
    <row r="10" spans="1:32" x14ac:dyDescent="0.25">
      <c r="A10" s="112">
        <v>5</v>
      </c>
      <c r="B10" s="255" t="s">
        <v>58</v>
      </c>
      <c r="C10" s="420" t="s">
        <v>56</v>
      </c>
      <c r="D10" s="76">
        <v>88</v>
      </c>
      <c r="E10" s="88"/>
      <c r="F10" s="420" t="s">
        <v>8</v>
      </c>
      <c r="G10" s="255" t="s">
        <v>27</v>
      </c>
      <c r="H10" s="76">
        <v>65.25</v>
      </c>
      <c r="I10" s="88"/>
      <c r="J10" s="112" t="s">
        <v>8</v>
      </c>
      <c r="K10" s="255" t="s">
        <v>52</v>
      </c>
      <c r="L10" s="76">
        <v>69.5</v>
      </c>
      <c r="M10" s="88"/>
      <c r="N10" s="115" t="s">
        <v>8</v>
      </c>
      <c r="O10" s="114" t="s">
        <v>27</v>
      </c>
      <c r="P10" s="74">
        <v>73.5</v>
      </c>
      <c r="Q10" s="88"/>
      <c r="R10" s="24" t="s">
        <v>16</v>
      </c>
      <c r="S10" s="94" t="s">
        <v>37</v>
      </c>
      <c r="T10" s="76">
        <v>54.7</v>
      </c>
      <c r="U10" s="119"/>
      <c r="V10" s="24" t="s">
        <v>16</v>
      </c>
      <c r="W10" s="94" t="s">
        <v>37</v>
      </c>
      <c r="X10" s="78">
        <v>77.11</v>
      </c>
      <c r="Y10" s="117"/>
      <c r="Z10" s="24" t="s">
        <v>16</v>
      </c>
      <c r="AA10" s="17" t="s">
        <v>6</v>
      </c>
      <c r="AB10" s="74">
        <v>62.8</v>
      </c>
      <c r="AC10" s="73"/>
      <c r="AD10" s="1"/>
    </row>
    <row r="11" spans="1:32" x14ac:dyDescent="0.25">
      <c r="A11" s="112">
        <v>6</v>
      </c>
      <c r="B11" s="151" t="s">
        <v>59</v>
      </c>
      <c r="C11" s="421" t="s">
        <v>60</v>
      </c>
      <c r="D11" s="74">
        <v>88</v>
      </c>
      <c r="E11" s="250"/>
      <c r="F11" s="421" t="s">
        <v>8</v>
      </c>
      <c r="G11" s="151" t="s">
        <v>51</v>
      </c>
      <c r="H11" s="74">
        <v>65.25</v>
      </c>
      <c r="I11" s="250"/>
      <c r="J11" s="113" t="s">
        <v>16</v>
      </c>
      <c r="K11" s="151" t="s">
        <v>37</v>
      </c>
      <c r="L11" s="74">
        <v>69.5</v>
      </c>
      <c r="M11" s="250"/>
      <c r="N11" s="24" t="s">
        <v>16</v>
      </c>
      <c r="O11" s="17" t="s">
        <v>6</v>
      </c>
      <c r="P11" s="74">
        <v>73.5</v>
      </c>
      <c r="Q11" s="88"/>
      <c r="R11" s="364" t="s">
        <v>10</v>
      </c>
      <c r="S11" s="121" t="s">
        <v>28</v>
      </c>
      <c r="T11" s="76">
        <v>54.7</v>
      </c>
      <c r="U11" s="120"/>
      <c r="V11" s="24" t="s">
        <v>16</v>
      </c>
      <c r="W11" s="17" t="s">
        <v>6</v>
      </c>
      <c r="X11" s="78">
        <v>77.11</v>
      </c>
      <c r="Y11" s="116"/>
      <c r="Z11" s="364" t="s">
        <v>10</v>
      </c>
      <c r="AA11" s="121" t="s">
        <v>28</v>
      </c>
      <c r="AB11" s="74">
        <v>62.8</v>
      </c>
      <c r="AC11" s="69"/>
      <c r="AD11" s="1"/>
    </row>
    <row r="12" spans="1:32" x14ac:dyDescent="0.25">
      <c r="A12" s="112">
        <v>7</v>
      </c>
      <c r="B12" s="260" t="s">
        <v>59</v>
      </c>
      <c r="C12" s="1" t="s">
        <v>57</v>
      </c>
      <c r="D12" s="138">
        <v>88</v>
      </c>
      <c r="E12" s="129"/>
      <c r="F12" s="1" t="s">
        <v>58</v>
      </c>
      <c r="G12" s="260" t="s">
        <v>56</v>
      </c>
      <c r="H12" s="138">
        <v>65.25</v>
      </c>
      <c r="I12" s="129"/>
      <c r="J12" s="370" t="s">
        <v>16</v>
      </c>
      <c r="K12" s="260" t="s">
        <v>6</v>
      </c>
      <c r="L12" s="138">
        <v>69.5</v>
      </c>
      <c r="M12" s="129"/>
      <c r="N12" s="24" t="s">
        <v>10</v>
      </c>
      <c r="O12" s="51" t="s">
        <v>28</v>
      </c>
      <c r="P12" s="74">
        <v>73.5</v>
      </c>
      <c r="Q12" s="250"/>
      <c r="R12" s="115" t="s">
        <v>10</v>
      </c>
      <c r="S12" s="50" t="s">
        <v>40</v>
      </c>
      <c r="T12" s="74">
        <v>54.7</v>
      </c>
      <c r="U12" s="120"/>
      <c r="V12" s="24" t="s">
        <v>10</v>
      </c>
      <c r="W12" s="17" t="s">
        <v>40</v>
      </c>
      <c r="X12" s="78">
        <v>77.11</v>
      </c>
      <c r="Y12" s="116"/>
      <c r="Z12" s="115" t="s">
        <v>10</v>
      </c>
      <c r="AA12" s="50" t="s">
        <v>40</v>
      </c>
      <c r="AB12" s="74">
        <v>62.8</v>
      </c>
      <c r="AC12" s="73"/>
      <c r="AD12" s="1"/>
    </row>
    <row r="13" spans="1:32" x14ac:dyDescent="0.25">
      <c r="A13" s="112">
        <v>8</v>
      </c>
      <c r="B13" s="151" t="s">
        <v>16</v>
      </c>
      <c r="C13" s="421" t="s">
        <v>37</v>
      </c>
      <c r="D13" s="74">
        <v>88</v>
      </c>
      <c r="E13" s="250"/>
      <c r="F13" s="425" t="s">
        <v>59</v>
      </c>
      <c r="G13" s="151" t="s">
        <v>57</v>
      </c>
      <c r="H13" s="74">
        <v>65.25</v>
      </c>
      <c r="I13" s="250"/>
      <c r="J13" s="113" t="s">
        <v>10</v>
      </c>
      <c r="K13" s="151" t="s">
        <v>28</v>
      </c>
      <c r="L13" s="74">
        <v>69.5</v>
      </c>
      <c r="M13" s="250"/>
      <c r="N13" s="24"/>
      <c r="O13" s="51"/>
      <c r="P13" s="74"/>
      <c r="Q13" s="250"/>
      <c r="R13" s="115"/>
      <c r="S13" s="50"/>
      <c r="T13" s="74"/>
      <c r="U13" s="120"/>
      <c r="V13" s="24"/>
      <c r="W13" s="36"/>
      <c r="X13" s="261"/>
      <c r="Y13" s="117"/>
      <c r="Z13" s="115"/>
      <c r="AA13" s="114"/>
      <c r="AB13" s="76"/>
      <c r="AC13" s="73"/>
      <c r="AD13" s="1"/>
    </row>
    <row r="14" spans="1:32" x14ac:dyDescent="0.25">
      <c r="A14" s="112">
        <v>9</v>
      </c>
      <c r="B14" s="260" t="s">
        <v>16</v>
      </c>
      <c r="C14" s="1" t="s">
        <v>6</v>
      </c>
      <c r="D14" s="138">
        <v>88</v>
      </c>
      <c r="E14" s="129"/>
      <c r="F14" s="1" t="s">
        <v>16</v>
      </c>
      <c r="G14" s="260" t="s">
        <v>37</v>
      </c>
      <c r="H14" s="138">
        <v>65.25</v>
      </c>
      <c r="I14" s="129"/>
      <c r="J14" s="370" t="s">
        <v>10</v>
      </c>
      <c r="K14" s="260" t="s">
        <v>40</v>
      </c>
      <c r="L14" s="138">
        <v>69.5</v>
      </c>
      <c r="M14" s="129"/>
      <c r="N14" s="148"/>
      <c r="O14" s="168"/>
      <c r="P14" s="138"/>
      <c r="Q14" s="129"/>
      <c r="R14" s="367"/>
      <c r="S14" s="362"/>
      <c r="T14" s="138"/>
      <c r="U14" s="363"/>
      <c r="V14" s="148"/>
      <c r="W14" s="36"/>
      <c r="X14" s="261"/>
      <c r="Y14" s="117"/>
      <c r="Z14" s="365"/>
      <c r="AA14" s="18"/>
      <c r="AB14" s="76"/>
      <c r="AC14" s="73"/>
      <c r="AD14" s="1"/>
    </row>
    <row r="15" spans="1:32" x14ac:dyDescent="0.25">
      <c r="A15" s="112">
        <v>10</v>
      </c>
      <c r="B15" s="255" t="s">
        <v>16</v>
      </c>
      <c r="C15" s="420" t="s">
        <v>61</v>
      </c>
      <c r="D15" s="76">
        <v>88</v>
      </c>
      <c r="E15" s="88"/>
      <c r="F15" s="425" t="s">
        <v>16</v>
      </c>
      <c r="G15" s="151" t="s">
        <v>6</v>
      </c>
      <c r="H15" s="74">
        <v>65.25</v>
      </c>
      <c r="I15" s="69"/>
      <c r="J15" s="43"/>
      <c r="K15" s="151"/>
      <c r="L15" s="74"/>
      <c r="M15" s="69"/>
      <c r="N15" s="24"/>
      <c r="O15" s="17"/>
      <c r="P15" s="74"/>
      <c r="Q15" s="69"/>
      <c r="R15" s="115"/>
      <c r="S15" s="114"/>
      <c r="T15" s="74"/>
      <c r="U15" s="120"/>
      <c r="V15" s="24"/>
      <c r="W15" s="36"/>
      <c r="X15" s="261"/>
      <c r="Y15" s="117"/>
      <c r="Z15" s="365"/>
      <c r="AA15" s="18"/>
      <c r="AB15" s="76"/>
      <c r="AC15" s="73"/>
      <c r="AD15" s="1"/>
    </row>
    <row r="16" spans="1:32" x14ac:dyDescent="0.25">
      <c r="A16" s="113">
        <v>11</v>
      </c>
      <c r="B16" s="151" t="s">
        <v>16</v>
      </c>
      <c r="C16" s="421" t="s">
        <v>62</v>
      </c>
      <c r="D16" s="74">
        <v>88</v>
      </c>
      <c r="E16" s="250"/>
      <c r="F16" s="425" t="s">
        <v>10</v>
      </c>
      <c r="G16" s="151" t="s">
        <v>28</v>
      </c>
      <c r="H16" s="74">
        <v>65.25</v>
      </c>
      <c r="I16" s="69"/>
      <c r="J16" s="43"/>
      <c r="K16" s="151"/>
      <c r="L16" s="74"/>
      <c r="M16" s="69"/>
      <c r="N16" s="24"/>
      <c r="O16" s="17"/>
      <c r="P16" s="74"/>
      <c r="Q16" s="69"/>
      <c r="R16" s="115"/>
      <c r="S16" s="114"/>
      <c r="T16" s="74"/>
      <c r="U16" s="120"/>
      <c r="V16" s="24"/>
      <c r="W16" s="36"/>
      <c r="X16" s="261"/>
      <c r="Y16" s="117"/>
      <c r="Z16" s="365"/>
      <c r="AA16" s="18"/>
      <c r="AB16" s="76"/>
      <c r="AC16" s="73"/>
      <c r="AD16" s="1"/>
    </row>
    <row r="17" spans="1:30" x14ac:dyDescent="0.25">
      <c r="A17" s="113">
        <v>12</v>
      </c>
      <c r="B17" s="151" t="s">
        <v>10</v>
      </c>
      <c r="C17" s="421" t="s">
        <v>28</v>
      </c>
      <c r="D17" s="74">
        <v>88</v>
      </c>
      <c r="E17" s="250"/>
      <c r="F17" s="421" t="s">
        <v>10</v>
      </c>
      <c r="G17" s="151" t="s">
        <v>40</v>
      </c>
      <c r="H17" s="74">
        <v>65.25</v>
      </c>
      <c r="I17" s="250"/>
      <c r="J17" s="113"/>
      <c r="K17" s="151"/>
      <c r="L17" s="74"/>
      <c r="M17" s="250"/>
      <c r="N17" s="24"/>
      <c r="O17" s="51"/>
      <c r="P17" s="74"/>
      <c r="Q17" s="250"/>
      <c r="R17" s="115"/>
      <c r="S17" s="114"/>
      <c r="T17" s="74"/>
      <c r="U17" s="120"/>
      <c r="V17" s="24"/>
      <c r="W17" s="17"/>
      <c r="X17" s="78"/>
      <c r="Y17" s="116"/>
      <c r="Z17" s="115"/>
      <c r="AA17" s="114"/>
      <c r="AB17" s="74"/>
      <c r="AC17" s="69"/>
      <c r="AD17" s="1"/>
    </row>
    <row r="18" spans="1:30" ht="15.75" thickBot="1" x14ac:dyDescent="0.3">
      <c r="A18" s="371">
        <v>13</v>
      </c>
      <c r="B18" s="146" t="s">
        <v>10</v>
      </c>
      <c r="C18" s="422" t="s">
        <v>40</v>
      </c>
      <c r="D18" s="230">
        <v>88</v>
      </c>
      <c r="E18" s="251"/>
      <c r="F18" s="422"/>
      <c r="G18" s="146"/>
      <c r="H18" s="230"/>
      <c r="I18" s="251"/>
      <c r="J18" s="371"/>
      <c r="K18" s="146"/>
      <c r="L18" s="230"/>
      <c r="M18" s="251"/>
      <c r="N18" s="369"/>
      <c r="O18" s="128"/>
      <c r="P18" s="230"/>
      <c r="Q18" s="251"/>
      <c r="R18" s="366"/>
      <c r="S18" s="145"/>
      <c r="T18" s="230"/>
      <c r="U18" s="262"/>
      <c r="V18" s="366"/>
      <c r="W18" s="145"/>
      <c r="X18" s="426"/>
      <c r="Y18" s="262"/>
      <c r="Z18" s="366"/>
      <c r="AA18" s="145"/>
      <c r="AB18" s="230"/>
      <c r="AC18" s="262"/>
      <c r="AD18" s="1"/>
    </row>
    <row r="19" spans="1:30" x14ac:dyDescent="0.25">
      <c r="C19" s="30" t="s">
        <v>29</v>
      </c>
      <c r="E19" s="70">
        <f>AVERAGE(E6:E18)</f>
        <v>88</v>
      </c>
      <c r="G19" s="30" t="s">
        <v>29</v>
      </c>
      <c r="I19" s="35">
        <f>AVERAGE(I6:I18)</f>
        <v>65.25</v>
      </c>
      <c r="K19" s="30"/>
      <c r="M19" s="259">
        <f>AVERAGE(M6:M18)</f>
        <v>75</v>
      </c>
      <c r="Q19" s="70">
        <f>AVERAGE(Q6:Q18)</f>
        <v>65.5</v>
      </c>
      <c r="U19" s="70">
        <f>AVERAGE(U6:U18)</f>
        <v>38.19</v>
      </c>
      <c r="Y19" s="70">
        <f>AVERAGE(Y6:Y8)</f>
        <v>66.19047619047619</v>
      </c>
      <c r="AC19" s="35">
        <f>AVERAGE(AC6:AC8)</f>
        <v>60.75</v>
      </c>
      <c r="AD19" s="35"/>
    </row>
  </sheetData>
  <mergeCells count="9">
    <mergeCell ref="O2:Q2"/>
    <mergeCell ref="A4:A5"/>
    <mergeCell ref="V4:Y4"/>
    <mergeCell ref="Z4:AC4"/>
    <mergeCell ref="R4:U4"/>
    <mergeCell ref="N4:Q4"/>
    <mergeCell ref="J4:M4"/>
    <mergeCell ref="F4:I4"/>
    <mergeCell ref="B4:E4"/>
  </mergeCells>
  <conditionalFormatting sqref="AB6">
    <cfRule type="cellIs" dxfId="60" priority="43" stopIfTrue="1" operator="between">
      <formula>75</formula>
      <formula>71</formula>
    </cfRule>
  </conditionalFormatting>
  <conditionalFormatting sqref="U6:U17">
    <cfRule type="containsBlanks" dxfId="59" priority="40" stopIfTrue="1">
      <formula>LEN(TRIM(U6))=0</formula>
    </cfRule>
    <cfRule type="cellIs" dxfId="58" priority="41" stopIfTrue="1" operator="lessThan">
      <formula>50</formula>
    </cfRule>
    <cfRule type="cellIs" dxfId="57" priority="42" stopIfTrue="1" operator="between">
      <formula>75</formula>
      <formula>50</formula>
    </cfRule>
  </conditionalFormatting>
  <conditionalFormatting sqref="Y6">
    <cfRule type="cellIs" dxfId="56" priority="32" stopIfTrue="1" operator="greaterThanOrEqual">
      <formula>75</formula>
    </cfRule>
  </conditionalFormatting>
  <conditionalFormatting sqref="Y8">
    <cfRule type="cellIs" dxfId="55" priority="29" stopIfTrue="1" operator="between">
      <formula>66.19</formula>
      <formula>50</formula>
    </cfRule>
  </conditionalFormatting>
  <conditionalFormatting sqref="Y7">
    <cfRule type="cellIs" dxfId="54" priority="27" stopIfTrue="1" operator="between">
      <formula>66.19</formula>
      <formula>50</formula>
    </cfRule>
  </conditionalFormatting>
  <conditionalFormatting sqref="AB7">
    <cfRule type="cellIs" dxfId="53" priority="26" stopIfTrue="1" operator="between">
      <formula>75</formula>
      <formula>71</formula>
    </cfRule>
  </conditionalFormatting>
  <conditionalFormatting sqref="AC6:AD7">
    <cfRule type="cellIs" dxfId="52" priority="24" stopIfTrue="1" operator="between">
      <formula>60.75</formula>
      <formula>50</formula>
    </cfRule>
    <cfRule type="cellIs" dxfId="51" priority="25" stopIfTrue="1" operator="between">
      <formula>75</formula>
      <formula>60.75</formula>
    </cfRule>
  </conditionalFormatting>
  <conditionalFormatting sqref="Q6:Q9">
    <cfRule type="containsBlanks" dxfId="50" priority="18">
      <formula>LEN(TRIM(Q6))=0</formula>
    </cfRule>
    <cfRule type="cellIs" dxfId="49" priority="19" operator="lessThan">
      <formula>50</formula>
    </cfRule>
    <cfRule type="containsBlanks" dxfId="48" priority="20">
      <formula>LEN(TRIM(Q6))=0</formula>
    </cfRule>
    <cfRule type="cellIs" dxfId="47" priority="21" operator="between">
      <formula>65.5</formula>
      <formula>50</formula>
    </cfRule>
    <cfRule type="cellIs" dxfId="46" priority="22" operator="between">
      <formula>65.5</formula>
      <formula>75</formula>
    </cfRule>
    <cfRule type="cellIs" dxfId="45" priority="23" operator="greaterThanOrEqual">
      <formula>75</formula>
    </cfRule>
  </conditionalFormatting>
  <conditionalFormatting sqref="AB8:AB18">
    <cfRule type="cellIs" dxfId="44" priority="17" stopIfTrue="1" operator="between">
      <formula>75</formula>
      <formula>71</formula>
    </cfRule>
  </conditionalFormatting>
  <conditionalFormatting sqref="M6:M18">
    <cfRule type="containsBlanks" dxfId="43" priority="7" stopIfTrue="1">
      <formula>LEN(TRIM(M6))=0</formula>
    </cfRule>
    <cfRule type="cellIs" dxfId="42" priority="8" stopIfTrue="1" operator="lessThan">
      <formula>50</formula>
    </cfRule>
    <cfRule type="cellIs" dxfId="41" priority="9" stopIfTrue="1" operator="between">
      <formula>$M$19</formula>
      <formula>50</formula>
    </cfRule>
    <cfRule type="cellIs" dxfId="40" priority="10" stopIfTrue="1" operator="greaterThanOrEqual">
      <formula>75</formula>
    </cfRule>
  </conditionalFormatting>
  <conditionalFormatting sqref="I6:I18">
    <cfRule type="containsBlanks" dxfId="39" priority="2" stopIfTrue="1">
      <formula>LEN(TRIM(I6))=0</formula>
    </cfRule>
    <cfRule type="cellIs" dxfId="38" priority="3" stopIfTrue="1" operator="lessThan">
      <formula>50</formula>
    </cfRule>
    <cfRule type="cellIs" dxfId="37" priority="4" stopIfTrue="1" operator="between">
      <formula>$M$19</formula>
      <formula>50</formula>
    </cfRule>
    <cfRule type="cellIs" dxfId="36" priority="5" stopIfTrue="1" operator="greaterThanOrEqual">
      <formula>75</formula>
    </cfRule>
  </conditionalFormatting>
  <conditionalFormatting sqref="E6">
    <cfRule type="cellIs" dxfId="35" priority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18.5703125" customWidth="1"/>
    <col min="3" max="3" width="29.140625" customWidth="1"/>
    <col min="4" max="9" width="7.7109375" customWidth="1"/>
    <col min="10" max="10" width="7.140625" customWidth="1"/>
    <col min="11" max="12" width="7.7109375" customWidth="1"/>
    <col min="13" max="13" width="7.140625" customWidth="1"/>
    <col min="14" max="15" width="7.7109375" customWidth="1"/>
    <col min="16" max="16" width="7.140625" customWidth="1"/>
    <col min="17" max="18" width="7.7109375" customWidth="1"/>
    <col min="19" max="19" width="7.140625" customWidth="1"/>
    <col min="20" max="21" width="7.7109375" customWidth="1"/>
    <col min="22" max="22" width="7.140625" customWidth="1"/>
    <col min="23" max="26" width="7.7109375" customWidth="1"/>
    <col min="27" max="31" width="6.7109375" customWidth="1"/>
    <col min="32" max="32" width="7.7109375" customWidth="1"/>
    <col min="33" max="33" width="6.5703125" customWidth="1"/>
  </cols>
  <sheetData>
    <row r="1" spans="1:35" x14ac:dyDescent="0.25">
      <c r="AH1" s="90"/>
      <c r="AI1" s="5" t="s">
        <v>17</v>
      </c>
    </row>
    <row r="2" spans="1:35" ht="15.75" x14ac:dyDescent="0.25">
      <c r="C2" s="409" t="s">
        <v>14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AH2" s="110"/>
      <c r="AI2" s="5" t="s">
        <v>18</v>
      </c>
    </row>
    <row r="3" spans="1:35" ht="15.75" thickBot="1" x14ac:dyDescent="0.3">
      <c r="AH3" s="95"/>
      <c r="AI3" s="5" t="s">
        <v>19</v>
      </c>
    </row>
    <row r="4" spans="1:35" s="1" customFormat="1" ht="15" customHeight="1" x14ac:dyDescent="0.25">
      <c r="A4" s="498" t="s">
        <v>11</v>
      </c>
      <c r="B4" s="500" t="s">
        <v>7</v>
      </c>
      <c r="C4" s="502" t="s">
        <v>0</v>
      </c>
      <c r="D4" s="504">
        <v>2021</v>
      </c>
      <c r="E4" s="505"/>
      <c r="F4" s="506"/>
      <c r="G4" s="504">
        <v>2020</v>
      </c>
      <c r="H4" s="505"/>
      <c r="I4" s="506"/>
      <c r="J4" s="504">
        <v>2019</v>
      </c>
      <c r="K4" s="505"/>
      <c r="L4" s="506"/>
      <c r="M4" s="504">
        <v>2018</v>
      </c>
      <c r="N4" s="505"/>
      <c r="O4" s="506"/>
      <c r="P4" s="504">
        <v>2017</v>
      </c>
      <c r="Q4" s="505"/>
      <c r="R4" s="506"/>
      <c r="S4" s="504">
        <v>2016</v>
      </c>
      <c r="T4" s="505"/>
      <c r="U4" s="506"/>
      <c r="V4" s="480">
        <v>2015</v>
      </c>
      <c r="W4" s="481"/>
      <c r="X4" s="482"/>
      <c r="Y4" s="504" t="s">
        <v>25</v>
      </c>
      <c r="Z4" s="505"/>
      <c r="AA4" s="505"/>
      <c r="AB4" s="505"/>
      <c r="AC4" s="505"/>
      <c r="AD4" s="505"/>
      <c r="AE4" s="506"/>
      <c r="AF4" s="496" t="s">
        <v>26</v>
      </c>
      <c r="AG4" s="7"/>
      <c r="AH4" s="6"/>
      <c r="AI4" s="5" t="s">
        <v>20</v>
      </c>
    </row>
    <row r="5" spans="1:35" ht="33.75" customHeight="1" thickBot="1" x14ac:dyDescent="0.3">
      <c r="A5" s="499"/>
      <c r="B5" s="501"/>
      <c r="C5" s="503"/>
      <c r="D5" s="427" t="s">
        <v>21</v>
      </c>
      <c r="E5" s="12" t="s">
        <v>22</v>
      </c>
      <c r="F5" s="428" t="s">
        <v>23</v>
      </c>
      <c r="G5" s="11" t="s">
        <v>21</v>
      </c>
      <c r="H5" s="12" t="s">
        <v>22</v>
      </c>
      <c r="I5" s="13" t="s">
        <v>23</v>
      </c>
      <c r="J5" s="11" t="s">
        <v>21</v>
      </c>
      <c r="K5" s="12" t="s">
        <v>22</v>
      </c>
      <c r="L5" s="13" t="s">
        <v>23</v>
      </c>
      <c r="M5" s="11" t="s">
        <v>21</v>
      </c>
      <c r="N5" s="12" t="s">
        <v>22</v>
      </c>
      <c r="O5" s="13" t="s">
        <v>23</v>
      </c>
      <c r="P5" s="11" t="s">
        <v>21</v>
      </c>
      <c r="Q5" s="12" t="s">
        <v>22</v>
      </c>
      <c r="R5" s="13" t="s">
        <v>23</v>
      </c>
      <c r="S5" s="14" t="s">
        <v>24</v>
      </c>
      <c r="T5" s="12" t="s">
        <v>22</v>
      </c>
      <c r="U5" s="62" t="s">
        <v>23</v>
      </c>
      <c r="V5" s="14" t="s">
        <v>24</v>
      </c>
      <c r="W5" s="12" t="s">
        <v>22</v>
      </c>
      <c r="X5" s="13" t="s">
        <v>23</v>
      </c>
      <c r="Y5" s="11">
        <v>2021</v>
      </c>
      <c r="Z5" s="242">
        <v>2020</v>
      </c>
      <c r="AA5" s="242">
        <v>2019</v>
      </c>
      <c r="AB5" s="242">
        <v>2018</v>
      </c>
      <c r="AC5" s="63">
        <v>2017</v>
      </c>
      <c r="AD5" s="12">
        <v>2016</v>
      </c>
      <c r="AE5" s="15">
        <v>2015</v>
      </c>
      <c r="AF5" s="497"/>
      <c r="AG5" s="8"/>
    </row>
    <row r="6" spans="1:35" x14ac:dyDescent="0.25">
      <c r="A6" s="37">
        <v>1</v>
      </c>
      <c r="B6" s="38" t="s">
        <v>9</v>
      </c>
      <c r="C6" s="49" t="s">
        <v>5</v>
      </c>
      <c r="D6" s="127"/>
      <c r="E6" s="38"/>
      <c r="F6" s="429"/>
      <c r="G6" s="127">
        <v>2</v>
      </c>
      <c r="H6" s="41">
        <v>95</v>
      </c>
      <c r="I6" s="158">
        <v>65.25</v>
      </c>
      <c r="J6" s="127">
        <v>4</v>
      </c>
      <c r="K6" s="41">
        <v>64</v>
      </c>
      <c r="L6" s="158">
        <v>69.5</v>
      </c>
      <c r="M6" s="127">
        <v>5</v>
      </c>
      <c r="N6" s="41">
        <v>94</v>
      </c>
      <c r="O6" s="158">
        <v>73.5</v>
      </c>
      <c r="P6" s="57">
        <v>7</v>
      </c>
      <c r="Q6" s="39">
        <v>65.569999999999993</v>
      </c>
      <c r="R6" s="58">
        <v>54.7</v>
      </c>
      <c r="S6" s="53">
        <v>7</v>
      </c>
      <c r="T6" s="41">
        <v>82.571428571428569</v>
      </c>
      <c r="U6" s="49">
        <v>77.11</v>
      </c>
      <c r="V6" s="57">
        <v>2</v>
      </c>
      <c r="W6" s="41">
        <v>67.5</v>
      </c>
      <c r="X6" s="64">
        <v>62.8</v>
      </c>
      <c r="Y6" s="436">
        <v>2</v>
      </c>
      <c r="Z6" s="53">
        <v>1</v>
      </c>
      <c r="AA6" s="53">
        <v>3</v>
      </c>
      <c r="AB6" s="53">
        <v>1</v>
      </c>
      <c r="AC6" s="53">
        <v>1</v>
      </c>
      <c r="AD6" s="40">
        <v>1</v>
      </c>
      <c r="AE6" s="42">
        <v>1</v>
      </c>
      <c r="AF6" s="159">
        <f t="shared" ref="AF6:AF18" si="0">SUM(Y6:AE6)</f>
        <v>10</v>
      </c>
      <c r="AG6" s="9"/>
    </row>
    <row r="7" spans="1:35" x14ac:dyDescent="0.25">
      <c r="A7" s="43">
        <v>2</v>
      </c>
      <c r="B7" s="17" t="s">
        <v>8</v>
      </c>
      <c r="C7" s="232" t="s">
        <v>51</v>
      </c>
      <c r="D7" s="239"/>
      <c r="E7" s="234"/>
      <c r="F7" s="430"/>
      <c r="G7" s="239"/>
      <c r="H7" s="243"/>
      <c r="I7" s="246">
        <v>65.25</v>
      </c>
      <c r="J7" s="239"/>
      <c r="K7" s="243"/>
      <c r="L7" s="246">
        <v>69.5</v>
      </c>
      <c r="M7" s="96">
        <v>1</v>
      </c>
      <c r="N7" s="20">
        <v>46</v>
      </c>
      <c r="O7" s="102">
        <v>73.5</v>
      </c>
      <c r="P7" s="24">
        <v>2</v>
      </c>
      <c r="Q7" s="32">
        <v>39</v>
      </c>
      <c r="R7" s="60">
        <v>54.7</v>
      </c>
      <c r="S7" s="54"/>
      <c r="T7" s="20"/>
      <c r="U7" s="51">
        <v>77.11</v>
      </c>
      <c r="V7" s="24"/>
      <c r="W7" s="20"/>
      <c r="X7" s="25">
        <v>62.8</v>
      </c>
      <c r="Y7" s="437">
        <v>2</v>
      </c>
      <c r="Z7" s="54">
        <v>5</v>
      </c>
      <c r="AA7" s="54">
        <v>4</v>
      </c>
      <c r="AB7" s="54">
        <v>3</v>
      </c>
      <c r="AC7" s="54">
        <v>2</v>
      </c>
      <c r="AD7" s="19">
        <v>4</v>
      </c>
      <c r="AE7" s="44">
        <v>3</v>
      </c>
      <c r="AF7" s="160">
        <f t="shared" si="0"/>
        <v>23</v>
      </c>
      <c r="AG7" s="9"/>
    </row>
    <row r="8" spans="1:35" x14ac:dyDescent="0.25">
      <c r="A8" s="43">
        <v>3</v>
      </c>
      <c r="B8" s="16" t="s">
        <v>58</v>
      </c>
      <c r="C8" s="443" t="s">
        <v>64</v>
      </c>
      <c r="D8" s="156"/>
      <c r="E8" s="114"/>
      <c r="F8" s="431"/>
      <c r="G8" s="104"/>
      <c r="H8" s="32"/>
      <c r="I8" s="101">
        <v>65.25</v>
      </c>
      <c r="J8" s="104">
        <v>1</v>
      </c>
      <c r="K8" s="32">
        <v>95</v>
      </c>
      <c r="L8" s="101">
        <v>69.5</v>
      </c>
      <c r="M8" s="156"/>
      <c r="N8" s="157"/>
      <c r="O8" s="101">
        <v>73.5</v>
      </c>
      <c r="P8" s="59"/>
      <c r="Q8" s="114"/>
      <c r="R8" s="60">
        <v>54.7</v>
      </c>
      <c r="S8" s="54"/>
      <c r="T8" s="20"/>
      <c r="U8" s="51">
        <v>77.11</v>
      </c>
      <c r="V8" s="24"/>
      <c r="W8" s="20"/>
      <c r="X8" s="25">
        <v>62.8</v>
      </c>
      <c r="Y8" s="437">
        <v>2</v>
      </c>
      <c r="Z8" s="54">
        <v>5</v>
      </c>
      <c r="AA8" s="54">
        <v>1</v>
      </c>
      <c r="AB8" s="54">
        <v>5</v>
      </c>
      <c r="AC8" s="54">
        <v>4</v>
      </c>
      <c r="AD8" s="19">
        <v>4</v>
      </c>
      <c r="AE8" s="44">
        <v>3</v>
      </c>
      <c r="AF8" s="160">
        <f t="shared" si="0"/>
        <v>24</v>
      </c>
      <c r="AG8" s="9"/>
    </row>
    <row r="9" spans="1:35" x14ac:dyDescent="0.25">
      <c r="A9" s="43">
        <v>4</v>
      </c>
      <c r="B9" s="16" t="s">
        <v>59</v>
      </c>
      <c r="C9" s="50" t="s">
        <v>60</v>
      </c>
      <c r="D9" s="156"/>
      <c r="E9" s="114"/>
      <c r="F9" s="431"/>
      <c r="G9" s="104">
        <v>1</v>
      </c>
      <c r="H9" s="32">
        <v>79</v>
      </c>
      <c r="I9" s="101">
        <v>65.25</v>
      </c>
      <c r="J9" s="104"/>
      <c r="K9" s="32"/>
      <c r="L9" s="101">
        <v>69.5</v>
      </c>
      <c r="M9" s="156"/>
      <c r="N9" s="157"/>
      <c r="O9" s="101">
        <v>73.5</v>
      </c>
      <c r="P9" s="59"/>
      <c r="Q9" s="18"/>
      <c r="R9" s="60">
        <v>54.7</v>
      </c>
      <c r="S9" s="55"/>
      <c r="T9" s="20"/>
      <c r="U9" s="51">
        <v>77.11</v>
      </c>
      <c r="V9" s="24"/>
      <c r="W9" s="21"/>
      <c r="X9" s="25">
        <v>62.8</v>
      </c>
      <c r="Y9" s="437">
        <v>2</v>
      </c>
      <c r="Z9" s="54">
        <v>2</v>
      </c>
      <c r="AA9" s="54">
        <v>4</v>
      </c>
      <c r="AB9" s="54">
        <v>5</v>
      </c>
      <c r="AC9" s="54">
        <v>4</v>
      </c>
      <c r="AD9" s="19">
        <v>4</v>
      </c>
      <c r="AE9" s="44">
        <v>3</v>
      </c>
      <c r="AF9" s="160">
        <f t="shared" si="0"/>
        <v>24</v>
      </c>
      <c r="AG9" s="9"/>
    </row>
    <row r="10" spans="1:35" x14ac:dyDescent="0.25">
      <c r="A10" s="71">
        <v>5</v>
      </c>
      <c r="B10" s="154" t="s">
        <v>10</v>
      </c>
      <c r="C10" s="109" t="s">
        <v>40</v>
      </c>
      <c r="D10" s="240"/>
      <c r="E10" s="94"/>
      <c r="F10" s="374"/>
      <c r="G10" s="240"/>
      <c r="H10" s="244"/>
      <c r="I10" s="247">
        <v>65.25</v>
      </c>
      <c r="J10" s="240"/>
      <c r="K10" s="244"/>
      <c r="L10" s="247">
        <v>69.5</v>
      </c>
      <c r="M10" s="105">
        <v>1</v>
      </c>
      <c r="N10" s="33">
        <v>82</v>
      </c>
      <c r="O10" s="103">
        <v>73.5</v>
      </c>
      <c r="P10" s="84"/>
      <c r="Q10" s="33"/>
      <c r="R10" s="85">
        <v>54.7</v>
      </c>
      <c r="S10" s="55"/>
      <c r="T10" s="21"/>
      <c r="U10" s="72">
        <v>77.11</v>
      </c>
      <c r="V10" s="92"/>
      <c r="W10" s="21"/>
      <c r="X10" s="93">
        <v>62.8</v>
      </c>
      <c r="Y10" s="438">
        <v>2</v>
      </c>
      <c r="Z10" s="55">
        <v>5</v>
      </c>
      <c r="AA10" s="55">
        <v>4</v>
      </c>
      <c r="AB10" s="55">
        <v>2</v>
      </c>
      <c r="AC10" s="55">
        <v>4</v>
      </c>
      <c r="AD10" s="99">
        <v>4</v>
      </c>
      <c r="AE10" s="100">
        <v>3</v>
      </c>
      <c r="AF10" s="161">
        <f t="shared" si="0"/>
        <v>24</v>
      </c>
      <c r="AG10" s="9"/>
    </row>
    <row r="11" spans="1:35" x14ac:dyDescent="0.25">
      <c r="A11" s="71">
        <v>6</v>
      </c>
      <c r="B11" s="16" t="s">
        <v>8</v>
      </c>
      <c r="C11" s="50" t="s">
        <v>27</v>
      </c>
      <c r="D11" s="156"/>
      <c r="E11" s="114"/>
      <c r="F11" s="431"/>
      <c r="G11" s="156"/>
      <c r="H11" s="157"/>
      <c r="I11" s="101">
        <v>65.25</v>
      </c>
      <c r="J11" s="156"/>
      <c r="K11" s="157"/>
      <c r="L11" s="101">
        <v>69.5</v>
      </c>
      <c r="M11" s="188"/>
      <c r="N11" s="248"/>
      <c r="O11" s="103">
        <v>73.5</v>
      </c>
      <c r="P11" s="84"/>
      <c r="Q11" s="18"/>
      <c r="R11" s="85">
        <v>54.7</v>
      </c>
      <c r="S11" s="55">
        <v>1</v>
      </c>
      <c r="T11" s="21">
        <v>53</v>
      </c>
      <c r="U11" s="72">
        <v>77.11</v>
      </c>
      <c r="V11" s="92">
        <v>3</v>
      </c>
      <c r="W11" s="21">
        <v>54</v>
      </c>
      <c r="X11" s="93">
        <v>62.8</v>
      </c>
      <c r="Y11" s="438">
        <v>2</v>
      </c>
      <c r="Z11" s="55">
        <v>5</v>
      </c>
      <c r="AA11" s="55">
        <v>4</v>
      </c>
      <c r="AB11" s="55">
        <v>5</v>
      </c>
      <c r="AC11" s="55">
        <v>4</v>
      </c>
      <c r="AD11" s="99">
        <v>3</v>
      </c>
      <c r="AE11" s="100">
        <v>2</v>
      </c>
      <c r="AF11" s="161">
        <f t="shared" si="0"/>
        <v>25</v>
      </c>
      <c r="AG11" s="9"/>
    </row>
    <row r="12" spans="1:35" x14ac:dyDescent="0.25">
      <c r="A12" s="71">
        <v>7</v>
      </c>
      <c r="B12" s="16" t="s">
        <v>59</v>
      </c>
      <c r="C12" s="50" t="s">
        <v>57</v>
      </c>
      <c r="D12" s="156"/>
      <c r="E12" s="114"/>
      <c r="F12" s="431"/>
      <c r="G12" s="104"/>
      <c r="H12" s="32"/>
      <c r="I12" s="101">
        <v>65.25</v>
      </c>
      <c r="J12" s="104">
        <v>1</v>
      </c>
      <c r="K12" s="32">
        <v>66</v>
      </c>
      <c r="L12" s="101">
        <v>69.5</v>
      </c>
      <c r="M12" s="188"/>
      <c r="N12" s="248"/>
      <c r="O12" s="103">
        <v>73.5</v>
      </c>
      <c r="P12" s="84"/>
      <c r="Q12" s="18"/>
      <c r="R12" s="85">
        <v>54.7</v>
      </c>
      <c r="S12" s="55"/>
      <c r="T12" s="21"/>
      <c r="U12" s="72">
        <v>77.11</v>
      </c>
      <c r="V12" s="92"/>
      <c r="W12" s="21"/>
      <c r="X12" s="93">
        <v>62.8</v>
      </c>
      <c r="Y12" s="438">
        <v>2</v>
      </c>
      <c r="Z12" s="55">
        <v>5</v>
      </c>
      <c r="AA12" s="55">
        <v>2</v>
      </c>
      <c r="AB12" s="55">
        <v>5</v>
      </c>
      <c r="AC12" s="55">
        <v>4</v>
      </c>
      <c r="AD12" s="99">
        <v>4</v>
      </c>
      <c r="AE12" s="100">
        <v>3</v>
      </c>
      <c r="AF12" s="161">
        <f t="shared" si="0"/>
        <v>25</v>
      </c>
      <c r="AG12" s="9"/>
    </row>
    <row r="13" spans="1:35" x14ac:dyDescent="0.25">
      <c r="A13" s="71">
        <v>8</v>
      </c>
      <c r="B13" s="16" t="s">
        <v>16</v>
      </c>
      <c r="C13" s="50" t="s">
        <v>62</v>
      </c>
      <c r="D13" s="156"/>
      <c r="E13" s="114"/>
      <c r="F13" s="431"/>
      <c r="G13" s="104">
        <v>1</v>
      </c>
      <c r="H13" s="32">
        <v>49</v>
      </c>
      <c r="I13" s="101">
        <v>65.25</v>
      </c>
      <c r="J13" s="104"/>
      <c r="K13" s="32"/>
      <c r="L13" s="101">
        <v>69.5</v>
      </c>
      <c r="M13" s="188"/>
      <c r="N13" s="248"/>
      <c r="O13" s="103">
        <v>73.5</v>
      </c>
      <c r="P13" s="84"/>
      <c r="Q13" s="18"/>
      <c r="R13" s="85">
        <v>54.7</v>
      </c>
      <c r="S13" s="55"/>
      <c r="T13" s="21"/>
      <c r="U13" s="72">
        <v>77.11</v>
      </c>
      <c r="V13" s="92"/>
      <c r="W13" s="21"/>
      <c r="X13" s="93">
        <v>62.8</v>
      </c>
      <c r="Y13" s="438">
        <v>2</v>
      </c>
      <c r="Z13" s="55">
        <v>3</v>
      </c>
      <c r="AA13" s="55">
        <v>4</v>
      </c>
      <c r="AB13" s="55">
        <v>5</v>
      </c>
      <c r="AC13" s="55">
        <v>4</v>
      </c>
      <c r="AD13" s="99">
        <v>4</v>
      </c>
      <c r="AE13" s="100">
        <v>3</v>
      </c>
      <c r="AF13" s="161">
        <f t="shared" si="0"/>
        <v>25</v>
      </c>
      <c r="AG13" s="9"/>
    </row>
    <row r="14" spans="1:35" x14ac:dyDescent="0.25">
      <c r="A14" s="71">
        <v>9</v>
      </c>
      <c r="B14" s="16" t="s">
        <v>10</v>
      </c>
      <c r="C14" s="50" t="s">
        <v>28</v>
      </c>
      <c r="D14" s="156"/>
      <c r="E14" s="114"/>
      <c r="F14" s="431"/>
      <c r="G14" s="156"/>
      <c r="H14" s="157"/>
      <c r="I14" s="101">
        <v>65.25</v>
      </c>
      <c r="J14" s="156"/>
      <c r="K14" s="157"/>
      <c r="L14" s="101">
        <v>69.5</v>
      </c>
      <c r="M14" s="105"/>
      <c r="N14" s="18"/>
      <c r="O14" s="103">
        <v>73.5</v>
      </c>
      <c r="P14" s="84"/>
      <c r="Q14" s="33"/>
      <c r="R14" s="85">
        <v>54.7</v>
      </c>
      <c r="S14" s="55">
        <v>1</v>
      </c>
      <c r="T14" s="21">
        <v>63</v>
      </c>
      <c r="U14" s="72">
        <v>77.11</v>
      </c>
      <c r="V14" s="92"/>
      <c r="W14" s="21"/>
      <c r="X14" s="93">
        <v>62.8</v>
      </c>
      <c r="Y14" s="438">
        <v>2</v>
      </c>
      <c r="Z14" s="55">
        <v>5</v>
      </c>
      <c r="AA14" s="55">
        <v>4</v>
      </c>
      <c r="AB14" s="55">
        <v>5</v>
      </c>
      <c r="AC14" s="55">
        <v>4</v>
      </c>
      <c r="AD14" s="99">
        <v>2</v>
      </c>
      <c r="AE14" s="100">
        <v>3</v>
      </c>
      <c r="AF14" s="161">
        <f t="shared" si="0"/>
        <v>25</v>
      </c>
      <c r="AG14" s="9"/>
    </row>
    <row r="15" spans="1:35" x14ac:dyDescent="0.25">
      <c r="A15" s="71">
        <v>10</v>
      </c>
      <c r="B15" s="440" t="s">
        <v>16</v>
      </c>
      <c r="C15" s="441" t="s">
        <v>63</v>
      </c>
      <c r="D15" s="96">
        <v>1</v>
      </c>
      <c r="E15" s="20">
        <v>88</v>
      </c>
      <c r="F15" s="442">
        <v>88</v>
      </c>
      <c r="G15" s="96"/>
      <c r="H15" s="20"/>
      <c r="I15" s="102">
        <v>65.25</v>
      </c>
      <c r="J15" s="96"/>
      <c r="K15" s="20"/>
      <c r="L15" s="102">
        <v>69.5</v>
      </c>
      <c r="M15" s="355"/>
      <c r="N15" s="36"/>
      <c r="O15" s="358">
        <v>73.5</v>
      </c>
      <c r="P15" s="92"/>
      <c r="Q15" s="360"/>
      <c r="R15" s="85">
        <v>54.7</v>
      </c>
      <c r="S15" s="55"/>
      <c r="T15" s="21"/>
      <c r="U15" s="72">
        <v>77.11</v>
      </c>
      <c r="V15" s="92"/>
      <c r="W15" s="21"/>
      <c r="X15" s="93">
        <v>62.8</v>
      </c>
      <c r="Y15" s="438">
        <v>1</v>
      </c>
      <c r="Z15" s="55">
        <v>5</v>
      </c>
      <c r="AA15" s="55">
        <v>4</v>
      </c>
      <c r="AB15" s="55">
        <v>5</v>
      </c>
      <c r="AC15" s="55">
        <v>4</v>
      </c>
      <c r="AD15" s="99">
        <v>4</v>
      </c>
      <c r="AE15" s="100">
        <v>3</v>
      </c>
      <c r="AF15" s="161">
        <f t="shared" si="0"/>
        <v>26</v>
      </c>
      <c r="AG15" s="9"/>
    </row>
    <row r="16" spans="1:35" x14ac:dyDescent="0.25">
      <c r="A16" s="71">
        <v>11</v>
      </c>
      <c r="B16" s="149" t="s">
        <v>16</v>
      </c>
      <c r="C16" s="372" t="s">
        <v>37</v>
      </c>
      <c r="D16" s="241"/>
      <c r="E16" s="150"/>
      <c r="F16" s="373"/>
      <c r="G16" s="241"/>
      <c r="H16" s="245"/>
      <c r="I16" s="444">
        <v>65.25</v>
      </c>
      <c r="J16" s="241"/>
      <c r="K16" s="245"/>
      <c r="L16" s="444">
        <v>69.5</v>
      </c>
      <c r="M16" s="105">
        <v>1</v>
      </c>
      <c r="N16" s="33">
        <v>40</v>
      </c>
      <c r="O16" s="103">
        <v>73.5</v>
      </c>
      <c r="P16" s="84"/>
      <c r="Q16" s="33"/>
      <c r="R16" s="85">
        <v>54.7</v>
      </c>
      <c r="S16" s="55"/>
      <c r="T16" s="21"/>
      <c r="U16" s="72">
        <v>77.11</v>
      </c>
      <c r="V16" s="92"/>
      <c r="W16" s="21"/>
      <c r="X16" s="93">
        <v>62.8</v>
      </c>
      <c r="Y16" s="438">
        <v>2</v>
      </c>
      <c r="Z16" s="55">
        <v>5</v>
      </c>
      <c r="AA16" s="55">
        <v>4</v>
      </c>
      <c r="AB16" s="55">
        <v>4</v>
      </c>
      <c r="AC16" s="55">
        <v>4</v>
      </c>
      <c r="AD16" s="99">
        <v>4</v>
      </c>
      <c r="AE16" s="100">
        <v>3</v>
      </c>
      <c r="AF16" s="161">
        <f t="shared" si="0"/>
        <v>26</v>
      </c>
      <c r="AG16" s="9"/>
    </row>
    <row r="17" spans="1:33" x14ac:dyDescent="0.25">
      <c r="A17" s="43">
        <v>12</v>
      </c>
      <c r="B17" s="17" t="s">
        <v>16</v>
      </c>
      <c r="C17" s="51" t="s">
        <v>6</v>
      </c>
      <c r="D17" s="96"/>
      <c r="E17" s="17"/>
      <c r="F17" s="433"/>
      <c r="G17" s="96"/>
      <c r="H17" s="20"/>
      <c r="I17" s="102">
        <v>65.25</v>
      </c>
      <c r="J17" s="96"/>
      <c r="K17" s="20"/>
      <c r="L17" s="102">
        <v>69.5</v>
      </c>
      <c r="M17" s="434"/>
      <c r="N17" s="17"/>
      <c r="O17" s="102">
        <v>73.5</v>
      </c>
      <c r="P17" s="24">
        <v>1</v>
      </c>
      <c r="Q17" s="435">
        <v>10</v>
      </c>
      <c r="R17" s="60">
        <v>54.7</v>
      </c>
      <c r="S17" s="54"/>
      <c r="T17" s="20"/>
      <c r="U17" s="51">
        <v>77.11</v>
      </c>
      <c r="V17" s="24"/>
      <c r="W17" s="20"/>
      <c r="X17" s="25">
        <v>62.8</v>
      </c>
      <c r="Y17" s="437">
        <v>2</v>
      </c>
      <c r="Z17" s="54">
        <v>5</v>
      </c>
      <c r="AA17" s="54">
        <v>4</v>
      </c>
      <c r="AB17" s="54">
        <v>5</v>
      </c>
      <c r="AC17" s="54">
        <v>3</v>
      </c>
      <c r="AD17" s="19">
        <v>4</v>
      </c>
      <c r="AE17" s="44">
        <v>3</v>
      </c>
      <c r="AF17" s="160">
        <f t="shared" si="0"/>
        <v>26</v>
      </c>
      <c r="AG17" s="9"/>
    </row>
    <row r="18" spans="1:33" ht="15.75" thickBot="1" x14ac:dyDescent="0.3">
      <c r="A18" s="45">
        <v>13</v>
      </c>
      <c r="B18" s="350" t="s">
        <v>16</v>
      </c>
      <c r="C18" s="351" t="s">
        <v>61</v>
      </c>
      <c r="D18" s="352"/>
      <c r="E18" s="357"/>
      <c r="F18" s="432"/>
      <c r="G18" s="356">
        <v>1</v>
      </c>
      <c r="H18" s="265">
        <v>38</v>
      </c>
      <c r="I18" s="354">
        <v>65.25</v>
      </c>
      <c r="J18" s="356"/>
      <c r="K18" s="265"/>
      <c r="L18" s="354">
        <v>69.5</v>
      </c>
      <c r="M18" s="352"/>
      <c r="N18" s="353"/>
      <c r="O18" s="354">
        <v>73.5</v>
      </c>
      <c r="P18" s="344"/>
      <c r="Q18" s="357"/>
      <c r="R18" s="61">
        <v>54.7</v>
      </c>
      <c r="S18" s="56"/>
      <c r="T18" s="47"/>
      <c r="U18" s="52">
        <v>77.11</v>
      </c>
      <c r="V18" s="26"/>
      <c r="W18" s="47"/>
      <c r="X18" s="28">
        <v>62.8</v>
      </c>
      <c r="Y18" s="439">
        <v>2</v>
      </c>
      <c r="Z18" s="56">
        <v>4</v>
      </c>
      <c r="AA18" s="56">
        <v>4</v>
      </c>
      <c r="AB18" s="56">
        <v>5</v>
      </c>
      <c r="AC18" s="56">
        <v>4</v>
      </c>
      <c r="AD18" s="46">
        <v>4</v>
      </c>
      <c r="AE18" s="48">
        <v>3</v>
      </c>
      <c r="AF18" s="162">
        <f t="shared" si="0"/>
        <v>26</v>
      </c>
      <c r="AG18" s="9"/>
    </row>
    <row r="19" spans="1:33" x14ac:dyDescent="0.25">
      <c r="C19" s="30" t="s">
        <v>29</v>
      </c>
      <c r="D19" s="30"/>
      <c r="E19" s="98">
        <f>AVERAGE(E6:E18)</f>
        <v>88</v>
      </c>
      <c r="F19" s="30"/>
      <c r="G19" s="30"/>
      <c r="H19" s="98">
        <f>AVERAGE(H6:H18)</f>
        <v>65.25</v>
      </c>
      <c r="I19" s="30"/>
      <c r="J19" s="30"/>
      <c r="K19" s="98">
        <f>AVERAGE(K6:K18)</f>
        <v>75</v>
      </c>
      <c r="L19" s="30"/>
      <c r="M19" s="30"/>
      <c r="N19" s="98">
        <f>AVERAGE(N6:N18)</f>
        <v>65.5</v>
      </c>
      <c r="O19" s="30"/>
      <c r="Q19" s="35">
        <f>AVERAGE(Q6:Q18)</f>
        <v>38.19</v>
      </c>
      <c r="T19" s="35">
        <f>AVERAGE(T6:T18)</f>
        <v>66.19047619047619</v>
      </c>
      <c r="U19" s="35"/>
      <c r="V19" s="35"/>
      <c r="W19" s="35">
        <f>AVERAGE(W6:W18)</f>
        <v>60.75</v>
      </c>
    </row>
    <row r="20" spans="1:33" x14ac:dyDescent="0.25">
      <c r="C20" s="31" t="s">
        <v>30</v>
      </c>
      <c r="D20" s="31"/>
      <c r="E20" s="97">
        <v>88</v>
      </c>
      <c r="F20" s="31"/>
      <c r="G20" s="31"/>
      <c r="H20" s="31">
        <v>65.25</v>
      </c>
      <c r="I20" s="31"/>
      <c r="J20" s="31"/>
      <c r="K20" s="97">
        <v>69.5</v>
      </c>
      <c r="L20" s="31"/>
      <c r="M20" s="31"/>
      <c r="N20" s="97">
        <v>73.5</v>
      </c>
      <c r="O20" s="31"/>
      <c r="Q20" s="34">
        <v>54.7</v>
      </c>
      <c r="R20" s="2"/>
      <c r="S20" s="2"/>
      <c r="T20" s="2">
        <v>77.11</v>
      </c>
      <c r="U20" s="2"/>
      <c r="V20" s="2"/>
      <c r="W20" s="34">
        <v>62.8</v>
      </c>
      <c r="X20" s="2"/>
      <c r="Y20" s="2"/>
      <c r="Z20" s="2"/>
      <c r="AA20" s="2"/>
      <c r="AB20" s="2"/>
    </row>
  </sheetData>
  <sortState ref="B6:AF10">
    <sortCondition ref="AF19"/>
  </sortState>
  <mergeCells count="12">
    <mergeCell ref="AF4:AF5"/>
    <mergeCell ref="A4:A5"/>
    <mergeCell ref="B4:B5"/>
    <mergeCell ref="C4:C5"/>
    <mergeCell ref="P4:R4"/>
    <mergeCell ref="S4:U4"/>
    <mergeCell ref="V4:X4"/>
    <mergeCell ref="M4:O4"/>
    <mergeCell ref="J4:L4"/>
    <mergeCell ref="G4:I4"/>
    <mergeCell ref="D4:F4"/>
    <mergeCell ref="Y4:AE4"/>
  </mergeCells>
  <conditionalFormatting sqref="Q6:Q20">
    <cfRule type="containsBlanks" dxfId="34" priority="29" stopIfTrue="1">
      <formula>LEN(TRIM(Q6))=0</formula>
    </cfRule>
    <cfRule type="cellIs" dxfId="33" priority="30" stopIfTrue="1" operator="between">
      <formula>75</formula>
      <formula>50</formula>
    </cfRule>
    <cfRule type="cellIs" dxfId="32" priority="33" stopIfTrue="1" operator="greaterThanOrEqual">
      <formula>75</formula>
    </cfRule>
    <cfRule type="cellIs" dxfId="31" priority="49" stopIfTrue="1" operator="lessThan">
      <formula>50</formula>
    </cfRule>
  </conditionalFormatting>
  <conditionalFormatting sqref="N6:N20">
    <cfRule type="cellIs" dxfId="30" priority="197" stopIfTrue="1" operator="equal">
      <formula>$N$19</formula>
    </cfRule>
    <cfRule type="containsBlanks" dxfId="29" priority="198" stopIfTrue="1">
      <formula>LEN(TRIM(N6))=0</formula>
    </cfRule>
    <cfRule type="cellIs" dxfId="28" priority="199" stopIfTrue="1" operator="lessThan">
      <formula>50</formula>
    </cfRule>
    <cfRule type="cellIs" dxfId="27" priority="200" stopIfTrue="1" operator="between">
      <formula>$N$19</formula>
      <formula>50</formula>
    </cfRule>
    <cfRule type="cellIs" dxfId="26" priority="201" stopIfTrue="1" operator="between">
      <formula>$N$19</formula>
      <formula>75</formula>
    </cfRule>
    <cfRule type="cellIs" dxfId="25" priority="202" stopIfTrue="1" operator="greaterThanOrEqual">
      <formula>75</formula>
    </cfRule>
  </conditionalFormatting>
  <conditionalFormatting sqref="T6:T20">
    <cfRule type="cellIs" dxfId="24" priority="209" stopIfTrue="1" operator="between">
      <formula>$T$19</formula>
      <formula>75</formula>
    </cfRule>
    <cfRule type="containsBlanks" dxfId="23" priority="210" stopIfTrue="1">
      <formula>LEN(TRIM(T6))=0</formula>
    </cfRule>
    <cfRule type="cellIs" dxfId="22" priority="211" stopIfTrue="1" operator="lessThan">
      <formula>50</formula>
    </cfRule>
    <cfRule type="cellIs" dxfId="21" priority="212" stopIfTrue="1" operator="between">
      <formula>$T$19</formula>
      <formula>50</formula>
    </cfRule>
    <cfRule type="cellIs" dxfId="20" priority="213" stopIfTrue="1" operator="greaterThanOrEqual">
      <formula>75</formula>
    </cfRule>
  </conditionalFormatting>
  <conditionalFormatting sqref="W6:W20">
    <cfRule type="cellIs" dxfId="19" priority="219" stopIfTrue="1" operator="equal">
      <formula>$W$19</formula>
    </cfRule>
    <cfRule type="containsBlanks" dxfId="18" priority="220" stopIfTrue="1">
      <formula>LEN(TRIM(W6))=0</formula>
    </cfRule>
    <cfRule type="cellIs" dxfId="17" priority="221" stopIfTrue="1" operator="lessThan">
      <formula>50</formula>
    </cfRule>
    <cfRule type="cellIs" dxfId="16" priority="222" stopIfTrue="1" operator="greaterThanOrEqual">
      <formula>75</formula>
    </cfRule>
    <cfRule type="cellIs" dxfId="15" priority="223" stopIfTrue="1" operator="between">
      <formula>$W$19</formula>
      <formula>50</formula>
    </cfRule>
    <cfRule type="cellIs" dxfId="14" priority="224" stopIfTrue="1" operator="between">
      <formula>75</formula>
      <formula>$W$19</formula>
    </cfRule>
  </conditionalFormatting>
  <conditionalFormatting sqref="K6:K20">
    <cfRule type="containsBlanks" dxfId="13" priority="231" stopIfTrue="1">
      <formula>LEN(TRIM(K6))=0</formula>
    </cfRule>
    <cfRule type="cellIs" dxfId="12" priority="232" stopIfTrue="1" operator="between">
      <formula>75</formula>
      <formula>$K$19</formula>
    </cfRule>
    <cfRule type="cellIs" dxfId="11" priority="233" stopIfTrue="1" operator="lessThan">
      <formula>50</formula>
    </cfRule>
    <cfRule type="cellIs" dxfId="10" priority="234" stopIfTrue="1" operator="between">
      <formula>$K$19</formula>
      <formula>50</formula>
    </cfRule>
    <cfRule type="cellIs" dxfId="9" priority="235" stopIfTrue="1" operator="greaterThanOrEqual">
      <formula>75</formula>
    </cfRule>
  </conditionalFormatting>
  <conditionalFormatting sqref="H6:H20">
    <cfRule type="containsBlanks" dxfId="8" priority="241">
      <formula>LEN(TRIM(H6))=0</formula>
    </cfRule>
    <cfRule type="cellIs" dxfId="7" priority="242" operator="lessThan">
      <formula>50</formula>
    </cfRule>
    <cfRule type="cellIs" dxfId="6" priority="243" operator="between">
      <formula>75</formula>
      <formula>$H$19</formula>
    </cfRule>
    <cfRule type="cellIs" dxfId="5" priority="244" operator="greaterThanOrEqual">
      <formula>75</formula>
    </cfRule>
  </conditionalFormatting>
  <conditionalFormatting sqref="E6:E20">
    <cfRule type="containsBlanks" dxfId="4" priority="1">
      <formula>LEN(TRIM(E6))=0</formula>
    </cfRule>
    <cfRule type="cellIs" dxfId="3" priority="2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90" zoomScaleNormal="90" workbookViewId="0">
      <selection activeCell="C4" sqref="C4:C5"/>
    </sheetView>
  </sheetViews>
  <sheetFormatPr defaultRowHeight="15" x14ac:dyDescent="0.25"/>
  <cols>
    <col min="1" max="1" width="4.7109375" customWidth="1"/>
    <col min="2" max="2" width="16.7109375" customWidth="1"/>
    <col min="3" max="3" width="29.7109375" customWidth="1"/>
    <col min="4" max="5" width="8.7109375" customWidth="1"/>
    <col min="6" max="6" width="7.85546875" customWidth="1"/>
  </cols>
  <sheetData>
    <row r="1" spans="1:8" x14ac:dyDescent="0.25">
      <c r="G1" s="90"/>
      <c r="H1" s="5" t="s">
        <v>17</v>
      </c>
    </row>
    <row r="2" spans="1:8" ht="15.75" x14ac:dyDescent="0.25">
      <c r="A2" s="23"/>
      <c r="C2" s="509" t="s">
        <v>14</v>
      </c>
      <c r="D2" s="509"/>
      <c r="E2" s="3">
        <v>2021</v>
      </c>
      <c r="G2" s="91"/>
      <c r="H2" s="5" t="s">
        <v>18</v>
      </c>
    </row>
    <row r="3" spans="1:8" ht="15.75" thickBot="1" x14ac:dyDescent="0.3">
      <c r="A3" s="23"/>
      <c r="B3" s="23"/>
      <c r="C3" s="23"/>
      <c r="D3" s="23"/>
      <c r="E3" s="23"/>
      <c r="G3" s="95"/>
      <c r="H3" s="5" t="s">
        <v>19</v>
      </c>
    </row>
    <row r="4" spans="1:8" ht="15" customHeight="1" x14ac:dyDescent="0.25">
      <c r="A4" s="476" t="s">
        <v>11</v>
      </c>
      <c r="B4" s="510" t="s">
        <v>7</v>
      </c>
      <c r="C4" s="510" t="s">
        <v>0</v>
      </c>
      <c r="D4" s="512" t="s">
        <v>1</v>
      </c>
      <c r="E4" s="507" t="s">
        <v>3</v>
      </c>
      <c r="F4" s="22"/>
      <c r="G4" s="6"/>
      <c r="H4" s="5" t="s">
        <v>20</v>
      </c>
    </row>
    <row r="5" spans="1:8" ht="24" customHeight="1" thickBot="1" x14ac:dyDescent="0.3">
      <c r="A5" s="477"/>
      <c r="B5" s="511" t="s">
        <v>13</v>
      </c>
      <c r="C5" s="511"/>
      <c r="D5" s="513"/>
      <c r="E5" s="508"/>
      <c r="F5" s="22"/>
    </row>
    <row r="6" spans="1:8" ht="15" customHeight="1" thickBot="1" x14ac:dyDescent="0.3">
      <c r="A6" s="141"/>
      <c r="B6" s="142"/>
      <c r="C6" s="144" t="s">
        <v>41</v>
      </c>
      <c r="D6" s="144">
        <f>SUM(D7:D7)</f>
        <v>1</v>
      </c>
      <c r="E6" s="525">
        <f>AVERAGE(E7:E7)</f>
        <v>88</v>
      </c>
      <c r="F6" s="22"/>
    </row>
    <row r="7" spans="1:8" ht="15.75" thickBot="1" x14ac:dyDescent="0.3">
      <c r="A7" s="126">
        <v>1</v>
      </c>
      <c r="B7" s="349" t="s">
        <v>16</v>
      </c>
      <c r="C7" s="417" t="s">
        <v>63</v>
      </c>
      <c r="D7" s="125">
        <v>1</v>
      </c>
      <c r="E7" s="152">
        <v>88</v>
      </c>
      <c r="F7" s="22"/>
    </row>
    <row r="8" spans="1:8" x14ac:dyDescent="0.25">
      <c r="A8" s="219"/>
      <c r="B8" s="220"/>
      <c r="C8" s="221"/>
      <c r="D8" s="222" t="s">
        <v>48</v>
      </c>
      <c r="E8" s="223">
        <f>AVERAGE(E7:E7)</f>
        <v>88</v>
      </c>
      <c r="F8" s="22"/>
    </row>
    <row r="9" spans="1:8" x14ac:dyDescent="0.25">
      <c r="A9" s="23"/>
      <c r="B9" s="23"/>
      <c r="C9" s="23"/>
      <c r="D9" s="139" t="s">
        <v>15</v>
      </c>
      <c r="E9" s="4">
        <v>88</v>
      </c>
      <c r="F9" s="22"/>
    </row>
    <row r="10" spans="1:8" x14ac:dyDescent="0.25">
      <c r="A10" s="23"/>
      <c r="B10" s="23"/>
      <c r="C10" s="23"/>
      <c r="D10" s="23"/>
      <c r="E10" s="23"/>
      <c r="F10" s="22"/>
    </row>
    <row r="11" spans="1:8" x14ac:dyDescent="0.25">
      <c r="A11" s="23"/>
      <c r="B11" s="23"/>
      <c r="C11" s="23"/>
      <c r="D11" s="23"/>
      <c r="E11" s="23"/>
      <c r="F11" s="22"/>
    </row>
    <row r="12" spans="1:8" x14ac:dyDescent="0.25">
      <c r="A12" s="23"/>
      <c r="B12" s="23"/>
      <c r="C12" s="23"/>
      <c r="D12" s="23"/>
      <c r="E12" s="23"/>
      <c r="F12" s="22"/>
    </row>
  </sheetData>
  <sortState ref="B7:E9">
    <sortCondition descending="1" ref="E16"/>
  </sortState>
  <mergeCells count="6">
    <mergeCell ref="E4:E5"/>
    <mergeCell ref="C2:D2"/>
    <mergeCell ref="A4:A5"/>
    <mergeCell ref="B4:B5"/>
    <mergeCell ref="C4:C5"/>
    <mergeCell ref="D4:D5"/>
  </mergeCells>
  <conditionalFormatting sqref="E6:E9">
    <cfRule type="cellIs" dxfId="2" priority="186" stopIfTrue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90" zoomScaleNormal="90" workbookViewId="0">
      <selection activeCell="C4" sqref="C4:C5"/>
    </sheetView>
  </sheetViews>
  <sheetFormatPr defaultRowHeight="15" x14ac:dyDescent="0.25"/>
  <cols>
    <col min="1" max="1" width="4.7109375" customWidth="1"/>
    <col min="2" max="2" width="10.7109375" customWidth="1"/>
    <col min="3" max="3" width="28.5703125" customWidth="1"/>
    <col min="11" max="11" width="6.7109375" customWidth="1"/>
  </cols>
  <sheetData>
    <row r="1" spans="1:13" x14ac:dyDescent="0.25">
      <c r="L1" s="90"/>
      <c r="M1" s="5" t="s">
        <v>17</v>
      </c>
    </row>
    <row r="2" spans="1:13" ht="15.75" x14ac:dyDescent="0.25">
      <c r="A2" s="23"/>
      <c r="C2" s="509" t="s">
        <v>14</v>
      </c>
      <c r="D2" s="509"/>
      <c r="E2" s="140"/>
      <c r="F2" s="140"/>
      <c r="G2" s="140"/>
      <c r="H2" s="23"/>
      <c r="I2" s="23"/>
      <c r="J2" s="3">
        <v>2021</v>
      </c>
      <c r="L2" s="91"/>
      <c r="M2" s="5" t="s">
        <v>18</v>
      </c>
    </row>
    <row r="3" spans="1:13" ht="15.75" thickBot="1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L3" s="238"/>
      <c r="M3" s="5" t="s">
        <v>19</v>
      </c>
    </row>
    <row r="4" spans="1:13" ht="18" customHeight="1" x14ac:dyDescent="0.25">
      <c r="A4" s="476" t="s">
        <v>11</v>
      </c>
      <c r="B4" s="510" t="s">
        <v>12</v>
      </c>
      <c r="C4" s="510" t="s">
        <v>0</v>
      </c>
      <c r="D4" s="512" t="s">
        <v>1</v>
      </c>
      <c r="E4" s="516" t="s">
        <v>53</v>
      </c>
      <c r="F4" s="517"/>
      <c r="G4" s="517"/>
      <c r="H4" s="517"/>
      <c r="I4" s="518"/>
      <c r="J4" s="507" t="s">
        <v>42</v>
      </c>
      <c r="K4" s="22"/>
      <c r="L4" s="6"/>
      <c r="M4" s="5" t="s">
        <v>20</v>
      </c>
    </row>
    <row r="5" spans="1:13" ht="24" customHeight="1" thickBot="1" x14ac:dyDescent="0.3">
      <c r="A5" s="477"/>
      <c r="B5" s="511" t="s">
        <v>13</v>
      </c>
      <c r="C5" s="511"/>
      <c r="D5" s="513"/>
      <c r="E5" s="236" t="s">
        <v>2</v>
      </c>
      <c r="F5" s="236" t="s">
        <v>38</v>
      </c>
      <c r="G5" s="236" t="s">
        <v>39</v>
      </c>
      <c r="H5" s="237" t="s">
        <v>4</v>
      </c>
      <c r="I5" s="237">
        <v>100</v>
      </c>
      <c r="J5" s="508"/>
      <c r="K5" s="22"/>
    </row>
    <row r="6" spans="1:13" ht="15" customHeight="1" thickBot="1" x14ac:dyDescent="0.3">
      <c r="A6" s="141"/>
      <c r="B6" s="142"/>
      <c r="C6" s="144" t="s">
        <v>41</v>
      </c>
      <c r="D6" s="144">
        <f>D7</f>
        <v>1</v>
      </c>
      <c r="E6" s="521">
        <f t="shared" ref="E6:I6" si="0">E7</f>
        <v>0</v>
      </c>
      <c r="F6" s="521">
        <f t="shared" si="0"/>
        <v>0</v>
      </c>
      <c r="G6" s="521">
        <f t="shared" si="0"/>
        <v>0</v>
      </c>
      <c r="H6" s="522">
        <f t="shared" si="0"/>
        <v>1</v>
      </c>
      <c r="I6" s="522">
        <f t="shared" si="0"/>
        <v>0</v>
      </c>
      <c r="J6" s="415">
        <v>88</v>
      </c>
      <c r="K6" s="22"/>
    </row>
    <row r="7" spans="1:13" ht="15.75" thickBot="1" x14ac:dyDescent="0.3">
      <c r="A7" s="147"/>
      <c r="B7" s="519" t="s">
        <v>45</v>
      </c>
      <c r="C7" s="520"/>
      <c r="D7" s="143">
        <f t="shared" ref="D7:I7" si="1">SUM(D8:D8)</f>
        <v>1</v>
      </c>
      <c r="E7" s="523">
        <f t="shared" si="1"/>
        <v>0</v>
      </c>
      <c r="F7" s="523">
        <f t="shared" si="1"/>
        <v>0</v>
      </c>
      <c r="G7" s="523">
        <f t="shared" si="1"/>
        <v>0</v>
      </c>
      <c r="H7" s="523">
        <f t="shared" si="1"/>
        <v>1</v>
      </c>
      <c r="I7" s="523">
        <f t="shared" si="1"/>
        <v>0</v>
      </c>
      <c r="J7" s="153">
        <f>AVERAGE(J8:J8)</f>
        <v>88</v>
      </c>
      <c r="K7" s="22"/>
    </row>
    <row r="8" spans="1:13" ht="15.75" thickBot="1" x14ac:dyDescent="0.3">
      <c r="A8" s="410">
        <v>1</v>
      </c>
      <c r="B8" s="411">
        <v>61450</v>
      </c>
      <c r="C8" s="412" t="s">
        <v>63</v>
      </c>
      <c r="D8" s="413">
        <v>1</v>
      </c>
      <c r="E8" s="524"/>
      <c r="F8" s="524"/>
      <c r="G8" s="524"/>
      <c r="H8" s="524">
        <v>1</v>
      </c>
      <c r="I8" s="524"/>
      <c r="J8" s="414">
        <v>88</v>
      </c>
      <c r="K8" s="22"/>
    </row>
    <row r="9" spans="1:13" x14ac:dyDescent="0.25">
      <c r="A9" s="23"/>
      <c r="B9" s="23"/>
      <c r="C9" s="23"/>
      <c r="D9" s="514" t="s">
        <v>47</v>
      </c>
      <c r="E9" s="514"/>
      <c r="F9" s="514"/>
      <c r="G9" s="514"/>
      <c r="H9" s="514"/>
      <c r="I9" s="515"/>
      <c r="J9" s="416">
        <f>AVERAGE(J8:J8)</f>
        <v>88</v>
      </c>
      <c r="K9" s="22"/>
    </row>
    <row r="10" spans="1:13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2"/>
    </row>
    <row r="11" spans="1:13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2"/>
    </row>
    <row r="12" spans="1:13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2"/>
    </row>
  </sheetData>
  <mergeCells count="9">
    <mergeCell ref="D9:I9"/>
    <mergeCell ref="E4:I4"/>
    <mergeCell ref="B7:C7"/>
    <mergeCell ref="C2:D2"/>
    <mergeCell ref="A4:A5"/>
    <mergeCell ref="B4:B5"/>
    <mergeCell ref="C4:C5"/>
    <mergeCell ref="D4:D5"/>
    <mergeCell ref="J4:J5"/>
  </mergeCells>
  <conditionalFormatting sqref="J6:J9">
    <cfRule type="cellIs" dxfId="1" priority="184" stopIfTrue="1" operator="greaterThanOrEqual">
      <formula>75</formula>
    </cfRule>
  </conditionalFormatting>
  <conditionalFormatting sqref="O1">
    <cfRule type="cellIs" dxfId="0" priority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Немец.- 11 диаграмма по районам</vt:lpstr>
      <vt:lpstr>Рейтинги 2021 - 2015</vt:lpstr>
      <vt:lpstr>Рейтинг по местам</vt:lpstr>
      <vt:lpstr>немец. язык - 11 2021 Итоги</vt:lpstr>
      <vt:lpstr>немец. язык - 11 2021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Safronova</dc:creator>
  <cp:lastModifiedBy>gala</cp:lastModifiedBy>
  <dcterms:created xsi:type="dcterms:W3CDTF">2017-11-24T03:13:11Z</dcterms:created>
  <dcterms:modified xsi:type="dcterms:W3CDTF">2021-09-02T07:51:30Z</dcterms:modified>
</cp:coreProperties>
</file>