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45" windowHeight="7905" tabRatio="504"/>
  </bookViews>
  <sheets>
    <sheet name="Английск-9 диаграмма по районам" sheetId="7" r:id="rId1"/>
    <sheet name="Английск-9 диаграмма" sheetId="4" r:id="rId2"/>
    <sheet name="Рейтинги 2022-2024" sheetId="3" r:id="rId3"/>
    <sheet name="Рейтинг по сумме мест" sheetId="2" r:id="rId4"/>
    <sheet name="Английский-9 2024 Итоги" sheetId="6" r:id="rId5"/>
    <sheet name="Английский-9 2024 расклад" sheetId="1" r:id="rId6"/>
  </sheets>
  <definedNames>
    <definedName name="_xlnm._FilterDatabase" localSheetId="0" hidden="1">'Английск-9 диаграмма по районам'!#REF!</definedName>
  </definedNames>
  <calcPr calcId="145621"/>
</workbook>
</file>

<file path=xl/calcChain.xml><?xml version="1.0" encoding="utf-8"?>
<calcChain xmlns="http://schemas.openxmlformats.org/spreadsheetml/2006/main">
  <c r="O108" i="7" l="1"/>
  <c r="O63" i="7"/>
  <c r="O62" i="7"/>
  <c r="O61" i="7"/>
  <c r="O42" i="7"/>
  <c r="O108" i="4"/>
  <c r="C110" i="4"/>
  <c r="D110" i="4"/>
  <c r="G110" i="4"/>
  <c r="H110" i="4"/>
  <c r="K110" i="4"/>
  <c r="L110" i="4"/>
  <c r="O63" i="4"/>
  <c r="C65" i="4"/>
  <c r="D65" i="4"/>
  <c r="G65" i="4"/>
  <c r="H65" i="4"/>
  <c r="K65" i="4"/>
  <c r="L65" i="4"/>
  <c r="O61" i="4"/>
  <c r="O60" i="4"/>
  <c r="O42" i="4"/>
  <c r="C44" i="4"/>
  <c r="D44" i="4"/>
  <c r="G44" i="4"/>
  <c r="H44" i="4"/>
  <c r="K44" i="4"/>
  <c r="L44" i="4"/>
  <c r="P112" i="2" l="1"/>
  <c r="P93" i="2"/>
  <c r="P113" i="2"/>
  <c r="H114" i="2"/>
  <c r="E114" i="2"/>
  <c r="K114" i="2"/>
  <c r="P109" i="2"/>
  <c r="P107" i="2"/>
  <c r="I119" i="1"/>
  <c r="I90" i="1"/>
  <c r="I82" i="1"/>
  <c r="I55" i="1"/>
  <c r="I63" i="1"/>
  <c r="I53" i="1"/>
  <c r="I41" i="1"/>
  <c r="I38" i="1"/>
  <c r="I16" i="1"/>
  <c r="D110" i="7" l="1"/>
  <c r="C110" i="7"/>
  <c r="D80" i="7"/>
  <c r="C80" i="7"/>
  <c r="D65" i="7"/>
  <c r="C65" i="7"/>
  <c r="D44" i="7"/>
  <c r="C44" i="7"/>
  <c r="D27" i="7"/>
  <c r="C27" i="7"/>
  <c r="D14" i="7"/>
  <c r="C14" i="7"/>
  <c r="D5" i="7"/>
  <c r="C5" i="7"/>
  <c r="D4" i="7"/>
  <c r="D120" i="7" s="1"/>
  <c r="C4" i="7"/>
  <c r="O79" i="4"/>
  <c r="O78" i="4"/>
  <c r="O77" i="4"/>
  <c r="O76" i="4"/>
  <c r="O75" i="4"/>
  <c r="O74" i="4"/>
  <c r="O73" i="4"/>
  <c r="O72" i="4"/>
  <c r="O71" i="4"/>
  <c r="O70" i="4"/>
  <c r="O69" i="4"/>
  <c r="O68" i="4"/>
  <c r="O67" i="4"/>
  <c r="O66" i="4"/>
  <c r="O64" i="4"/>
  <c r="O62" i="4"/>
  <c r="O59" i="4"/>
  <c r="O58" i="4"/>
  <c r="O57" i="4"/>
  <c r="O56" i="4"/>
  <c r="O55" i="4"/>
  <c r="O54" i="4"/>
  <c r="O53" i="4"/>
  <c r="O52" i="4"/>
  <c r="O51" i="4"/>
  <c r="O50" i="4"/>
  <c r="O49" i="4"/>
  <c r="O48" i="4"/>
  <c r="O47" i="4"/>
  <c r="O46" i="4"/>
  <c r="O45" i="4"/>
  <c r="O43" i="4"/>
  <c r="O41" i="4"/>
  <c r="O40" i="4"/>
  <c r="O39" i="4"/>
  <c r="O38" i="4"/>
  <c r="O37" i="4"/>
  <c r="O36" i="4"/>
  <c r="O35" i="4"/>
  <c r="O34" i="4"/>
  <c r="O33" i="4"/>
  <c r="O32" i="4"/>
  <c r="O31" i="4"/>
  <c r="O30" i="4"/>
  <c r="O29" i="4"/>
  <c r="O28" i="4"/>
  <c r="O26" i="4"/>
  <c r="O25" i="4"/>
  <c r="O24" i="4"/>
  <c r="O23" i="4"/>
  <c r="O22" i="4"/>
  <c r="O21" i="4"/>
  <c r="O20" i="4"/>
  <c r="O19" i="4"/>
  <c r="O18" i="4"/>
  <c r="O17" i="4"/>
  <c r="O16" i="4"/>
  <c r="O15" i="4"/>
  <c r="O13" i="4"/>
  <c r="O12" i="4"/>
  <c r="O11" i="4"/>
  <c r="O10" i="4"/>
  <c r="O9" i="4"/>
  <c r="O8" i="4"/>
  <c r="O7" i="4"/>
  <c r="O6" i="4"/>
  <c r="O109" i="4"/>
  <c r="O107" i="4"/>
  <c r="O106" i="4"/>
  <c r="O105" i="4"/>
  <c r="O104" i="4"/>
  <c r="O103" i="4"/>
  <c r="O102" i="4"/>
  <c r="O101" i="4"/>
  <c r="O100" i="4"/>
  <c r="O99" i="4"/>
  <c r="O98" i="4"/>
  <c r="O97" i="4"/>
  <c r="O96" i="4"/>
  <c r="O95" i="4"/>
  <c r="O94" i="4"/>
  <c r="O93" i="4"/>
  <c r="O92" i="4"/>
  <c r="O91" i="4"/>
  <c r="O90" i="4"/>
  <c r="O89" i="4"/>
  <c r="O88" i="4"/>
  <c r="O87" i="4"/>
  <c r="O86" i="4"/>
  <c r="O85" i="4"/>
  <c r="O84" i="4"/>
  <c r="O83" i="4"/>
  <c r="O82" i="4"/>
  <c r="O81" i="4"/>
  <c r="O118" i="4"/>
  <c r="O117" i="4"/>
  <c r="O116" i="4"/>
  <c r="O115" i="4"/>
  <c r="O114" i="4"/>
  <c r="O113" i="4"/>
  <c r="O112" i="4"/>
  <c r="O111" i="4"/>
  <c r="O119" i="4"/>
  <c r="D120" i="4"/>
  <c r="D80" i="4"/>
  <c r="C80" i="4"/>
  <c r="D27" i="4"/>
  <c r="C27" i="4"/>
  <c r="D14" i="4"/>
  <c r="C14" i="4"/>
  <c r="D5" i="4"/>
  <c r="C5" i="4"/>
  <c r="D4" i="4"/>
  <c r="C4" i="4"/>
  <c r="D114" i="3"/>
  <c r="P88" i="2"/>
  <c r="P99" i="2"/>
  <c r="P110" i="2"/>
  <c r="P111" i="2"/>
  <c r="P104" i="2"/>
  <c r="P87" i="2"/>
  <c r="P102" i="2"/>
  <c r="P81" i="2"/>
  <c r="P105" i="2"/>
  <c r="P100" i="2"/>
  <c r="P68" i="2"/>
  <c r="P90" i="2"/>
  <c r="P72" i="2"/>
  <c r="P106" i="2"/>
  <c r="P103" i="2"/>
  <c r="P91" i="2"/>
  <c r="P101" i="2"/>
  <c r="P85" i="2"/>
  <c r="P71" i="2"/>
  <c r="P97" i="2"/>
  <c r="P84" i="2"/>
  <c r="P79" i="2"/>
  <c r="P96" i="2"/>
  <c r="P94" i="2"/>
  <c r="P70" i="2"/>
  <c r="P59" i="2"/>
  <c r="P89" i="2"/>
  <c r="P95" i="2"/>
  <c r="P98" i="2"/>
  <c r="P86" i="2"/>
  <c r="P92" i="2"/>
  <c r="P47" i="2"/>
  <c r="P50" i="2"/>
  <c r="P74" i="2"/>
  <c r="P82" i="2"/>
  <c r="P41" i="2"/>
  <c r="P60" i="2"/>
  <c r="P78" i="2"/>
  <c r="P39" i="2"/>
  <c r="P55" i="2"/>
  <c r="P44" i="2"/>
  <c r="P32" i="2"/>
  <c r="P48" i="2"/>
  <c r="P56" i="2"/>
  <c r="P75" i="2"/>
  <c r="P57" i="2"/>
  <c r="P69" i="2"/>
  <c r="P80" i="2"/>
  <c r="P76" i="2"/>
  <c r="P83" i="2"/>
  <c r="P58" i="2"/>
  <c r="P61" i="2"/>
  <c r="P40" i="2"/>
  <c r="P52" i="2"/>
  <c r="P65" i="2"/>
  <c r="P77" i="2"/>
  <c r="P63" i="2"/>
  <c r="P25" i="2"/>
  <c r="P46" i="2"/>
  <c r="P53" i="2"/>
  <c r="P49" i="2"/>
  <c r="P73" i="2"/>
  <c r="P29" i="2"/>
  <c r="P54" i="2"/>
  <c r="P64" i="2"/>
  <c r="P21" i="2"/>
  <c r="P45" i="2"/>
  <c r="P33" i="2"/>
  <c r="P28" i="2"/>
  <c r="P35" i="2"/>
  <c r="P23" i="2"/>
  <c r="P42" i="2"/>
  <c r="P34" i="2"/>
  <c r="P51" i="2"/>
  <c r="P66" i="2"/>
  <c r="P18" i="2"/>
  <c r="P67" i="2"/>
  <c r="P36" i="2"/>
  <c r="P22" i="2"/>
  <c r="P24" i="2"/>
  <c r="P31" i="2"/>
  <c r="P20" i="2"/>
  <c r="P26" i="2"/>
  <c r="P43" i="2"/>
  <c r="P12" i="2"/>
  <c r="P62" i="2"/>
  <c r="P16" i="2"/>
  <c r="P37" i="2"/>
  <c r="P30" i="2"/>
  <c r="P13" i="2"/>
  <c r="P11" i="2"/>
  <c r="P15" i="2"/>
  <c r="P38" i="2"/>
  <c r="P8" i="2"/>
  <c r="P7" i="2"/>
  <c r="P14" i="2"/>
  <c r="P10" i="2"/>
  <c r="P6" i="2"/>
  <c r="P27" i="2"/>
  <c r="P9" i="2"/>
  <c r="P19" i="2"/>
  <c r="P17" i="2"/>
  <c r="P108" i="2"/>
  <c r="O106" i="7" l="1"/>
  <c r="O105" i="7"/>
  <c r="O119" i="7" l="1"/>
  <c r="O118" i="7"/>
  <c r="O117" i="7"/>
  <c r="O116" i="7"/>
  <c r="O115" i="7"/>
  <c r="O114" i="7"/>
  <c r="O113" i="7"/>
  <c r="O112" i="7"/>
  <c r="O111" i="7"/>
  <c r="O109" i="7"/>
  <c r="O107" i="7"/>
  <c r="O104" i="7"/>
  <c r="O103" i="7"/>
  <c r="O102" i="7"/>
  <c r="O101" i="7"/>
  <c r="O100" i="7"/>
  <c r="O99" i="7"/>
  <c r="O98" i="7"/>
  <c r="O97" i="7"/>
  <c r="O96" i="7"/>
  <c r="O95" i="7"/>
  <c r="O94" i="7"/>
  <c r="O93" i="7"/>
  <c r="O92" i="7"/>
  <c r="O91" i="7"/>
  <c r="O90" i="7"/>
  <c r="O89" i="7"/>
  <c r="O88" i="7"/>
  <c r="O87" i="7"/>
  <c r="O86" i="7"/>
  <c r="O85" i="7"/>
  <c r="O84" i="7"/>
  <c r="O83" i="7"/>
  <c r="O82" i="7"/>
  <c r="O81" i="7"/>
  <c r="O79" i="7"/>
  <c r="O78" i="7"/>
  <c r="O77" i="7"/>
  <c r="O76" i="7"/>
  <c r="O75" i="7"/>
  <c r="O74" i="7"/>
  <c r="O73" i="7"/>
  <c r="O72" i="7"/>
  <c r="O71" i="7"/>
  <c r="O70" i="7"/>
  <c r="O69" i="7"/>
  <c r="O68" i="7"/>
  <c r="O67" i="7"/>
  <c r="O66" i="7"/>
  <c r="O64" i="7"/>
  <c r="O60" i="7"/>
  <c r="O59" i="7"/>
  <c r="O58" i="7"/>
  <c r="O57" i="7"/>
  <c r="O56" i="7"/>
  <c r="O55" i="7"/>
  <c r="O54" i="7"/>
  <c r="O53" i="7"/>
  <c r="O52" i="7"/>
  <c r="O51" i="7"/>
  <c r="O50" i="7"/>
  <c r="O49" i="7"/>
  <c r="O48" i="7"/>
  <c r="O47" i="7"/>
  <c r="O46" i="7"/>
  <c r="O45" i="7"/>
  <c r="O43" i="7"/>
  <c r="O41" i="7"/>
  <c r="O40" i="7"/>
  <c r="O39" i="7"/>
  <c r="O38" i="7"/>
  <c r="O37" i="7"/>
  <c r="O36" i="7"/>
  <c r="O35" i="7"/>
  <c r="O34" i="7"/>
  <c r="O33" i="7"/>
  <c r="O32" i="7"/>
  <c r="O31" i="7"/>
  <c r="O30" i="7"/>
  <c r="O29" i="7"/>
  <c r="O28" i="7"/>
  <c r="O26" i="7"/>
  <c r="O25" i="7"/>
  <c r="O24" i="7"/>
  <c r="O23" i="7"/>
  <c r="O22" i="7"/>
  <c r="O21" i="7"/>
  <c r="O20" i="7"/>
  <c r="O19" i="7"/>
  <c r="O18" i="7"/>
  <c r="O17" i="7"/>
  <c r="O16" i="7"/>
  <c r="O15" i="7"/>
  <c r="O13" i="7"/>
  <c r="O12" i="7"/>
  <c r="O11" i="7"/>
  <c r="O10" i="7"/>
  <c r="O9" i="7"/>
  <c r="O8" i="7"/>
  <c r="O7" i="7"/>
  <c r="O6" i="7"/>
  <c r="I95" i="1" l="1"/>
  <c r="H4" i="7" l="1"/>
  <c r="H120" i="7" s="1"/>
  <c r="L110" i="7"/>
  <c r="K110" i="7"/>
  <c r="L80" i="7"/>
  <c r="K80" i="7"/>
  <c r="L65" i="7"/>
  <c r="K65" i="7"/>
  <c r="L44" i="7"/>
  <c r="K44" i="7"/>
  <c r="L27" i="7"/>
  <c r="K27" i="7"/>
  <c r="L14" i="7"/>
  <c r="K14" i="7"/>
  <c r="L5" i="7"/>
  <c r="K5" i="7"/>
  <c r="L4" i="7"/>
  <c r="L120" i="7" s="1"/>
  <c r="K4" i="7"/>
  <c r="H110" i="7"/>
  <c r="G110" i="7"/>
  <c r="H80" i="7"/>
  <c r="G80" i="7"/>
  <c r="H65" i="7"/>
  <c r="G65" i="7"/>
  <c r="H44" i="7"/>
  <c r="G44" i="7"/>
  <c r="H27" i="7"/>
  <c r="G27" i="7"/>
  <c r="H14" i="7"/>
  <c r="G14" i="7"/>
  <c r="H5" i="7"/>
  <c r="G5" i="7"/>
  <c r="G4" i="7"/>
  <c r="L120" i="4"/>
  <c r="L80" i="4"/>
  <c r="K80" i="4"/>
  <c r="L27" i="4"/>
  <c r="K27" i="4"/>
  <c r="L14" i="4"/>
  <c r="K14" i="4"/>
  <c r="L5" i="4"/>
  <c r="K5" i="4"/>
  <c r="L4" i="4"/>
  <c r="K4" i="4"/>
  <c r="H120" i="4"/>
  <c r="H80" i="4"/>
  <c r="G80" i="4"/>
  <c r="H27" i="4"/>
  <c r="G27" i="4"/>
  <c r="H14" i="4"/>
  <c r="G14" i="4"/>
  <c r="H5" i="4"/>
  <c r="G5" i="4"/>
  <c r="H4" i="4"/>
  <c r="G4" i="4"/>
  <c r="L114" i="3"/>
  <c r="H114" i="3"/>
  <c r="D65" i="1" l="1"/>
  <c r="D80" i="1"/>
  <c r="D110" i="1"/>
  <c r="I74" i="1"/>
  <c r="I37" i="1"/>
  <c r="I36" i="1"/>
  <c r="I35" i="1"/>
  <c r="I111" i="1"/>
  <c r="I112" i="1"/>
  <c r="I113" i="1"/>
  <c r="I114" i="1"/>
  <c r="I115" i="1"/>
  <c r="I116" i="1"/>
  <c r="I117" i="1"/>
  <c r="I118" i="1"/>
  <c r="I109" i="1" l="1"/>
  <c r="I108" i="1"/>
  <c r="I107" i="1"/>
  <c r="I106" i="1"/>
  <c r="I105" i="1"/>
  <c r="I104" i="1"/>
  <c r="I103" i="1"/>
  <c r="I102" i="1"/>
  <c r="I101" i="1"/>
  <c r="I100" i="1"/>
  <c r="I99" i="1"/>
  <c r="I98" i="1"/>
  <c r="I97" i="1"/>
  <c r="I96" i="1"/>
  <c r="I94" i="1"/>
  <c r="I93" i="1"/>
  <c r="I92" i="1"/>
  <c r="I91" i="1"/>
  <c r="I89" i="1"/>
  <c r="I88" i="1"/>
  <c r="I87" i="1"/>
  <c r="I86" i="1"/>
  <c r="I85" i="1"/>
  <c r="I84" i="1"/>
  <c r="I83" i="1"/>
  <c r="I81" i="1"/>
  <c r="I79" i="1"/>
  <c r="I78" i="1"/>
  <c r="I77" i="1"/>
  <c r="I76" i="1"/>
  <c r="I75" i="1"/>
  <c r="I73" i="1"/>
  <c r="I72" i="1"/>
  <c r="I71" i="1"/>
  <c r="I70" i="1"/>
  <c r="I69" i="1"/>
  <c r="I68" i="1"/>
  <c r="I67" i="1"/>
  <c r="I66" i="1"/>
  <c r="I64" i="1"/>
  <c r="I62" i="1"/>
  <c r="I61" i="1"/>
  <c r="I60" i="1"/>
  <c r="I59" i="1"/>
  <c r="I58" i="1"/>
  <c r="I57" i="1"/>
  <c r="I56" i="1"/>
  <c r="I54" i="1"/>
  <c r="I52" i="1"/>
  <c r="I51" i="1"/>
  <c r="I50" i="1"/>
  <c r="I49" i="1"/>
  <c r="I48" i="1"/>
  <c r="I47" i="1"/>
  <c r="I46" i="1" s="1"/>
  <c r="I45" i="1"/>
  <c r="I44" i="1"/>
  <c r="I43" i="1"/>
  <c r="I42" i="1"/>
  <c r="I40" i="1"/>
  <c r="I39" i="1"/>
  <c r="I34" i="1"/>
  <c r="I33" i="1"/>
  <c r="I32" i="1"/>
  <c r="I31" i="1"/>
  <c r="I30" i="1"/>
  <c r="I28" i="1"/>
  <c r="I27" i="1"/>
  <c r="I26" i="1"/>
  <c r="I25" i="1"/>
  <c r="I24" i="1"/>
  <c r="I23" i="1"/>
  <c r="I22" i="1"/>
  <c r="I21" i="1"/>
  <c r="I20" i="1"/>
  <c r="I19" i="1"/>
  <c r="I18" i="1"/>
  <c r="I17" i="1"/>
  <c r="I15" i="1"/>
  <c r="I12" i="1"/>
  <c r="I11" i="1"/>
  <c r="I10" i="1"/>
  <c r="I9" i="1"/>
  <c r="I8" i="1"/>
  <c r="I14" i="1" l="1"/>
  <c r="I13" i="1"/>
  <c r="D6" i="6" l="1"/>
  <c r="I80" i="1"/>
  <c r="H80" i="1"/>
  <c r="G80" i="1"/>
  <c r="F80" i="1"/>
  <c r="E80" i="1"/>
  <c r="H46" i="1"/>
  <c r="G46" i="1"/>
  <c r="F46" i="1"/>
  <c r="E46" i="1"/>
  <c r="D46" i="1"/>
  <c r="I65" i="1"/>
  <c r="H65" i="1"/>
  <c r="G65" i="1"/>
  <c r="F65" i="1"/>
  <c r="E65" i="1"/>
  <c r="I29" i="1"/>
  <c r="H29" i="1"/>
  <c r="G29" i="1"/>
  <c r="F29" i="1"/>
  <c r="E29" i="1"/>
  <c r="D29" i="1"/>
  <c r="H16" i="1"/>
  <c r="G16" i="1"/>
  <c r="F16" i="1"/>
  <c r="E16" i="1"/>
  <c r="D16" i="1"/>
  <c r="H110" i="1"/>
  <c r="G110" i="1"/>
  <c r="F110" i="1"/>
  <c r="E110" i="1"/>
  <c r="I110" i="1"/>
  <c r="I7" i="1"/>
  <c r="H7" i="1"/>
  <c r="G7" i="1"/>
  <c r="F7" i="1"/>
  <c r="E7" i="1"/>
  <c r="D7" i="1"/>
  <c r="D6" i="1" s="1"/>
  <c r="E6" i="1" l="1"/>
  <c r="F6" i="1"/>
  <c r="G6" i="1"/>
  <c r="H6" i="1"/>
  <c r="I6" i="1"/>
  <c r="E112" i="6" l="1"/>
  <c r="E6" i="6" s="1"/>
</calcChain>
</file>

<file path=xl/sharedStrings.xml><?xml version="1.0" encoding="utf-8"?>
<sst xmlns="http://schemas.openxmlformats.org/spreadsheetml/2006/main" count="1503" uniqueCount="197">
  <si>
    <t>№</t>
  </si>
  <si>
    <t>Наименование ОУ (кратко)</t>
  </si>
  <si>
    <t>Код ОУ            (по КИАСУО)</t>
  </si>
  <si>
    <t>МБОУ Лицей № 28</t>
  </si>
  <si>
    <t>МБОУ Гимназия № 8</t>
  </si>
  <si>
    <t>МАОУ Гимназия № 4</t>
  </si>
  <si>
    <t>МАОУ Лицей № 6 "Перспектива"</t>
  </si>
  <si>
    <t>МАОУ Гимназия № 6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</si>
  <si>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</si>
  <si>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</si>
  <si>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</si>
  <si>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</si>
  <si>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</si>
  <si>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</si>
  <si>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</si>
  <si>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</si>
  <si>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СШ № 16</t>
  </si>
  <si>
    <t>МБОУ СШ № 31</t>
  </si>
  <si>
    <t>МБОУ СШ № 44</t>
  </si>
  <si>
    <t>МБОУ СШ № 53</t>
  </si>
  <si>
    <t>МБОУ СШ № 64</t>
  </si>
  <si>
    <t>МБОУ СШ № 89</t>
  </si>
  <si>
    <t>МБОУ СШ № 94</t>
  </si>
  <si>
    <t>МАОУ СШ № 148</t>
  </si>
  <si>
    <t>МБОУ Лицей № 1</t>
  </si>
  <si>
    <t>МБОУ СШ № 3</t>
  </si>
  <si>
    <t>МБОУ Лицей № 8</t>
  </si>
  <si>
    <t>МБОУ Лицей № 10</t>
  </si>
  <si>
    <t>МБОУ СШ № 36</t>
  </si>
  <si>
    <t>МБОУ СШ № 82</t>
  </si>
  <si>
    <t>МБОУ СШ № 84</t>
  </si>
  <si>
    <t>МБОУ СШ № 99</t>
  </si>
  <si>
    <t>МБОУ СШ № 6</t>
  </si>
  <si>
    <t>МБОУ СШ № 17</t>
  </si>
  <si>
    <t>МБОУ СШ № 62</t>
  </si>
  <si>
    <t>МБОУ СШ № 69</t>
  </si>
  <si>
    <t>МБОУ СШ № 5</t>
  </si>
  <si>
    <t>МБОУ СШ № 7</t>
  </si>
  <si>
    <t>МБОУ СШ № 18</t>
  </si>
  <si>
    <t>МБОУ СШ № 24</t>
  </si>
  <si>
    <t>МБОУ СШ № 66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</si>
  <si>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</si>
  <si>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</si>
  <si>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</si>
  <si>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</si>
  <si>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</si>
  <si>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</si>
  <si>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</si>
  <si>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</si>
  <si>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</si>
  <si>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</si>
  <si>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</si>
  <si>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АНГЛИЙСКИЙ ЯЗЫК, 9 кл.</t>
  </si>
  <si>
    <t>Код ОУ по КИАСУО</t>
  </si>
  <si>
    <t>Район</t>
  </si>
  <si>
    <t>МБОУ СШ № 19</t>
  </si>
  <si>
    <t>МБОУ Лицей № 3</t>
  </si>
  <si>
    <t>МБОУ Гимназия № 7</t>
  </si>
  <si>
    <t>МБОУ СШ № 45</t>
  </si>
  <si>
    <t>МБОУ Лицей № 2</t>
  </si>
  <si>
    <t>Железнодорожный</t>
  </si>
  <si>
    <t>Кировский</t>
  </si>
  <si>
    <t>Ленинский</t>
  </si>
  <si>
    <t>Октябрьский</t>
  </si>
  <si>
    <t>Свердловский</t>
  </si>
  <si>
    <t>Советский</t>
  </si>
  <si>
    <t>Центральный</t>
  </si>
  <si>
    <t>место</t>
  </si>
  <si>
    <t>сумма мест</t>
  </si>
  <si>
    <t>чел.</t>
  </si>
  <si>
    <t>ср.балл ОУ</t>
  </si>
  <si>
    <t>ср. балл по городу</t>
  </si>
  <si>
    <t>ср. балл ОУ</t>
  </si>
  <si>
    <t xml:space="preserve">МАОУ Лицей № 7 </t>
  </si>
  <si>
    <t>МАОУ Гимназия № 9</t>
  </si>
  <si>
    <t>МБОУ СШ № 12</t>
  </si>
  <si>
    <t>МАОУ СШ № 32</t>
  </si>
  <si>
    <t>МБОУ СШ № 8 "Созидание"</t>
  </si>
  <si>
    <t>МАОУ Гимназия № 15</t>
  </si>
  <si>
    <t>МАОУ Лицей № 12</t>
  </si>
  <si>
    <t>МАОУ "КУГ № 1 - Универс"</t>
  </si>
  <si>
    <t>МБОУ СШ № 21</t>
  </si>
  <si>
    <t>МАОУ Гимназия № 13 "Академ"</t>
  </si>
  <si>
    <t>МБОУ СШ № 73</t>
  </si>
  <si>
    <t>МБОУ СШ № 95</t>
  </si>
  <si>
    <t>МАОУ Лицей № 9 "Лидер"</t>
  </si>
  <si>
    <t>МАОУ Гимназия № 14</t>
  </si>
  <si>
    <t>МАОУ СШ № 23</t>
  </si>
  <si>
    <t>МБОУ СШ № 34</t>
  </si>
  <si>
    <t>МБОУ СШ № 42</t>
  </si>
  <si>
    <t>МАОУ СШ № 137</t>
  </si>
  <si>
    <t>МБОУ СШ № 78</t>
  </si>
  <si>
    <t>МБОУ СШ № 93</t>
  </si>
  <si>
    <t>МБОУ СШ № 76</t>
  </si>
  <si>
    <t>МАОУ Гимназия № 2</t>
  </si>
  <si>
    <t>МБОУ СШ № 4</t>
  </si>
  <si>
    <t>МБОУ Гимназия  № 16</t>
  </si>
  <si>
    <t>МБОУ СШ № 27</t>
  </si>
  <si>
    <t>МБОУ СШ № 51</t>
  </si>
  <si>
    <t>Расчётное среднее значение</t>
  </si>
  <si>
    <t>Среднее значение по городу принято</t>
  </si>
  <si>
    <t>Наименование ОУ (кратно)</t>
  </si>
  <si>
    <t>ср.балл по городу</t>
  </si>
  <si>
    <t>отметки по 5 -балльной шкале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</si>
  <si>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</si>
  <si>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</si>
  <si>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</si>
  <si>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</si>
  <si>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Расчётное среднее значение:</t>
  </si>
  <si>
    <t>Сумма мест</t>
  </si>
  <si>
    <t xml:space="preserve">МБОУ СШ № 72 </t>
  </si>
  <si>
    <t>средний балл принят</t>
  </si>
  <si>
    <t>Чел.</t>
  </si>
  <si>
    <t>ЦЕНТРАЛЬНЫЙ РАЙОН</t>
  </si>
  <si>
    <t>СОВЕТСКИЙ РАЙОН</t>
  </si>
  <si>
    <t>СВЕРДЛОВСКИЙ РАЙОН</t>
  </si>
  <si>
    <t>ОКТЯБРЬСКИЙ РАЙОН</t>
  </si>
  <si>
    <t>ЛЕНИНСКИЙ РАЙОН</t>
  </si>
  <si>
    <t>КИРОВСКИЙ РАЙОН</t>
  </si>
  <si>
    <t>ЖЕЛЕЗНОДОРОЖНЫЙ РАЙОН</t>
  </si>
  <si>
    <t>по городу Красноярску</t>
  </si>
  <si>
    <t>МБОУ СШ № 86</t>
  </si>
  <si>
    <t xml:space="preserve">МАОУ Гимназия № 11 </t>
  </si>
  <si>
    <t>МАОУ Гимназия № 3</t>
  </si>
  <si>
    <t xml:space="preserve">МБОУ СШ № 10 </t>
  </si>
  <si>
    <t>МАОУ СШ № 152</t>
  </si>
  <si>
    <t>МАОУ СШ № 150</t>
  </si>
  <si>
    <t>МАОУ СШ № 149</t>
  </si>
  <si>
    <t>МАОУ СШ № 145</t>
  </si>
  <si>
    <t>МАОУ СШ № 143</t>
  </si>
  <si>
    <t>МБОУ СШ № 65</t>
  </si>
  <si>
    <t>МБОУ СШ № 133</t>
  </si>
  <si>
    <t xml:space="preserve">средний балл </t>
  </si>
  <si>
    <t>Расчётное среднее значение среднего балла по ОУ</t>
  </si>
  <si>
    <t>Среднее значение среднего балла принято ГУО</t>
  </si>
  <si>
    <t>МАОУ СШ "Комплекс Покровский"</t>
  </si>
  <si>
    <t>МБОУ СШ № 79</t>
  </si>
  <si>
    <t>МБОУ СШ № 39</t>
  </si>
  <si>
    <t>МАОУ СШ № 154</t>
  </si>
  <si>
    <t>МАОУ СШ № 156</t>
  </si>
  <si>
    <t>МАОУ СШ № 155</t>
  </si>
  <si>
    <t>МАОУ СШ № 158</t>
  </si>
  <si>
    <t>МАОУ СШ № 1</t>
  </si>
  <si>
    <t>МАОУ СШ № 157</t>
  </si>
  <si>
    <t>МАОУ СШ № 158 "Грани"</t>
  </si>
  <si>
    <t>МАОУ Гимназия № 8</t>
  </si>
  <si>
    <t>МАОУ СШ № 12</t>
  </si>
  <si>
    <t>МАОУ СШ № 19</t>
  </si>
  <si>
    <t>МАОУ СШ № 8 "Созидание"</t>
  </si>
  <si>
    <t>МАОУ СШ № 46</t>
  </si>
  <si>
    <t>МАОУ СШ № 81</t>
  </si>
  <si>
    <t>МАОУ СШ № 90</t>
  </si>
  <si>
    <t>МАОУ СШ № 135</t>
  </si>
  <si>
    <t>МАОУ Лицей № 3</t>
  </si>
  <si>
    <t>МАОУ СШ № 16</t>
  </si>
  <si>
    <t>МАОУ СШ № 53</t>
  </si>
  <si>
    <t>МАОУ СШ № 89</t>
  </si>
  <si>
    <t>МАОУ Лицей № 1</t>
  </si>
  <si>
    <t>МАОУ СШ № 82</t>
  </si>
  <si>
    <t>МАОУ СШ № 6</t>
  </si>
  <si>
    <t>МАОУ СШ № 17</t>
  </si>
  <si>
    <t>МАОУ СШ № 34</t>
  </si>
  <si>
    <t>МАОУ СШ № 42</t>
  </si>
  <si>
    <t>МАОУ СШ № 45</t>
  </si>
  <si>
    <t>МАОУ СШ № 76</t>
  </si>
  <si>
    <t>МАОУ СШ № 78</t>
  </si>
  <si>
    <t>МАОУ СШ № 93</t>
  </si>
  <si>
    <t>МАОУ СШ № 5</t>
  </si>
  <si>
    <t>МАОУ СШ № 7</t>
  </si>
  <si>
    <t>МАОУ СШ № 18</t>
  </si>
  <si>
    <t>МАОУ СШ № 24</t>
  </si>
  <si>
    <t>МАОУ СШ № 66</t>
  </si>
  <si>
    <t>МАОУ СШ № 69</t>
  </si>
  <si>
    <t>МАОУ СШ № 108</t>
  </si>
  <si>
    <t>МАОУ СШ № 115</t>
  </si>
  <si>
    <t>МАОУ СШ № 121</t>
  </si>
  <si>
    <t>МАОУ СШ № 134</t>
  </si>
  <si>
    <t>МАОУ СШ № 141</t>
  </si>
  <si>
    <t>МАОУ СШ № 144</t>
  </si>
  <si>
    <t>МАОУ СШ № 85</t>
  </si>
  <si>
    <t>МБОУ СШ № 129</t>
  </si>
  <si>
    <t>МАОУ СШ № 139</t>
  </si>
  <si>
    <t>МАОУ СШ № 65</t>
  </si>
  <si>
    <t>МБОУ Гимназия № 3</t>
  </si>
  <si>
    <t>МАОУ СШ № 147</t>
  </si>
  <si>
    <t>МАОУ СШ № 129</t>
  </si>
  <si>
    <t>МАОУ СШ № 98</t>
  </si>
  <si>
    <t xml:space="preserve">МАОУ СШ № 72 </t>
  </si>
  <si>
    <t>МАОУ СШ № 3</t>
  </si>
  <si>
    <t>МАОУ СШ № 63</t>
  </si>
  <si>
    <t>МАОУ Лицей № 28</t>
  </si>
  <si>
    <t>МАОУ СШ № 91</t>
  </si>
  <si>
    <t>МАОУ СШ № 50</t>
  </si>
  <si>
    <t>МАОУ СШИ № 1</t>
  </si>
  <si>
    <t>МБОУ СШ № 159</t>
  </si>
  <si>
    <t>МБОУ СШ № 30</t>
  </si>
  <si>
    <t>МБОУ СШ №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</si>
</sst>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2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theme="0"/>
        <bgColor rgb="FFFFFF00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</fills>
  <borders count="8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/>
      <diagonal/>
    </border>
  </borders>
  <cellStyleXfs count="17">
    <xf numFmtId="0" fontId="0" fillId="0" borderId="0"/>
    <xf numFmtId="0" fontId="3" fillId="0" borderId="0"/>
    <xf numFmtId="0" fontId="4" fillId="0" borderId="0"/>
    <xf numFmtId="0" fontId="4" fillId="0" borderId="0"/>
    <xf numFmtId="164" fontId="3" fillId="0" borderId="0" applyBorder="0" applyProtection="0"/>
    <xf numFmtId="0" fontId="1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569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center" vertical="center"/>
    </xf>
    <xf numFmtId="0" fontId="2" fillId="0" borderId="0" xfId="0" applyFont="1" applyBorder="1"/>
    <xf numFmtId="0" fontId="0" fillId="0" borderId="0" xfId="0" applyBorder="1" applyAlignment="1"/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right" vertical="center"/>
    </xf>
    <xf numFmtId="0" fontId="2" fillId="0" borderId="0" xfId="0" applyFont="1" applyAlignment="1">
      <alignment horizontal="left" vertical="top"/>
    </xf>
    <xf numFmtId="0" fontId="0" fillId="0" borderId="0" xfId="0" applyFont="1"/>
    <xf numFmtId="0" fontId="0" fillId="0" borderId="0" xfId="0" applyFont="1" applyAlignment="1">
      <alignment horizontal="center" vertical="center"/>
    </xf>
    <xf numFmtId="0" fontId="0" fillId="0" borderId="1" xfId="0" applyFont="1" applyFill="1" applyBorder="1" applyAlignment="1" applyProtection="1">
      <alignment horizontal="center" vertical="top"/>
      <protection locked="0"/>
    </xf>
    <xf numFmtId="0" fontId="0" fillId="0" borderId="1" xfId="0" applyFont="1" applyFill="1" applyBorder="1" applyAlignment="1" applyProtection="1">
      <alignment horizontal="left" vertical="top" wrapText="1"/>
      <protection locked="0"/>
    </xf>
    <xf numFmtId="0" fontId="0" fillId="0" borderId="4" xfId="0" applyFont="1" applyFill="1" applyBorder="1" applyAlignment="1" applyProtection="1">
      <alignment horizontal="center" vertical="top"/>
      <protection locked="0"/>
    </xf>
    <xf numFmtId="0" fontId="8" fillId="0" borderId="1" xfId="0" applyFont="1" applyFill="1" applyBorder="1" applyAlignment="1" applyProtection="1">
      <alignment horizontal="left" vertical="top" wrapText="1"/>
      <protection locked="0"/>
    </xf>
    <xf numFmtId="0" fontId="0" fillId="0" borderId="1" xfId="2" applyFont="1" applyFill="1" applyBorder="1" applyAlignment="1" applyProtection="1">
      <alignment horizontal="center" vertical="top"/>
      <protection locked="0"/>
    </xf>
    <xf numFmtId="0" fontId="0" fillId="0" borderId="7" xfId="0" applyFont="1" applyFill="1" applyBorder="1" applyAlignment="1" applyProtection="1">
      <alignment horizontal="center" vertical="top"/>
      <protection locked="0"/>
    </xf>
    <xf numFmtId="0" fontId="0" fillId="0" borderId="11" xfId="0" applyFont="1" applyFill="1" applyBorder="1" applyAlignment="1" applyProtection="1">
      <alignment horizontal="center" vertical="top"/>
      <protection locked="0"/>
    </xf>
    <xf numFmtId="0" fontId="8" fillId="0" borderId="7" xfId="0" applyFont="1" applyFill="1" applyBorder="1" applyAlignment="1" applyProtection="1">
      <alignment horizontal="left" vertical="top" wrapText="1"/>
      <protection locked="0"/>
    </xf>
    <xf numFmtId="0" fontId="5" fillId="0" borderId="7" xfId="0" applyFont="1" applyBorder="1" applyAlignment="1"/>
    <xf numFmtId="0" fontId="5" fillId="0" borderId="7" xfId="0" applyFont="1" applyBorder="1" applyAlignment="1">
      <alignment wrapText="1"/>
    </xf>
    <xf numFmtId="0" fontId="5" fillId="0" borderId="1" xfId="0" applyFont="1" applyBorder="1" applyAlignment="1"/>
    <xf numFmtId="0" fontId="5" fillId="0" borderId="1" xfId="0" applyFont="1" applyBorder="1" applyAlignment="1">
      <alignment wrapText="1"/>
    </xf>
    <xf numFmtId="0" fontId="5" fillId="0" borderId="11" xfId="0" applyFont="1" applyBorder="1" applyAlignment="1">
      <alignment wrapText="1"/>
    </xf>
    <xf numFmtId="0" fontId="5" fillId="0" borderId="13" xfId="0" applyFont="1" applyBorder="1" applyAlignment="1"/>
    <xf numFmtId="0" fontId="0" fillId="0" borderId="1" xfId="0" applyFill="1" applyBorder="1"/>
    <xf numFmtId="2" fontId="13" fillId="0" borderId="1" xfId="0" applyNumberFormat="1" applyFont="1" applyBorder="1" applyAlignment="1">
      <alignment horizontal="right" vertical="center"/>
    </xf>
    <xf numFmtId="0" fontId="12" fillId="0" borderId="13" xfId="0" applyFont="1" applyBorder="1"/>
    <xf numFmtId="0" fontId="0" fillId="0" borderId="7" xfId="0" applyFont="1" applyBorder="1" applyAlignment="1"/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0" fontId="0" fillId="0" borderId="13" xfId="0" applyFont="1" applyBorder="1" applyAlignment="1"/>
    <xf numFmtId="0" fontId="0" fillId="0" borderId="1" xfId="0" applyFont="1" applyFill="1" applyBorder="1" applyAlignment="1"/>
    <xf numFmtId="0" fontId="12" fillId="0" borderId="0" xfId="0" applyFont="1" applyBorder="1" applyAlignment="1">
      <alignment horizontal="right"/>
    </xf>
    <xf numFmtId="0" fontId="12" fillId="0" borderId="17" xfId="0" applyFont="1" applyBorder="1" applyAlignment="1">
      <alignment horizontal="right"/>
    </xf>
    <xf numFmtId="0" fontId="12" fillId="0" borderId="23" xfId="0" applyFont="1" applyBorder="1" applyAlignment="1">
      <alignment horizontal="right"/>
    </xf>
    <xf numFmtId="0" fontId="12" fillId="0" borderId="26" xfId="0" applyFont="1" applyBorder="1" applyAlignment="1">
      <alignment horizontal="right"/>
    </xf>
    <xf numFmtId="0" fontId="12" fillId="0" borderId="1" xfId="0" applyFont="1" applyBorder="1" applyAlignment="1"/>
    <xf numFmtId="0" fontId="12" fillId="0" borderId="19" xfId="0" applyFont="1" applyBorder="1" applyAlignment="1">
      <alignment horizontal="right"/>
    </xf>
    <xf numFmtId="0" fontId="8" fillId="0" borderId="1" xfId="0" applyFont="1" applyFill="1" applyBorder="1" applyAlignment="1"/>
    <xf numFmtId="0" fontId="8" fillId="0" borderId="1" xfId="0" applyFont="1" applyBorder="1" applyAlignment="1"/>
    <xf numFmtId="0" fontId="8" fillId="0" borderId="11" xfId="0" applyFont="1" applyBorder="1" applyAlignment="1"/>
    <xf numFmtId="0" fontId="8" fillId="0" borderId="7" xfId="0" applyFont="1" applyBorder="1" applyAlignment="1"/>
    <xf numFmtId="0" fontId="12" fillId="0" borderId="34" xfId="0" applyFont="1" applyBorder="1" applyAlignment="1">
      <alignment horizontal="right"/>
    </xf>
    <xf numFmtId="0" fontId="8" fillId="0" borderId="13" xfId="0" applyFont="1" applyBorder="1" applyAlignment="1"/>
    <xf numFmtId="0" fontId="8" fillId="0" borderId="4" xfId="0" applyFont="1" applyBorder="1" applyAlignment="1"/>
    <xf numFmtId="0" fontId="0" fillId="0" borderId="2" xfId="0" applyFont="1" applyBorder="1" applyAlignment="1">
      <alignment wrapText="1"/>
    </xf>
    <xf numFmtId="0" fontId="8" fillId="0" borderId="2" xfId="0" applyFont="1" applyBorder="1" applyAlignment="1">
      <alignment wrapText="1"/>
    </xf>
    <xf numFmtId="0" fontId="8" fillId="0" borderId="2" xfId="0" applyFont="1" applyFill="1" applyBorder="1" applyAlignment="1" applyProtection="1">
      <alignment horizontal="left" wrapText="1"/>
      <protection locked="0"/>
    </xf>
    <xf numFmtId="0" fontId="8" fillId="0" borderId="33" xfId="0" applyFont="1" applyBorder="1" applyAlignment="1">
      <alignment wrapText="1"/>
    </xf>
    <xf numFmtId="0" fontId="8" fillId="0" borderId="2" xfId="0" applyFont="1" applyBorder="1" applyAlignment="1">
      <alignment horizontal="left"/>
    </xf>
    <xf numFmtId="0" fontId="0" fillId="0" borderId="14" xfId="0" applyFont="1" applyBorder="1" applyAlignment="1">
      <alignment wrapText="1"/>
    </xf>
    <xf numFmtId="0" fontId="9" fillId="0" borderId="52" xfId="0" applyFont="1" applyBorder="1" applyAlignment="1">
      <alignment horizontal="center" vertical="center"/>
    </xf>
    <xf numFmtId="0" fontId="16" fillId="0" borderId="0" xfId="0" applyFont="1"/>
    <xf numFmtId="0" fontId="16" fillId="5" borderId="0" xfId="0" applyFont="1" applyFill="1"/>
    <xf numFmtId="0" fontId="17" fillId="0" borderId="0" xfId="5"/>
    <xf numFmtId="0" fontId="17" fillId="0" borderId="44" xfId="5" applyBorder="1"/>
    <xf numFmtId="0" fontId="5" fillId="2" borderId="57" xfId="5" applyFont="1" applyFill="1" applyBorder="1" applyAlignment="1">
      <alignment horizontal="right"/>
    </xf>
    <xf numFmtId="2" fontId="17" fillId="0" borderId="0" xfId="5" applyNumberFormat="1"/>
    <xf numFmtId="0" fontId="17" fillId="0" borderId="45" xfId="5" applyBorder="1"/>
    <xf numFmtId="0" fontId="5" fillId="2" borderId="58" xfId="5" applyFont="1" applyFill="1" applyBorder="1" applyAlignment="1">
      <alignment horizontal="right"/>
    </xf>
    <xf numFmtId="2" fontId="17" fillId="2" borderId="0" xfId="5" applyNumberFormat="1" applyFill="1"/>
    <xf numFmtId="0" fontId="5" fillId="2" borderId="59" xfId="5" applyFont="1" applyFill="1" applyBorder="1" applyAlignment="1">
      <alignment horizontal="right"/>
    </xf>
    <xf numFmtId="0" fontId="17" fillId="0" borderId="47" xfId="5" applyBorder="1"/>
    <xf numFmtId="0" fontId="13" fillId="0" borderId="0" xfId="5" applyFont="1" applyFill="1" applyBorder="1" applyAlignment="1">
      <alignment horizontal="right" vertical="center"/>
    </xf>
    <xf numFmtId="0" fontId="1" fillId="0" borderId="11" xfId="5" applyFont="1" applyBorder="1" applyAlignment="1">
      <alignment horizontal="center" vertical="center" wrapText="1"/>
    </xf>
    <xf numFmtId="0" fontId="17" fillId="0" borderId="48" xfId="5" applyBorder="1"/>
    <xf numFmtId="0" fontId="6" fillId="0" borderId="0" xfId="0" applyFont="1" applyBorder="1" applyAlignment="1">
      <alignment horizontal="center"/>
    </xf>
    <xf numFmtId="0" fontId="0" fillId="0" borderId="0" xfId="0" applyBorder="1" applyAlignment="1"/>
    <xf numFmtId="0" fontId="16" fillId="6" borderId="0" xfId="0" applyFont="1" applyFill="1"/>
    <xf numFmtId="0" fontId="16" fillId="7" borderId="0" xfId="0" applyFont="1" applyFill="1"/>
    <xf numFmtId="0" fontId="0" fillId="2" borderId="7" xfId="0" applyFont="1" applyFill="1" applyBorder="1" applyAlignment="1">
      <alignment horizontal="right" vertical="center" wrapText="1"/>
    </xf>
    <xf numFmtId="0" fontId="0" fillId="2" borderId="7" xfId="0" applyFont="1" applyFill="1" applyBorder="1" applyAlignment="1">
      <alignment horizontal="right"/>
    </xf>
    <xf numFmtId="0" fontId="0" fillId="2" borderId="1" xfId="0" applyFont="1" applyFill="1" applyBorder="1" applyAlignment="1">
      <alignment horizontal="right" vertical="center" wrapText="1"/>
    </xf>
    <xf numFmtId="0" fontId="0" fillId="2" borderId="1" xfId="0" applyFont="1" applyFill="1" applyBorder="1" applyAlignment="1">
      <alignment horizontal="right"/>
    </xf>
    <xf numFmtId="2" fontId="0" fillId="2" borderId="20" xfId="0" applyNumberFormat="1" applyFont="1" applyFill="1" applyBorder="1" applyAlignment="1">
      <alignment horizontal="right"/>
    </xf>
    <xf numFmtId="0" fontId="11" fillId="2" borderId="1" xfId="0" applyFont="1" applyFill="1" applyBorder="1" applyAlignment="1">
      <alignment horizontal="right"/>
    </xf>
    <xf numFmtId="2" fontId="0" fillId="2" borderId="18" xfId="0" applyNumberFormat="1" applyFont="1" applyFill="1" applyBorder="1" applyAlignment="1">
      <alignment horizontal="right" vertical="center"/>
    </xf>
    <xf numFmtId="2" fontId="0" fillId="2" borderId="20" xfId="0" applyNumberFormat="1" applyFont="1" applyFill="1" applyBorder="1" applyAlignment="1">
      <alignment horizontal="right" vertical="center"/>
    </xf>
    <xf numFmtId="0" fontId="8" fillId="2" borderId="1" xfId="0" applyFont="1" applyFill="1" applyBorder="1" applyAlignment="1">
      <alignment horizontal="right" vertical="center" wrapText="1"/>
    </xf>
    <xf numFmtId="0" fontId="8" fillId="2" borderId="1" xfId="0" applyFont="1" applyFill="1" applyBorder="1" applyAlignment="1">
      <alignment horizontal="right"/>
    </xf>
    <xf numFmtId="2" fontId="8" fillId="2" borderId="20" xfId="0" applyNumberFormat="1" applyFont="1" applyFill="1" applyBorder="1" applyAlignment="1">
      <alignment horizontal="right" vertical="center"/>
    </xf>
    <xf numFmtId="0" fontId="8" fillId="2" borderId="11" xfId="0" applyFont="1" applyFill="1" applyBorder="1" applyAlignment="1">
      <alignment horizontal="right" vertical="center" wrapText="1"/>
    </xf>
    <xf numFmtId="2" fontId="8" fillId="2" borderId="22" xfId="0" applyNumberFormat="1" applyFont="1" applyFill="1" applyBorder="1" applyAlignment="1">
      <alignment horizontal="right" vertical="center"/>
    </xf>
    <xf numFmtId="0" fontId="8" fillId="2" borderId="7" xfId="0" applyFont="1" applyFill="1" applyBorder="1" applyAlignment="1">
      <alignment horizontal="right" vertical="center" wrapText="1"/>
    </xf>
    <xf numFmtId="0" fontId="8" fillId="2" borderId="7" xfId="0" applyFont="1" applyFill="1" applyBorder="1" applyAlignment="1">
      <alignment horizontal="right" vertical="center"/>
    </xf>
    <xf numFmtId="2" fontId="8" fillId="2" borderId="18" xfId="0" applyNumberFormat="1" applyFont="1" applyFill="1" applyBorder="1" applyAlignment="1">
      <alignment horizontal="right" vertical="center"/>
    </xf>
    <xf numFmtId="0" fontId="8" fillId="2" borderId="1" xfId="0" applyFont="1" applyFill="1" applyBorder="1" applyAlignment="1">
      <alignment horizontal="right" vertical="center"/>
    </xf>
    <xf numFmtId="0" fontId="8" fillId="2" borderId="11" xfId="0" applyFont="1" applyFill="1" applyBorder="1" applyAlignment="1">
      <alignment horizontal="right" vertical="center"/>
    </xf>
    <xf numFmtId="2" fontId="8" fillId="3" borderId="21" xfId="2" applyNumberFormat="1" applyFont="1" applyFill="1" applyBorder="1" applyAlignment="1">
      <alignment horizontal="right" vertical="center"/>
    </xf>
    <xf numFmtId="2" fontId="8" fillId="4" borderId="20" xfId="0" applyNumberFormat="1" applyFont="1" applyFill="1" applyBorder="1" applyAlignment="1">
      <alignment horizontal="right" vertical="center"/>
    </xf>
    <xf numFmtId="0" fontId="8" fillId="2" borderId="7" xfId="1" applyFont="1" applyFill="1" applyBorder="1" applyAlignment="1">
      <alignment horizontal="right"/>
    </xf>
    <xf numFmtId="2" fontId="8" fillId="2" borderId="18" xfId="0" applyNumberFormat="1" applyFont="1" applyFill="1" applyBorder="1" applyAlignment="1">
      <alignment horizontal="right"/>
    </xf>
    <xf numFmtId="0" fontId="0" fillId="0" borderId="61" xfId="0" applyFont="1" applyFill="1" applyBorder="1" applyAlignment="1" applyProtection="1">
      <alignment horizontal="center" vertical="top"/>
      <protection locked="0"/>
    </xf>
    <xf numFmtId="0" fontId="8" fillId="2" borderId="61" xfId="0" applyFont="1" applyFill="1" applyBorder="1" applyAlignment="1">
      <alignment horizontal="right" vertical="center" wrapText="1"/>
    </xf>
    <xf numFmtId="2" fontId="8" fillId="2" borderId="62" xfId="0" applyNumberFormat="1" applyFont="1" applyFill="1" applyBorder="1" applyAlignment="1">
      <alignment horizontal="right" vertical="center"/>
    </xf>
    <xf numFmtId="0" fontId="9" fillId="0" borderId="34" xfId="0" applyFont="1" applyBorder="1" applyAlignment="1">
      <alignment horizontal="left" vertical="center"/>
    </xf>
    <xf numFmtId="0" fontId="1" fillId="0" borderId="61" xfId="0" applyFont="1" applyFill="1" applyBorder="1" applyAlignment="1" applyProtection="1">
      <alignment horizontal="left" vertical="center"/>
      <protection locked="0"/>
    </xf>
    <xf numFmtId="0" fontId="10" fillId="2" borderId="61" xfId="0" applyFont="1" applyFill="1" applyBorder="1" applyAlignment="1">
      <alignment horizontal="left" vertical="center" wrapText="1"/>
    </xf>
    <xf numFmtId="0" fontId="10" fillId="2" borderId="61" xfId="0" applyFont="1" applyFill="1" applyBorder="1" applyAlignment="1">
      <alignment horizontal="left" vertical="center"/>
    </xf>
    <xf numFmtId="2" fontId="10" fillId="2" borderId="62" xfId="0" applyNumberFormat="1" applyFont="1" applyFill="1" applyBorder="1" applyAlignment="1">
      <alignment horizontal="left" vertical="center"/>
    </xf>
    <xf numFmtId="0" fontId="0" fillId="0" borderId="54" xfId="0" applyFont="1" applyBorder="1" applyAlignment="1">
      <alignment vertical="top" wrapText="1"/>
    </xf>
    <xf numFmtId="0" fontId="7" fillId="0" borderId="54" xfId="0" applyFont="1" applyBorder="1" applyAlignment="1">
      <alignment horizontal="right" vertical="top"/>
    </xf>
    <xf numFmtId="0" fontId="1" fillId="0" borderId="61" xfId="0" applyFont="1" applyBorder="1" applyAlignment="1">
      <alignment horizontal="left" vertical="center" wrapText="1"/>
    </xf>
    <xf numFmtId="0" fontId="8" fillId="2" borderId="61" xfId="0" applyFont="1" applyFill="1" applyBorder="1" applyAlignment="1">
      <alignment horizontal="right"/>
    </xf>
    <xf numFmtId="0" fontId="1" fillId="0" borderId="37" xfId="0" applyFont="1" applyBorder="1" applyAlignment="1">
      <alignment horizontal="left" vertical="center"/>
    </xf>
    <xf numFmtId="0" fontId="1" fillId="0" borderId="28" xfId="0" applyFont="1" applyBorder="1" applyAlignment="1">
      <alignment horizontal="left" vertical="center" wrapText="1"/>
    </xf>
    <xf numFmtId="0" fontId="1" fillId="0" borderId="28" xfId="0" applyFont="1" applyBorder="1" applyAlignment="1">
      <alignment horizontal="left" vertical="center"/>
    </xf>
    <xf numFmtId="0" fontId="9" fillId="0" borderId="30" xfId="0" applyFont="1" applyBorder="1" applyAlignment="1">
      <alignment horizontal="left" vertical="center"/>
    </xf>
    <xf numFmtId="0" fontId="19" fillId="0" borderId="37" xfId="0" applyFont="1" applyBorder="1" applyAlignment="1">
      <alignment horizontal="center" vertical="center"/>
    </xf>
    <xf numFmtId="0" fontId="19" fillId="0" borderId="28" xfId="0" applyFont="1" applyBorder="1" applyAlignment="1">
      <alignment horizontal="center" vertical="center" wrapText="1"/>
    </xf>
    <xf numFmtId="0" fontId="19" fillId="0" borderId="28" xfId="0" applyFont="1" applyBorder="1" applyAlignment="1">
      <alignment horizontal="center" vertical="center"/>
    </xf>
    <xf numFmtId="0" fontId="20" fillId="0" borderId="30" xfId="0" applyFont="1" applyBorder="1" applyAlignment="1">
      <alignment horizontal="center" vertical="center"/>
    </xf>
    <xf numFmtId="0" fontId="5" fillId="0" borderId="4" xfId="0" applyFont="1" applyBorder="1" applyAlignment="1"/>
    <xf numFmtId="0" fontId="5" fillId="0" borderId="4" xfId="0" applyFont="1" applyBorder="1" applyAlignment="1">
      <alignment wrapText="1"/>
    </xf>
    <xf numFmtId="0" fontId="8" fillId="2" borderId="4" xfId="0" applyFont="1" applyFill="1" applyBorder="1" applyAlignment="1">
      <alignment horizontal="right" vertical="center" wrapText="1"/>
    </xf>
    <xf numFmtId="0" fontId="8" fillId="2" borderId="4" xfId="0" applyFont="1" applyFill="1" applyBorder="1" applyAlignment="1">
      <alignment horizontal="right" vertical="center"/>
    </xf>
    <xf numFmtId="2" fontId="8" fillId="2" borderId="25" xfId="0" applyNumberFormat="1" applyFont="1" applyFill="1" applyBorder="1" applyAlignment="1">
      <alignment horizontal="right" vertical="center"/>
    </xf>
    <xf numFmtId="0" fontId="12" fillId="0" borderId="45" xfId="0" applyFont="1" applyBorder="1" applyAlignment="1">
      <alignment horizontal="right"/>
    </xf>
    <xf numFmtId="0" fontId="0" fillId="0" borderId="4" xfId="0" applyFont="1" applyBorder="1" applyAlignment="1">
      <alignment wrapText="1"/>
    </xf>
    <xf numFmtId="0" fontId="0" fillId="2" borderId="4" xfId="0" applyFont="1" applyFill="1" applyBorder="1" applyAlignment="1">
      <alignment horizontal="right" vertical="center" wrapText="1"/>
    </xf>
    <xf numFmtId="0" fontId="0" fillId="2" borderId="4" xfId="0" applyFont="1" applyFill="1" applyBorder="1" applyAlignment="1">
      <alignment horizontal="right"/>
    </xf>
    <xf numFmtId="2" fontId="0" fillId="2" borderId="25" xfId="0" applyNumberFormat="1" applyFont="1" applyFill="1" applyBorder="1" applyAlignment="1">
      <alignment horizontal="right"/>
    </xf>
    <xf numFmtId="0" fontId="9" fillId="0" borderId="37" xfId="0" applyFont="1" applyBorder="1" applyAlignment="1">
      <alignment horizontal="left" vertical="center"/>
    </xf>
    <xf numFmtId="0" fontId="1" fillId="0" borderId="28" xfId="0" applyFont="1" applyFill="1" applyBorder="1" applyAlignment="1" applyProtection="1">
      <alignment horizontal="left" vertical="center"/>
      <protection locked="0"/>
    </xf>
    <xf numFmtId="0" fontId="1" fillId="2" borderId="28" xfId="0" applyFont="1" applyFill="1" applyBorder="1" applyAlignment="1">
      <alignment horizontal="left" vertical="center" wrapText="1"/>
    </xf>
    <xf numFmtId="0" fontId="1" fillId="2" borderId="28" xfId="0" applyFont="1" applyFill="1" applyBorder="1" applyAlignment="1">
      <alignment horizontal="left" vertical="center"/>
    </xf>
    <xf numFmtId="2" fontId="1" fillId="2" borderId="29" xfId="0" applyNumberFormat="1" applyFont="1" applyFill="1" applyBorder="1" applyAlignment="1">
      <alignment horizontal="left" vertical="center"/>
    </xf>
    <xf numFmtId="0" fontId="0" fillId="0" borderId="1" xfId="0" applyFont="1" applyFill="1" applyBorder="1" applyAlignment="1" applyProtection="1">
      <alignment horizontal="left" vertical="center"/>
      <protection locked="0"/>
    </xf>
    <xf numFmtId="2" fontId="1" fillId="0" borderId="29" xfId="0" applyNumberFormat="1" applyFont="1" applyBorder="1" applyAlignment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top"/>
      <protection locked="0"/>
    </xf>
    <xf numFmtId="0" fontId="5" fillId="0" borderId="13" xfId="0" applyFont="1" applyBorder="1" applyAlignment="1">
      <alignment wrapText="1"/>
    </xf>
    <xf numFmtId="0" fontId="8" fillId="2" borderId="13" xfId="0" applyFont="1" applyFill="1" applyBorder="1" applyAlignment="1">
      <alignment horizontal="right" vertical="center" wrapText="1"/>
    </xf>
    <xf numFmtId="0" fontId="10" fillId="2" borderId="28" xfId="0" applyFont="1" applyFill="1" applyBorder="1" applyAlignment="1">
      <alignment horizontal="left" vertical="center" wrapText="1"/>
    </xf>
    <xf numFmtId="0" fontId="10" fillId="2" borderId="28" xfId="0" applyFont="1" applyFill="1" applyBorder="1" applyAlignment="1">
      <alignment horizontal="left" vertical="center"/>
    </xf>
    <xf numFmtId="2" fontId="10" fillId="2" borderId="29" xfId="0" applyNumberFormat="1" applyFont="1" applyFill="1" applyBorder="1" applyAlignment="1">
      <alignment horizontal="left" vertical="center"/>
    </xf>
    <xf numFmtId="0" fontId="0" fillId="0" borderId="61" xfId="0" applyFont="1" applyBorder="1" applyAlignment="1">
      <alignment wrapText="1"/>
    </xf>
    <xf numFmtId="0" fontId="12" fillId="0" borderId="63" xfId="0" applyFont="1" applyBorder="1" applyAlignment="1">
      <alignment horizontal="right"/>
    </xf>
    <xf numFmtId="0" fontId="0" fillId="0" borderId="11" xfId="0" applyFont="1" applyBorder="1" applyAlignment="1">
      <alignment wrapText="1"/>
    </xf>
    <xf numFmtId="0" fontId="5" fillId="0" borderId="1" xfId="0" applyFont="1" applyBorder="1" applyAlignment="1">
      <alignment horizontal="left"/>
    </xf>
    <xf numFmtId="0" fontId="8" fillId="0" borderId="4" xfId="0" applyFont="1" applyFill="1" applyBorder="1" applyAlignment="1" applyProtection="1">
      <alignment horizontal="left" vertical="top" wrapText="1"/>
      <protection locked="0"/>
    </xf>
    <xf numFmtId="0" fontId="8" fillId="2" borderId="13" xfId="0" applyFont="1" applyFill="1" applyBorder="1" applyAlignment="1">
      <alignment horizontal="right" vertical="center"/>
    </xf>
    <xf numFmtId="2" fontId="8" fillId="2" borderId="24" xfId="0" applyNumberFormat="1" applyFont="1" applyFill="1" applyBorder="1" applyAlignment="1">
      <alignment horizontal="right" vertical="center"/>
    </xf>
    <xf numFmtId="0" fontId="5" fillId="0" borderId="10" xfId="0" applyFont="1" applyBorder="1" applyAlignment="1"/>
    <xf numFmtId="2" fontId="8" fillId="2" borderId="12" xfId="0" applyNumberFormat="1" applyFont="1" applyFill="1" applyBorder="1" applyAlignment="1">
      <alignment horizontal="right" vertical="center"/>
    </xf>
    <xf numFmtId="0" fontId="6" fillId="0" borderId="0" xfId="0" applyFont="1" applyAlignment="1"/>
    <xf numFmtId="0" fontId="12" fillId="0" borderId="1" xfId="0" applyFont="1" applyBorder="1"/>
    <xf numFmtId="0" fontId="8" fillId="0" borderId="13" xfId="0" applyFont="1" applyFill="1" applyBorder="1" applyAlignment="1" applyProtection="1">
      <alignment horizontal="left" vertical="top" wrapText="1"/>
      <protection locked="0"/>
    </xf>
    <xf numFmtId="2" fontId="19" fillId="0" borderId="29" xfId="0" applyNumberFormat="1" applyFont="1" applyBorder="1" applyAlignment="1">
      <alignment horizontal="center" vertical="center" wrapText="1"/>
    </xf>
    <xf numFmtId="0" fontId="0" fillId="0" borderId="23" xfId="0" applyFont="1" applyBorder="1" applyAlignment="1">
      <alignment horizontal="right" vertical="center"/>
    </xf>
    <xf numFmtId="0" fontId="12" fillId="0" borderId="44" xfId="0" applyFont="1" applyBorder="1" applyAlignment="1">
      <alignment horizontal="right"/>
    </xf>
    <xf numFmtId="0" fontId="8" fillId="2" borderId="6" xfId="0" applyFont="1" applyFill="1" applyBorder="1" applyAlignment="1">
      <alignment horizontal="right" vertical="center" wrapText="1"/>
    </xf>
    <xf numFmtId="0" fontId="18" fillId="0" borderId="28" xfId="0" applyFont="1" applyBorder="1" applyAlignment="1">
      <alignment horizontal="center" vertical="center" wrapText="1"/>
    </xf>
    <xf numFmtId="0" fontId="21" fillId="0" borderId="32" xfId="0" applyFont="1" applyBorder="1" applyAlignment="1">
      <alignment horizontal="center" vertical="center" wrapText="1"/>
    </xf>
    <xf numFmtId="0" fontId="0" fillId="0" borderId="58" xfId="0" applyFont="1" applyBorder="1" applyAlignment="1">
      <alignment horizontal="center" wrapText="1"/>
    </xf>
    <xf numFmtId="0" fontId="8" fillId="0" borderId="58" xfId="0" applyFont="1" applyBorder="1" applyAlignment="1">
      <alignment horizontal="center" wrapText="1"/>
    </xf>
    <xf numFmtId="0" fontId="8" fillId="0" borderId="58" xfId="0" applyFont="1" applyBorder="1" applyAlignment="1">
      <alignment horizontal="center"/>
    </xf>
    <xf numFmtId="0" fontId="12" fillId="0" borderId="47" xfId="0" applyFont="1" applyBorder="1" applyAlignment="1">
      <alignment horizontal="right"/>
    </xf>
    <xf numFmtId="0" fontId="12" fillId="0" borderId="9" xfId="0" applyFont="1" applyBorder="1" applyAlignment="1">
      <alignment horizontal="right"/>
    </xf>
    <xf numFmtId="0" fontId="12" fillId="0" borderId="15" xfId="0" applyFont="1" applyBorder="1" applyAlignment="1">
      <alignment horizontal="right"/>
    </xf>
    <xf numFmtId="0" fontId="16" fillId="8" borderId="0" xfId="0" applyFont="1" applyFill="1"/>
    <xf numFmtId="2" fontId="8" fillId="2" borderId="1" xfId="0" applyNumberFormat="1" applyFont="1" applyFill="1" applyBorder="1" applyAlignment="1">
      <alignment horizontal="center" vertical="center"/>
    </xf>
    <xf numFmtId="2" fontId="8" fillId="2" borderId="4" xfId="0" applyNumberFormat="1" applyFont="1" applyFill="1" applyBorder="1" applyAlignment="1">
      <alignment horizontal="center" vertical="center"/>
    </xf>
    <xf numFmtId="2" fontId="8" fillId="2" borderId="7" xfId="0" applyNumberFormat="1" applyFont="1" applyFill="1" applyBorder="1" applyAlignment="1">
      <alignment horizontal="center" vertical="center"/>
    </xf>
    <xf numFmtId="2" fontId="13" fillId="0" borderId="0" xfId="0" applyNumberFormat="1" applyFont="1"/>
    <xf numFmtId="2" fontId="0" fillId="2" borderId="1" xfId="0" applyNumberFormat="1" applyFont="1" applyFill="1" applyBorder="1" applyAlignment="1">
      <alignment horizontal="center"/>
    </xf>
    <xf numFmtId="2" fontId="0" fillId="2" borderId="1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wrapText="1"/>
    </xf>
    <xf numFmtId="0" fontId="8" fillId="2" borderId="45" xfId="0" applyFont="1" applyFill="1" applyBorder="1" applyAlignment="1">
      <alignment horizontal="center" vertical="center" wrapText="1"/>
    </xf>
    <xf numFmtId="0" fontId="8" fillId="2" borderId="48" xfId="0" applyFont="1" applyFill="1" applyBorder="1" applyAlignment="1">
      <alignment horizontal="center" vertical="center" wrapText="1"/>
    </xf>
    <xf numFmtId="2" fontId="8" fillId="2" borderId="13" xfId="0" applyNumberFormat="1" applyFont="1" applyFill="1" applyBorder="1" applyAlignment="1">
      <alignment horizontal="center" vertical="center"/>
    </xf>
    <xf numFmtId="2" fontId="8" fillId="2" borderId="11" xfId="0" applyNumberFormat="1" applyFont="1" applyFill="1" applyBorder="1" applyAlignment="1">
      <alignment horizontal="center" vertical="center"/>
    </xf>
    <xf numFmtId="0" fontId="0" fillId="0" borderId="10" xfId="0" applyFont="1" applyBorder="1" applyAlignment="1">
      <alignment wrapText="1"/>
    </xf>
    <xf numFmtId="0" fontId="5" fillId="0" borderId="36" xfId="0" applyFont="1" applyBorder="1" applyAlignment="1">
      <alignment wrapText="1"/>
    </xf>
    <xf numFmtId="0" fontId="0" fillId="2" borderId="45" xfId="0" applyFont="1" applyFill="1" applyBorder="1" applyAlignment="1">
      <alignment horizontal="center" vertical="center" wrapText="1"/>
    </xf>
    <xf numFmtId="0" fontId="5" fillId="0" borderId="35" xfId="0" applyFont="1" applyBorder="1" applyAlignment="1">
      <alignment wrapText="1"/>
    </xf>
    <xf numFmtId="0" fontId="8" fillId="0" borderId="2" xfId="0" applyFont="1" applyFill="1" applyBorder="1" applyAlignment="1" applyProtection="1">
      <alignment horizontal="left" vertical="top" wrapText="1"/>
      <protection locked="0"/>
    </xf>
    <xf numFmtId="0" fontId="0" fillId="0" borderId="2" xfId="0" applyFont="1" applyFill="1" applyBorder="1" applyAlignment="1" applyProtection="1">
      <alignment horizontal="left" vertical="top" wrapText="1"/>
      <protection locked="0"/>
    </xf>
    <xf numFmtId="0" fontId="5" fillId="0" borderId="14" xfId="0" applyFont="1" applyBorder="1" applyAlignment="1">
      <alignment wrapText="1"/>
    </xf>
    <xf numFmtId="0" fontId="5" fillId="0" borderId="2" xfId="0" applyFont="1" applyBorder="1" applyAlignment="1">
      <alignment horizontal="left"/>
    </xf>
    <xf numFmtId="0" fontId="8" fillId="0" borderId="35" xfId="0" applyFont="1" applyFill="1" applyBorder="1" applyAlignment="1" applyProtection="1">
      <alignment horizontal="left" vertical="top" wrapText="1"/>
      <protection locked="0"/>
    </xf>
    <xf numFmtId="0" fontId="0" fillId="0" borderId="2" xfId="0" applyFont="1" applyFill="1" applyBorder="1" applyAlignment="1" applyProtection="1">
      <alignment horizontal="left" vertical="center"/>
      <protection locked="0"/>
    </xf>
    <xf numFmtId="0" fontId="0" fillId="0" borderId="2" xfId="0" applyFont="1" applyFill="1" applyBorder="1" applyAlignment="1" applyProtection="1">
      <alignment horizontal="left" vertical="center" wrapText="1"/>
      <protection locked="0"/>
    </xf>
    <xf numFmtId="0" fontId="5" fillId="0" borderId="33" xfId="0" applyFont="1" applyBorder="1" applyAlignment="1">
      <alignment wrapText="1"/>
    </xf>
    <xf numFmtId="0" fontId="0" fillId="0" borderId="2" xfId="0" applyBorder="1"/>
    <xf numFmtId="0" fontId="8" fillId="2" borderId="44" xfId="0" applyFont="1" applyFill="1" applyBorder="1" applyAlignment="1">
      <alignment horizontal="center" vertical="center" wrapText="1"/>
    </xf>
    <xf numFmtId="0" fontId="8" fillId="2" borderId="47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46" xfId="0" applyFont="1" applyFill="1" applyBorder="1" applyAlignment="1">
      <alignment horizontal="center" vertical="center" wrapText="1"/>
    </xf>
    <xf numFmtId="0" fontId="0" fillId="2" borderId="46" xfId="0" applyFont="1" applyFill="1" applyBorder="1" applyAlignment="1">
      <alignment horizontal="center" vertical="center" wrapText="1"/>
    </xf>
    <xf numFmtId="0" fontId="5" fillId="2" borderId="51" xfId="5" applyFont="1" applyFill="1" applyBorder="1" applyAlignment="1">
      <alignment horizontal="right"/>
    </xf>
    <xf numFmtId="0" fontId="5" fillId="2" borderId="64" xfId="5" applyFont="1" applyFill="1" applyBorder="1" applyAlignment="1">
      <alignment horizontal="right"/>
    </xf>
    <xf numFmtId="0" fontId="1" fillId="0" borderId="27" xfId="5" applyFont="1" applyBorder="1" applyAlignment="1">
      <alignment horizontal="left" vertical="center"/>
    </xf>
    <xf numFmtId="0" fontId="9" fillId="0" borderId="49" xfId="5" applyFont="1" applyBorder="1" applyAlignment="1">
      <alignment horizontal="left" vertical="center" wrapText="1"/>
    </xf>
    <xf numFmtId="0" fontId="1" fillId="0" borderId="32" xfId="5" applyFont="1" applyBorder="1" applyAlignment="1">
      <alignment horizontal="left" vertical="center" wrapText="1"/>
    </xf>
    <xf numFmtId="0" fontId="19" fillId="0" borderId="27" xfId="5" applyFont="1" applyBorder="1" applyAlignment="1">
      <alignment horizontal="center" vertical="center"/>
    </xf>
    <xf numFmtId="0" fontId="20" fillId="0" borderId="49" xfId="5" applyFont="1" applyBorder="1" applyAlignment="1">
      <alignment horizontal="center" vertical="center" wrapText="1"/>
    </xf>
    <xf numFmtId="0" fontId="19" fillId="0" borderId="32" xfId="5" applyFont="1" applyBorder="1" applyAlignment="1">
      <alignment horizontal="center" vertical="center" wrapText="1"/>
    </xf>
    <xf numFmtId="0" fontId="10" fillId="0" borderId="49" xfId="0" applyFont="1" applyBorder="1" applyAlignment="1" applyProtection="1">
      <alignment horizontal="left" vertical="center" wrapText="1"/>
      <protection locked="0"/>
    </xf>
    <xf numFmtId="0" fontId="10" fillId="0" borderId="32" xfId="0" applyFont="1" applyBorder="1" applyAlignment="1" applyProtection="1">
      <alignment horizontal="left" vertical="center" wrapText="1"/>
      <protection locked="0"/>
    </xf>
    <xf numFmtId="0" fontId="1" fillId="2" borderId="32" xfId="5" applyFont="1" applyFill="1" applyBorder="1" applyAlignment="1">
      <alignment horizontal="left" vertical="center"/>
    </xf>
    <xf numFmtId="0" fontId="10" fillId="0" borderId="49" xfId="0" applyFont="1" applyBorder="1" applyAlignment="1">
      <alignment horizontal="left" vertical="center" wrapText="1"/>
    </xf>
    <xf numFmtId="0" fontId="10" fillId="0" borderId="49" xfId="0" applyFont="1" applyFill="1" applyBorder="1" applyAlignment="1" applyProtection="1">
      <alignment horizontal="left" vertical="center" wrapText="1"/>
      <protection locked="0"/>
    </xf>
    <xf numFmtId="0" fontId="10" fillId="0" borderId="28" xfId="0" applyFont="1" applyFill="1" applyBorder="1" applyAlignment="1" applyProtection="1">
      <alignment horizontal="left" vertical="center" wrapText="1"/>
      <protection locked="0"/>
    </xf>
    <xf numFmtId="0" fontId="10" fillId="0" borderId="32" xfId="0" applyFont="1" applyBorder="1" applyAlignment="1">
      <alignment horizontal="left" vertical="center" wrapText="1"/>
    </xf>
    <xf numFmtId="0" fontId="1" fillId="0" borderId="0" xfId="5" applyFont="1"/>
    <xf numFmtId="2" fontId="10" fillId="0" borderId="28" xfId="0" applyNumberFormat="1" applyFont="1" applyFill="1" applyBorder="1" applyAlignment="1" applyProtection="1">
      <alignment horizontal="left" vertical="center" wrapText="1"/>
      <protection locked="0"/>
    </xf>
    <xf numFmtId="0" fontId="10" fillId="0" borderId="32" xfId="0" applyFont="1" applyFill="1" applyBorder="1" applyAlignment="1" applyProtection="1">
      <alignment horizontal="left" vertical="center" wrapText="1"/>
      <protection locked="0"/>
    </xf>
    <xf numFmtId="2" fontId="10" fillId="0" borderId="28" xfId="0" applyNumberFormat="1" applyFont="1" applyBorder="1" applyAlignment="1">
      <alignment horizontal="left" vertical="center" wrapText="1"/>
    </xf>
    <xf numFmtId="0" fontId="13" fillId="0" borderId="0" xfId="0" applyFont="1" applyFill="1" applyBorder="1" applyAlignment="1">
      <alignment horizontal="left" vertical="center"/>
    </xf>
    <xf numFmtId="2" fontId="13" fillId="0" borderId="0" xfId="5" applyNumberFormat="1" applyFont="1" applyFill="1" applyBorder="1" applyAlignment="1">
      <alignment horizontal="right" vertical="center"/>
    </xf>
    <xf numFmtId="0" fontId="17" fillId="0" borderId="58" xfId="5" applyBorder="1"/>
    <xf numFmtId="2" fontId="8" fillId="3" borderId="51" xfId="2" applyNumberFormat="1" applyFont="1" applyFill="1" applyBorder="1" applyAlignment="1">
      <alignment horizontal="right" vertical="center"/>
    </xf>
    <xf numFmtId="0" fontId="8" fillId="2" borderId="65" xfId="2" applyFont="1" applyFill="1" applyBorder="1" applyAlignment="1">
      <alignment horizontal="right" vertical="center"/>
    </xf>
    <xf numFmtId="0" fontId="8" fillId="2" borderId="1" xfId="2" applyFont="1" applyFill="1" applyBorder="1" applyAlignment="1">
      <alignment horizontal="right" vertical="center"/>
    </xf>
    <xf numFmtId="2" fontId="8" fillId="2" borderId="58" xfId="0" applyNumberFormat="1" applyFont="1" applyFill="1" applyBorder="1" applyAlignment="1">
      <alignment horizontal="right" vertical="center"/>
    </xf>
    <xf numFmtId="2" fontId="10" fillId="2" borderId="32" xfId="0" applyNumberFormat="1" applyFont="1" applyFill="1" applyBorder="1" applyAlignment="1">
      <alignment horizontal="left" vertical="center"/>
    </xf>
    <xf numFmtId="2" fontId="8" fillId="2" borderId="59" xfId="0" applyNumberFormat="1" applyFont="1" applyFill="1" applyBorder="1" applyAlignment="1">
      <alignment horizontal="right" vertical="center"/>
    </xf>
    <xf numFmtId="0" fontId="16" fillId="9" borderId="0" xfId="0" applyFont="1" applyFill="1"/>
    <xf numFmtId="0" fontId="0" fillId="2" borderId="10" xfId="0" applyFont="1" applyFill="1" applyBorder="1" applyAlignment="1">
      <alignment horizontal="right" vertical="center" wrapText="1"/>
    </xf>
    <xf numFmtId="2" fontId="0" fillId="2" borderId="12" xfId="0" applyNumberFormat="1" applyFont="1" applyFill="1" applyBorder="1" applyAlignment="1">
      <alignment horizontal="right" vertical="center"/>
    </xf>
    <xf numFmtId="0" fontId="12" fillId="0" borderId="46" xfId="0" applyFont="1" applyBorder="1" applyAlignment="1">
      <alignment horizontal="right"/>
    </xf>
    <xf numFmtId="0" fontId="12" fillId="0" borderId="48" xfId="0" applyFont="1" applyBorder="1" applyAlignment="1">
      <alignment horizontal="right"/>
    </xf>
    <xf numFmtId="0" fontId="9" fillId="0" borderId="10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top" wrapText="1"/>
    </xf>
    <xf numFmtId="0" fontId="21" fillId="0" borderId="37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wrapText="1"/>
    </xf>
    <xf numFmtId="0" fontId="5" fillId="0" borderId="64" xfId="0" applyFont="1" applyBorder="1" applyAlignment="1">
      <alignment horizontal="center" wrapText="1"/>
    </xf>
    <xf numFmtId="0" fontId="5" fillId="0" borderId="58" xfId="0" applyFont="1" applyBorder="1" applyAlignment="1">
      <alignment horizontal="center" wrapText="1"/>
    </xf>
    <xf numFmtId="0" fontId="8" fillId="0" borderId="58" xfId="0" applyFont="1" applyFill="1" applyBorder="1" applyAlignment="1" applyProtection="1">
      <alignment horizontal="center" vertical="top" wrapText="1"/>
      <protection locked="0"/>
    </xf>
    <xf numFmtId="0" fontId="0" fillId="0" borderId="58" xfId="0" applyFont="1" applyFill="1" applyBorder="1" applyAlignment="1" applyProtection="1">
      <alignment horizontal="center" vertical="top" wrapText="1"/>
      <protection locked="0"/>
    </xf>
    <xf numFmtId="0" fontId="5" fillId="0" borderId="59" xfId="0" applyFont="1" applyBorder="1" applyAlignment="1">
      <alignment horizontal="center" wrapText="1"/>
    </xf>
    <xf numFmtId="0" fontId="8" fillId="0" borderId="57" xfId="0" applyFont="1" applyFill="1" applyBorder="1" applyAlignment="1" applyProtection="1">
      <alignment horizontal="center" vertical="top" wrapText="1"/>
      <protection locked="0"/>
    </xf>
    <xf numFmtId="0" fontId="0" fillId="0" borderId="58" xfId="0" applyFont="1" applyFill="1" applyBorder="1" applyAlignment="1" applyProtection="1">
      <alignment horizontal="center" vertical="center"/>
      <protection locked="0"/>
    </xf>
    <xf numFmtId="0" fontId="5" fillId="0" borderId="60" xfId="0" applyFont="1" applyBorder="1" applyAlignment="1">
      <alignment horizontal="center" wrapText="1"/>
    </xf>
    <xf numFmtId="0" fontId="0" fillId="0" borderId="35" xfId="0" applyFont="1" applyBorder="1" applyAlignment="1">
      <alignment wrapText="1"/>
    </xf>
    <xf numFmtId="2" fontId="8" fillId="2" borderId="61" xfId="0" applyNumberFormat="1" applyFont="1" applyFill="1" applyBorder="1" applyAlignment="1">
      <alignment horizontal="center" vertical="center"/>
    </xf>
    <xf numFmtId="2" fontId="8" fillId="3" borderId="1" xfId="2" applyNumberFormat="1" applyFont="1" applyFill="1" applyBorder="1" applyAlignment="1">
      <alignment horizontal="center" vertical="center"/>
    </xf>
    <xf numFmtId="2" fontId="8" fillId="2" borderId="66" xfId="0" applyNumberFormat="1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 wrapText="1"/>
    </xf>
    <xf numFmtId="0" fontId="8" fillId="2" borderId="63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20" fillId="0" borderId="37" xfId="5" applyFont="1" applyBorder="1" applyAlignment="1">
      <alignment horizontal="center" vertical="center" wrapText="1"/>
    </xf>
    <xf numFmtId="0" fontId="20" fillId="0" borderId="32" xfId="5" applyFont="1" applyBorder="1" applyAlignment="1">
      <alignment horizontal="center" vertical="center" wrapText="1"/>
    </xf>
    <xf numFmtId="0" fontId="9" fillId="0" borderId="37" xfId="5" applyFont="1" applyBorder="1" applyAlignment="1">
      <alignment horizontal="left" vertical="center" wrapText="1"/>
    </xf>
    <xf numFmtId="0" fontId="9" fillId="0" borderId="32" xfId="5" applyFont="1" applyBorder="1" applyAlignment="1">
      <alignment horizontal="left" vertical="center" wrapText="1"/>
    </xf>
    <xf numFmtId="0" fontId="10" fillId="0" borderId="37" xfId="0" applyFont="1" applyBorder="1" applyAlignment="1">
      <alignment horizontal="left" vertical="center" wrapText="1"/>
    </xf>
    <xf numFmtId="0" fontId="10" fillId="0" borderId="37" xfId="0" applyFont="1" applyFill="1" applyBorder="1" applyAlignment="1" applyProtection="1">
      <alignment horizontal="left" vertical="center" wrapText="1"/>
      <protection locked="0"/>
    </xf>
    <xf numFmtId="0" fontId="10" fillId="0" borderId="37" xfId="0" applyFont="1" applyBorder="1" applyAlignment="1" applyProtection="1">
      <alignment horizontal="left" vertical="center" wrapText="1"/>
      <protection locked="0"/>
    </xf>
    <xf numFmtId="0" fontId="1" fillId="0" borderId="63" xfId="5" applyFont="1" applyFill="1" applyBorder="1" applyAlignment="1">
      <alignment horizontal="center" vertical="center"/>
    </xf>
    <xf numFmtId="0" fontId="1" fillId="0" borderId="60" xfId="5" applyFont="1" applyBorder="1" applyAlignment="1">
      <alignment horizontal="center" vertical="center" wrapText="1"/>
    </xf>
    <xf numFmtId="2" fontId="9" fillId="0" borderId="28" xfId="5" applyNumberFormat="1" applyFont="1" applyBorder="1" applyAlignment="1">
      <alignment horizontal="left" vertical="center" wrapText="1"/>
    </xf>
    <xf numFmtId="2" fontId="20" fillId="0" borderId="28" xfId="5" applyNumberFormat="1" applyFont="1" applyBorder="1" applyAlignment="1">
      <alignment horizontal="center" vertical="center" wrapText="1"/>
    </xf>
    <xf numFmtId="2" fontId="10" fillId="0" borderId="28" xfId="0" applyNumberFormat="1" applyFont="1" applyBorder="1" applyAlignment="1" applyProtection="1">
      <alignment horizontal="left" vertical="center" wrapText="1"/>
      <protection locked="0"/>
    </xf>
    <xf numFmtId="0" fontId="17" fillId="0" borderId="34" xfId="5" applyBorder="1"/>
    <xf numFmtId="0" fontId="20" fillId="0" borderId="28" xfId="5" applyFont="1" applyBorder="1" applyAlignment="1">
      <alignment horizontal="center" vertical="center" wrapText="1"/>
    </xf>
    <xf numFmtId="0" fontId="9" fillId="0" borderId="28" xfId="5" applyFont="1" applyBorder="1" applyAlignment="1">
      <alignment horizontal="left" vertical="center" wrapText="1"/>
    </xf>
    <xf numFmtId="0" fontId="12" fillId="0" borderId="40" xfId="0" applyFont="1" applyBorder="1" applyAlignment="1">
      <alignment horizontal="left"/>
    </xf>
    <xf numFmtId="0" fontId="12" fillId="0" borderId="3" xfId="0" applyFont="1" applyBorder="1" applyAlignment="1">
      <alignment horizontal="left"/>
    </xf>
    <xf numFmtId="0" fontId="12" fillId="0" borderId="43" xfId="0" applyFont="1" applyBorder="1" applyAlignment="1">
      <alignment horizontal="left"/>
    </xf>
    <xf numFmtId="0" fontId="12" fillId="0" borderId="41" xfId="0" applyFont="1" applyBorder="1" applyAlignment="1">
      <alignment horizontal="left"/>
    </xf>
    <xf numFmtId="0" fontId="12" fillId="0" borderId="42" xfId="0" applyFont="1" applyBorder="1" applyAlignment="1">
      <alignment horizontal="left"/>
    </xf>
    <xf numFmtId="0" fontId="0" fillId="0" borderId="10" xfId="0" applyFont="1" applyFill="1" applyBorder="1" applyAlignment="1" applyProtection="1">
      <alignment horizontal="center" vertical="top"/>
      <protection locked="0"/>
    </xf>
    <xf numFmtId="0" fontId="0" fillId="2" borderId="10" xfId="0" applyFont="1" applyFill="1" applyBorder="1" applyAlignment="1">
      <alignment horizontal="right" vertical="center"/>
    </xf>
    <xf numFmtId="0" fontId="12" fillId="0" borderId="15" xfId="0" applyFont="1" applyFill="1" applyBorder="1" applyAlignment="1">
      <alignment horizontal="right"/>
    </xf>
    <xf numFmtId="2" fontId="5" fillId="0" borderId="1" xfId="0" applyNumberFormat="1" applyFont="1" applyBorder="1" applyAlignment="1">
      <alignment horizontal="center" wrapText="1"/>
    </xf>
    <xf numFmtId="2" fontId="8" fillId="0" borderId="1" xfId="0" applyNumberFormat="1" applyFont="1" applyFill="1" applyBorder="1" applyAlignment="1" applyProtection="1">
      <alignment horizontal="center" vertical="top" wrapText="1"/>
      <protection locked="0"/>
    </xf>
    <xf numFmtId="0" fontId="5" fillId="0" borderId="45" xfId="0" applyFont="1" applyBorder="1" applyAlignment="1">
      <alignment horizontal="center" wrapText="1"/>
    </xf>
    <xf numFmtId="0" fontId="5" fillId="0" borderId="46" xfId="0" applyFont="1" applyBorder="1" applyAlignment="1">
      <alignment horizontal="center" wrapText="1"/>
    </xf>
    <xf numFmtId="0" fontId="8" fillId="0" borderId="45" xfId="0" applyFont="1" applyFill="1" applyBorder="1" applyAlignment="1" applyProtection="1">
      <alignment horizontal="center" vertical="top" wrapText="1"/>
      <protection locked="0"/>
    </xf>
    <xf numFmtId="2" fontId="12" fillId="0" borderId="40" xfId="0" applyNumberFormat="1" applyFont="1" applyBorder="1" applyAlignment="1">
      <alignment horizontal="right"/>
    </xf>
    <xf numFmtId="2" fontId="12" fillId="0" borderId="57" xfId="0" applyNumberFormat="1" applyFont="1" applyBorder="1" applyAlignment="1">
      <alignment horizontal="right"/>
    </xf>
    <xf numFmtId="2" fontId="12" fillId="0" borderId="3" xfId="0" applyNumberFormat="1" applyFont="1" applyBorder="1" applyAlignment="1">
      <alignment horizontal="right"/>
    </xf>
    <xf numFmtId="2" fontId="12" fillId="0" borderId="58" xfId="0" applyNumberFormat="1" applyFont="1" applyBorder="1" applyAlignment="1">
      <alignment horizontal="right"/>
    </xf>
    <xf numFmtId="2" fontId="12" fillId="0" borderId="43" xfId="0" applyNumberFormat="1" applyFont="1" applyBorder="1" applyAlignment="1">
      <alignment horizontal="right"/>
    </xf>
    <xf numFmtId="2" fontId="12" fillId="0" borderId="64" xfId="0" applyNumberFormat="1" applyFont="1" applyBorder="1" applyAlignment="1">
      <alignment horizontal="right"/>
    </xf>
    <xf numFmtId="2" fontId="12" fillId="0" borderId="41" xfId="0" applyNumberFormat="1" applyFont="1" applyBorder="1" applyAlignment="1">
      <alignment horizontal="right"/>
    </xf>
    <xf numFmtId="2" fontId="12" fillId="0" borderId="60" xfId="0" applyNumberFormat="1" applyFont="1" applyBorder="1" applyAlignment="1">
      <alignment horizontal="right"/>
    </xf>
    <xf numFmtId="2" fontId="12" fillId="0" borderId="42" xfId="0" applyNumberFormat="1" applyFont="1" applyBorder="1" applyAlignment="1">
      <alignment horizontal="right"/>
    </xf>
    <xf numFmtId="2" fontId="12" fillId="0" borderId="59" xfId="0" applyNumberFormat="1" applyFont="1" applyBorder="1" applyAlignment="1">
      <alignment horizontal="right"/>
    </xf>
    <xf numFmtId="0" fontId="12" fillId="0" borderId="52" xfId="0" applyFont="1" applyBorder="1" applyAlignment="1">
      <alignment horizontal="left"/>
    </xf>
    <xf numFmtId="2" fontId="12" fillId="0" borderId="52" xfId="0" applyNumberFormat="1" applyFont="1" applyBorder="1" applyAlignment="1">
      <alignment horizontal="right"/>
    </xf>
    <xf numFmtId="2" fontId="12" fillId="0" borderId="56" xfId="0" applyNumberFormat="1" applyFont="1" applyBorder="1" applyAlignment="1">
      <alignment horizontal="right"/>
    </xf>
    <xf numFmtId="0" fontId="0" fillId="0" borderId="17" xfId="0" applyFont="1" applyBorder="1" applyAlignment="1">
      <alignment horizontal="right" wrapText="1"/>
    </xf>
    <xf numFmtId="0" fontId="0" fillId="0" borderId="57" xfId="0" applyFont="1" applyBorder="1" applyAlignment="1">
      <alignment horizontal="right" wrapText="1"/>
    </xf>
    <xf numFmtId="0" fontId="5" fillId="0" borderId="19" xfId="0" applyFont="1" applyBorder="1" applyAlignment="1">
      <alignment horizontal="right" wrapText="1"/>
    </xf>
    <xf numFmtId="0" fontId="5" fillId="0" borderId="58" xfId="0" applyFont="1" applyBorder="1" applyAlignment="1">
      <alignment horizontal="right" wrapText="1"/>
    </xf>
    <xf numFmtId="0" fontId="0" fillId="0" borderId="19" xfId="0" applyFont="1" applyBorder="1" applyAlignment="1">
      <alignment horizontal="right" wrapText="1"/>
    </xf>
    <xf numFmtId="0" fontId="0" fillId="0" borderId="58" xfId="0" applyFont="1" applyBorder="1" applyAlignment="1">
      <alignment horizontal="right" wrapText="1"/>
    </xf>
    <xf numFmtId="0" fontId="8" fillId="0" borderId="19" xfId="0" applyFont="1" applyBorder="1" applyAlignment="1">
      <alignment horizontal="right" wrapText="1"/>
    </xf>
    <xf numFmtId="0" fontId="8" fillId="0" borderId="58" xfId="0" applyFont="1" applyBorder="1" applyAlignment="1">
      <alignment horizontal="right" wrapText="1"/>
    </xf>
    <xf numFmtId="0" fontId="8" fillId="0" borderId="19" xfId="0" applyFont="1" applyBorder="1" applyAlignment="1">
      <alignment horizontal="right"/>
    </xf>
    <xf numFmtId="0" fontId="8" fillId="0" borderId="58" xfId="0" applyFont="1" applyBorder="1" applyAlignment="1">
      <alignment horizontal="right"/>
    </xf>
    <xf numFmtId="0" fontId="8" fillId="0" borderId="19" xfId="0" applyFont="1" applyFill="1" applyBorder="1" applyAlignment="1" applyProtection="1">
      <alignment horizontal="right" vertical="top" wrapText="1"/>
      <protection locked="0"/>
    </xf>
    <xf numFmtId="0" fontId="8" fillId="0" borderId="58" xfId="0" applyFont="1" applyFill="1" applyBorder="1" applyAlignment="1" applyProtection="1">
      <alignment horizontal="right" vertical="top" wrapText="1"/>
      <protection locked="0"/>
    </xf>
    <xf numFmtId="0" fontId="8" fillId="0" borderId="19" xfId="0" applyFont="1" applyFill="1" applyBorder="1" applyAlignment="1" applyProtection="1">
      <alignment horizontal="right" wrapText="1"/>
      <protection locked="0"/>
    </xf>
    <xf numFmtId="0" fontId="8" fillId="0" borderId="58" xfId="0" applyFont="1" applyFill="1" applyBorder="1" applyAlignment="1" applyProtection="1">
      <alignment horizontal="right" wrapText="1"/>
      <protection locked="0"/>
    </xf>
    <xf numFmtId="0" fontId="17" fillId="0" borderId="51" xfId="5" applyBorder="1" applyAlignment="1">
      <alignment horizontal="right"/>
    </xf>
    <xf numFmtId="0" fontId="0" fillId="0" borderId="19" xfId="0" applyBorder="1" applyAlignment="1">
      <alignment horizontal="right"/>
    </xf>
    <xf numFmtId="0" fontId="0" fillId="0" borderId="58" xfId="0" applyBorder="1" applyAlignment="1">
      <alignment horizontal="right"/>
    </xf>
    <xf numFmtId="0" fontId="5" fillId="0" borderId="19" xfId="0" applyFont="1" applyBorder="1" applyAlignment="1">
      <alignment horizontal="right"/>
    </xf>
    <xf numFmtId="0" fontId="5" fillId="0" borderId="58" xfId="0" applyFont="1" applyBorder="1" applyAlignment="1">
      <alignment horizontal="right"/>
    </xf>
    <xf numFmtId="0" fontId="0" fillId="0" borderId="19" xfId="0" applyFont="1" applyFill="1" applyBorder="1" applyAlignment="1" applyProtection="1">
      <alignment horizontal="right" vertical="center" wrapText="1"/>
      <protection locked="0"/>
    </xf>
    <xf numFmtId="0" fontId="0" fillId="0" borderId="58" xfId="0" applyFont="1" applyFill="1" applyBorder="1" applyAlignment="1" applyProtection="1">
      <alignment horizontal="right" vertical="center" wrapText="1"/>
      <protection locked="0"/>
    </xf>
    <xf numFmtId="0" fontId="0" fillId="0" borderId="19" xfId="0" applyFont="1" applyFill="1" applyBorder="1" applyAlignment="1" applyProtection="1">
      <alignment horizontal="right" vertical="top" wrapText="1"/>
      <protection locked="0"/>
    </xf>
    <xf numFmtId="0" fontId="0" fillId="0" borderId="58" xfId="0" applyFont="1" applyFill="1" applyBorder="1" applyAlignment="1" applyProtection="1">
      <alignment horizontal="right" vertical="top" wrapText="1"/>
      <protection locked="0"/>
    </xf>
    <xf numFmtId="0" fontId="0" fillId="0" borderId="19" xfId="0" applyFont="1" applyFill="1" applyBorder="1" applyAlignment="1" applyProtection="1">
      <alignment horizontal="right" vertical="center"/>
      <protection locked="0"/>
    </xf>
    <xf numFmtId="0" fontId="0" fillId="0" borderId="58" xfId="0" applyFont="1" applyFill="1" applyBorder="1" applyAlignment="1" applyProtection="1">
      <alignment horizontal="right" vertical="center"/>
      <protection locked="0"/>
    </xf>
    <xf numFmtId="0" fontId="5" fillId="0" borderId="17" xfId="0" applyFont="1" applyBorder="1" applyAlignment="1">
      <alignment horizontal="right" wrapText="1"/>
    </xf>
    <xf numFmtId="0" fontId="5" fillId="0" borderId="57" xfId="0" applyFont="1" applyBorder="1" applyAlignment="1">
      <alignment horizontal="right" wrapText="1"/>
    </xf>
    <xf numFmtId="2" fontId="0" fillId="0" borderId="1" xfId="0" applyNumberFormat="1" applyFont="1" applyBorder="1" applyAlignment="1">
      <alignment horizontal="right" wrapText="1"/>
    </xf>
    <xf numFmtId="2" fontId="0" fillId="0" borderId="1" xfId="0" applyNumberFormat="1" applyFont="1" applyFill="1" applyBorder="1" applyAlignment="1" applyProtection="1">
      <alignment horizontal="right" vertical="center"/>
      <protection locked="0"/>
    </xf>
    <xf numFmtId="2" fontId="5" fillId="0" borderId="1" xfId="0" applyNumberFormat="1" applyFont="1" applyBorder="1" applyAlignment="1">
      <alignment horizontal="right" wrapText="1"/>
    </xf>
    <xf numFmtId="2" fontId="8" fillId="0" borderId="1" xfId="0" applyNumberFormat="1" applyFont="1" applyFill="1" applyBorder="1" applyAlignment="1" applyProtection="1">
      <alignment horizontal="right" vertical="top" wrapText="1"/>
      <protection locked="0"/>
    </xf>
    <xf numFmtId="2" fontId="8" fillId="0" borderId="1" xfId="0" applyNumberFormat="1" applyFont="1" applyBorder="1" applyAlignment="1">
      <alignment horizontal="right" wrapText="1"/>
    </xf>
    <xf numFmtId="2" fontId="0" fillId="0" borderId="1" xfId="0" applyNumberFormat="1" applyFont="1" applyFill="1" applyBorder="1" applyAlignment="1" applyProtection="1">
      <alignment horizontal="right" vertical="top" wrapText="1"/>
      <protection locked="0"/>
    </xf>
    <xf numFmtId="2" fontId="8" fillId="0" borderId="1" xfId="0" applyNumberFormat="1" applyFont="1" applyFill="1" applyBorder="1" applyAlignment="1" applyProtection="1">
      <alignment horizontal="right" wrapText="1"/>
      <protection locked="0"/>
    </xf>
    <xf numFmtId="2" fontId="5" fillId="0" borderId="1" xfId="0" applyNumberFormat="1" applyFont="1" applyBorder="1" applyAlignment="1">
      <alignment horizontal="right"/>
    </xf>
    <xf numFmtId="2" fontId="0" fillId="0" borderId="1" xfId="0" applyNumberFormat="1" applyFont="1" applyFill="1" applyBorder="1" applyAlignment="1" applyProtection="1">
      <alignment horizontal="right" vertical="center" wrapText="1"/>
      <protection locked="0"/>
    </xf>
    <xf numFmtId="2" fontId="0" fillId="0" borderId="1" xfId="0" applyNumberFormat="1" applyBorder="1" applyAlignment="1">
      <alignment horizontal="right"/>
    </xf>
    <xf numFmtId="2" fontId="0" fillId="0" borderId="7" xfId="0" applyNumberFormat="1" applyFont="1" applyBorder="1" applyAlignment="1">
      <alignment horizontal="right" wrapText="1"/>
    </xf>
    <xf numFmtId="2" fontId="8" fillId="0" borderId="1" xfId="0" applyNumberFormat="1" applyFont="1" applyBorder="1" applyAlignment="1">
      <alignment horizontal="right"/>
    </xf>
    <xf numFmtId="0" fontId="17" fillId="0" borderId="46" xfId="5" applyBorder="1"/>
    <xf numFmtId="0" fontId="8" fillId="0" borderId="33" xfId="0" applyFont="1" applyBorder="1" applyAlignment="1">
      <alignment horizontal="left"/>
    </xf>
    <xf numFmtId="0" fontId="8" fillId="0" borderId="63" xfId="0" applyFont="1" applyBorder="1" applyAlignment="1">
      <alignment horizontal="right"/>
    </xf>
    <xf numFmtId="2" fontId="8" fillId="0" borderId="11" xfId="0" applyNumberFormat="1" applyFont="1" applyBorder="1" applyAlignment="1">
      <alignment horizontal="right"/>
    </xf>
    <xf numFmtId="0" fontId="8" fillId="0" borderId="60" xfId="0" applyFont="1" applyBorder="1" applyAlignment="1">
      <alignment horizontal="right"/>
    </xf>
    <xf numFmtId="0" fontId="5" fillId="2" borderId="60" xfId="5" applyFont="1" applyFill="1" applyBorder="1" applyAlignment="1">
      <alignment horizontal="right"/>
    </xf>
    <xf numFmtId="2" fontId="5" fillId="0" borderId="7" xfId="0" applyNumberFormat="1" applyFont="1" applyBorder="1" applyAlignment="1">
      <alignment horizontal="right" wrapText="1"/>
    </xf>
    <xf numFmtId="2" fontId="1" fillId="0" borderId="0" xfId="5" applyNumberFormat="1" applyFont="1"/>
    <xf numFmtId="0" fontId="8" fillId="0" borderId="63" xfId="0" applyFont="1" applyBorder="1" applyAlignment="1">
      <alignment horizontal="right" wrapText="1"/>
    </xf>
    <xf numFmtId="2" fontId="8" fillId="0" borderId="11" xfId="0" applyNumberFormat="1" applyFont="1" applyBorder="1" applyAlignment="1">
      <alignment horizontal="right" wrapText="1"/>
    </xf>
    <xf numFmtId="0" fontId="8" fillId="0" borderId="60" xfId="0" applyFont="1" applyBorder="1" applyAlignment="1">
      <alignment horizontal="right" wrapText="1"/>
    </xf>
    <xf numFmtId="0" fontId="6" fillId="0" borderId="0" xfId="0" applyFont="1" applyBorder="1" applyAlignment="1">
      <alignment horizontal="center"/>
    </xf>
    <xf numFmtId="0" fontId="9" fillId="0" borderId="10" xfId="0" applyFont="1" applyBorder="1" applyAlignment="1">
      <alignment horizontal="center" vertical="center"/>
    </xf>
    <xf numFmtId="0" fontId="8" fillId="0" borderId="11" xfId="0" applyFont="1" applyFill="1" applyBorder="1" applyAlignment="1" applyProtection="1">
      <alignment horizontal="left" vertical="top" wrapText="1"/>
      <protection locked="0"/>
    </xf>
    <xf numFmtId="0" fontId="21" fillId="0" borderId="31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wrapText="1"/>
    </xf>
    <xf numFmtId="0" fontId="0" fillId="0" borderId="69" xfId="0" applyFont="1" applyBorder="1" applyAlignment="1">
      <alignment horizontal="center" wrapText="1"/>
    </xf>
    <xf numFmtId="0" fontId="5" fillId="0" borderId="70" xfId="0" applyFont="1" applyBorder="1" applyAlignment="1">
      <alignment horizontal="center" wrapText="1"/>
    </xf>
    <xf numFmtId="0" fontId="5" fillId="0" borderId="69" xfId="0" applyFont="1" applyBorder="1" applyAlignment="1">
      <alignment horizontal="center" wrapText="1"/>
    </xf>
    <xf numFmtId="0" fontId="8" fillId="0" borderId="69" xfId="0" applyFont="1" applyFill="1" applyBorder="1" applyAlignment="1" applyProtection="1">
      <alignment horizontal="center" vertical="top" wrapText="1"/>
      <protection locked="0"/>
    </xf>
    <xf numFmtId="0" fontId="5" fillId="0" borderId="68" xfId="0" applyFont="1" applyBorder="1" applyAlignment="1">
      <alignment horizontal="center" wrapText="1"/>
    </xf>
    <xf numFmtId="0" fontId="0" fillId="0" borderId="69" xfId="0" applyFont="1" applyFill="1" applyBorder="1" applyAlignment="1" applyProtection="1">
      <alignment horizontal="center" vertical="top" wrapText="1"/>
      <protection locked="0"/>
    </xf>
    <xf numFmtId="0" fontId="0" fillId="0" borderId="69" xfId="0" applyFont="1" applyFill="1" applyBorder="1" applyAlignment="1" applyProtection="1">
      <alignment horizontal="center" vertical="center"/>
      <protection locked="0"/>
    </xf>
    <xf numFmtId="0" fontId="5" fillId="0" borderId="71" xfId="0" applyFont="1" applyBorder="1" applyAlignment="1">
      <alignment horizontal="center" wrapText="1"/>
    </xf>
    <xf numFmtId="0" fontId="8" fillId="0" borderId="50" xfId="0" applyFont="1" applyFill="1" applyBorder="1" applyAlignment="1" applyProtection="1">
      <alignment horizontal="center" vertical="top" wrapText="1"/>
      <protection locked="0"/>
    </xf>
    <xf numFmtId="0" fontId="8" fillId="0" borderId="69" xfId="0" applyFont="1" applyBorder="1" applyAlignment="1">
      <alignment horizontal="center"/>
    </xf>
    <xf numFmtId="0" fontId="8" fillId="0" borderId="69" xfId="0" applyFont="1" applyBorder="1" applyAlignment="1">
      <alignment horizontal="center" wrapText="1"/>
    </xf>
    <xf numFmtId="0" fontId="6" fillId="0" borderId="0" xfId="0" applyFont="1" applyBorder="1" applyAlignment="1">
      <alignment horizontal="center"/>
    </xf>
    <xf numFmtId="2" fontId="0" fillId="0" borderId="0" xfId="0" applyNumberFormat="1"/>
    <xf numFmtId="0" fontId="13" fillId="0" borderId="0" xfId="0" applyFont="1"/>
    <xf numFmtId="0" fontId="0" fillId="0" borderId="1" xfId="0" applyFont="1" applyBorder="1" applyAlignment="1">
      <alignment horizontal="left"/>
    </xf>
    <xf numFmtId="2" fontId="13" fillId="0" borderId="13" xfId="0" applyNumberFormat="1" applyFont="1" applyBorder="1" applyAlignment="1">
      <alignment horizontal="right" vertical="center"/>
    </xf>
    <xf numFmtId="0" fontId="0" fillId="0" borderId="13" xfId="0" applyFill="1" applyBorder="1"/>
    <xf numFmtId="0" fontId="0" fillId="0" borderId="13" xfId="0" applyFont="1" applyBorder="1" applyAlignment="1">
      <alignment wrapText="1"/>
    </xf>
    <xf numFmtId="0" fontId="0" fillId="0" borderId="0" xfId="0" applyFont="1" applyBorder="1"/>
    <xf numFmtId="0" fontId="15" fillId="0" borderId="0" xfId="0" applyFont="1" applyBorder="1" applyAlignment="1">
      <alignment horizontal="right" vertical="center"/>
    </xf>
    <xf numFmtId="0" fontId="14" fillId="0" borderId="0" xfId="0" applyFont="1" applyBorder="1" applyAlignment="1">
      <alignment horizontal="right" vertical="center"/>
    </xf>
    <xf numFmtId="0" fontId="0" fillId="0" borderId="7" xfId="0" applyFont="1" applyBorder="1" applyAlignment="1">
      <alignment wrapText="1"/>
    </xf>
    <xf numFmtId="0" fontId="0" fillId="2" borderId="47" xfId="0" applyFont="1" applyFill="1" applyBorder="1" applyAlignment="1">
      <alignment horizontal="center" vertical="center" wrapText="1"/>
    </xf>
    <xf numFmtId="0" fontId="21" fillId="0" borderId="49" xfId="0" applyFont="1" applyBorder="1" applyAlignment="1">
      <alignment horizontal="center" vertical="center" wrapText="1"/>
    </xf>
    <xf numFmtId="0" fontId="8" fillId="0" borderId="35" xfId="0" applyFont="1" applyFill="1" applyBorder="1" applyAlignment="1" applyProtection="1">
      <alignment horizontal="center" vertical="top" wrapText="1"/>
      <protection locked="0"/>
    </xf>
    <xf numFmtId="0" fontId="5" fillId="0" borderId="14" xfId="0" applyFont="1" applyBorder="1" applyAlignment="1">
      <alignment horizontal="center" wrapText="1"/>
    </xf>
    <xf numFmtId="0" fontId="5" fillId="0" borderId="2" xfId="0" applyFont="1" applyBorder="1" applyAlignment="1">
      <alignment horizontal="center" wrapText="1"/>
    </xf>
    <xf numFmtId="0" fontId="5" fillId="0" borderId="36" xfId="0" applyFont="1" applyBorder="1" applyAlignment="1">
      <alignment horizontal="center" wrapText="1"/>
    </xf>
    <xf numFmtId="0" fontId="8" fillId="0" borderId="2" xfId="0" applyFont="1" applyFill="1" applyBorder="1" applyAlignment="1" applyProtection="1">
      <alignment horizontal="center" vertical="top" wrapText="1"/>
      <protection locked="0"/>
    </xf>
    <xf numFmtId="0" fontId="5" fillId="0" borderId="33" xfId="0" applyFont="1" applyBorder="1" applyAlignment="1">
      <alignment horizontal="center" wrapText="1"/>
    </xf>
    <xf numFmtId="0" fontId="0" fillId="0" borderId="2" xfId="0" applyFont="1" applyBorder="1" applyAlignment="1">
      <alignment horizontal="center" wrapText="1"/>
    </xf>
    <xf numFmtId="0" fontId="0" fillId="0" borderId="2" xfId="0" applyFont="1" applyFill="1" applyBorder="1" applyAlignment="1" applyProtection="1">
      <alignment horizontal="center" vertical="center"/>
      <protection locked="0"/>
    </xf>
    <xf numFmtId="0" fontId="8" fillId="0" borderId="2" xfId="0" applyFont="1" applyBorder="1" applyAlignment="1">
      <alignment horizontal="center" wrapText="1"/>
    </xf>
    <xf numFmtId="0" fontId="0" fillId="0" borderId="2" xfId="0" applyFont="1" applyFill="1" applyBorder="1" applyAlignment="1" applyProtection="1">
      <alignment horizontal="center" vertical="top" wrapText="1"/>
      <protection locked="0"/>
    </xf>
    <xf numFmtId="0" fontId="8" fillId="0" borderId="2" xfId="0" applyFont="1" applyBorder="1" applyAlignment="1">
      <alignment horizontal="center"/>
    </xf>
    <xf numFmtId="0" fontId="5" fillId="0" borderId="35" xfId="0" applyFont="1" applyBorder="1" applyAlignment="1">
      <alignment horizontal="center" wrapText="1"/>
    </xf>
    <xf numFmtId="0" fontId="8" fillId="0" borderId="74" xfId="0" applyNumberFormat="1" applyFont="1" applyBorder="1" applyAlignment="1">
      <alignment horizontal="right"/>
    </xf>
    <xf numFmtId="0" fontId="8" fillId="0" borderId="75" xfId="0" applyNumberFormat="1" applyFont="1" applyBorder="1" applyAlignment="1">
      <alignment horizontal="right"/>
    </xf>
    <xf numFmtId="0" fontId="8" fillId="0" borderId="76" xfId="0" applyNumberFormat="1" applyFont="1" applyBorder="1" applyAlignment="1">
      <alignment horizontal="right"/>
    </xf>
    <xf numFmtId="0" fontId="8" fillId="0" borderId="77" xfId="0" applyNumberFormat="1" applyFont="1" applyBorder="1" applyAlignment="1">
      <alignment horizontal="right"/>
    </xf>
    <xf numFmtId="0" fontId="8" fillId="0" borderId="78" xfId="0" applyNumberFormat="1" applyFont="1" applyBorder="1" applyAlignment="1">
      <alignment horizontal="right"/>
    </xf>
    <xf numFmtId="0" fontId="0" fillId="0" borderId="75" xfId="0" applyNumberFormat="1" applyFont="1" applyBorder="1" applyAlignment="1">
      <alignment horizontal="right"/>
    </xf>
    <xf numFmtId="0" fontId="0" fillId="0" borderId="45" xfId="0" applyFont="1" applyBorder="1" applyAlignment="1">
      <alignment horizontal="center" wrapText="1"/>
    </xf>
    <xf numFmtId="0" fontId="9" fillId="0" borderId="1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5" fillId="0" borderId="61" xfId="0" applyFont="1" applyBorder="1" applyAlignment="1"/>
    <xf numFmtId="0" fontId="0" fillId="0" borderId="1" xfId="0" applyBorder="1"/>
    <xf numFmtId="0" fontId="0" fillId="0" borderId="11" xfId="0" applyFont="1" applyBorder="1" applyAlignment="1"/>
    <xf numFmtId="0" fontId="8" fillId="2" borderId="10" xfId="0" applyFont="1" applyFill="1" applyBorder="1" applyAlignment="1">
      <alignment horizontal="right" vertical="center" wrapText="1"/>
    </xf>
    <xf numFmtId="0" fontId="21" fillId="0" borderId="27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wrapText="1"/>
    </xf>
    <xf numFmtId="0" fontId="5" fillId="0" borderId="48" xfId="0" applyFont="1" applyBorder="1" applyAlignment="1">
      <alignment horizontal="center" wrapText="1"/>
    </xf>
    <xf numFmtId="0" fontId="5" fillId="0" borderId="47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0" fillId="0" borderId="45" xfId="0" applyFont="1" applyFill="1" applyBorder="1" applyAlignment="1" applyProtection="1">
      <alignment horizontal="center" vertical="top" wrapText="1"/>
      <protection locked="0"/>
    </xf>
    <xf numFmtId="0" fontId="0" fillId="0" borderId="45" xfId="0" applyFont="1" applyFill="1" applyBorder="1" applyAlignment="1" applyProtection="1">
      <alignment horizontal="center" vertical="center"/>
      <protection locked="0"/>
    </xf>
    <xf numFmtId="0" fontId="8" fillId="0" borderId="44" xfId="0" applyFont="1" applyFill="1" applyBorder="1" applyAlignment="1" applyProtection="1">
      <alignment horizontal="center" vertical="top" wrapText="1"/>
      <protection locked="0"/>
    </xf>
    <xf numFmtId="0" fontId="8" fillId="0" borderId="45" xfId="0" applyFont="1" applyBorder="1" applyAlignment="1">
      <alignment horizontal="center"/>
    </xf>
    <xf numFmtId="0" fontId="5" fillId="0" borderId="39" xfId="0" applyFont="1" applyBorder="1" applyAlignment="1">
      <alignment wrapText="1"/>
    </xf>
    <xf numFmtId="0" fontId="8" fillId="0" borderId="14" xfId="0" applyFont="1" applyFill="1" applyBorder="1" applyAlignment="1" applyProtection="1">
      <alignment horizontal="left" vertical="top" wrapText="1"/>
      <protection locked="0"/>
    </xf>
    <xf numFmtId="0" fontId="0" fillId="0" borderId="36" xfId="0" applyFont="1" applyBorder="1" applyAlignment="1">
      <alignment wrapText="1"/>
    </xf>
    <xf numFmtId="2" fontId="0" fillId="2" borderId="11" xfId="0" applyNumberFormat="1" applyFont="1" applyFill="1" applyBorder="1" applyAlignment="1">
      <alignment horizontal="center" vertical="center"/>
    </xf>
    <xf numFmtId="2" fontId="8" fillId="0" borderId="1" xfId="0" applyNumberFormat="1" applyFont="1" applyBorder="1" applyAlignment="1">
      <alignment horizontal="center" wrapText="1"/>
    </xf>
    <xf numFmtId="2" fontId="0" fillId="2" borderId="13" xfId="0" applyNumberFormat="1" applyFont="1" applyFill="1" applyBorder="1" applyAlignment="1">
      <alignment horizontal="center"/>
    </xf>
    <xf numFmtId="0" fontId="5" fillId="0" borderId="56" xfId="0" applyFont="1" applyBorder="1" applyAlignment="1">
      <alignment horizontal="center" wrapText="1"/>
    </xf>
    <xf numFmtId="0" fontId="8" fillId="0" borderId="59" xfId="0" applyFont="1" applyFill="1" applyBorder="1" applyAlignment="1" applyProtection="1">
      <alignment horizontal="center" vertical="top" wrapText="1"/>
      <protection locked="0"/>
    </xf>
    <xf numFmtId="0" fontId="5" fillId="0" borderId="9" xfId="0" applyFont="1" applyBorder="1" applyAlignment="1">
      <alignment horizontal="center" wrapText="1"/>
    </xf>
    <xf numFmtId="0" fontId="8" fillId="0" borderId="47" xfId="0" applyFont="1" applyFill="1" applyBorder="1" applyAlignment="1" applyProtection="1">
      <alignment horizontal="center" vertical="top" wrapText="1"/>
      <protection locked="0"/>
    </xf>
    <xf numFmtId="0" fontId="5" fillId="0" borderId="67" xfId="0" applyFont="1" applyBorder="1" applyAlignment="1">
      <alignment horizontal="center" wrapText="1"/>
    </xf>
    <xf numFmtId="0" fontId="8" fillId="0" borderId="68" xfId="0" applyFont="1" applyFill="1" applyBorder="1" applyAlignment="1" applyProtection="1">
      <alignment horizontal="center" vertical="top" wrapText="1"/>
      <protection locked="0"/>
    </xf>
    <xf numFmtId="0" fontId="5" fillId="0" borderId="39" xfId="0" applyFont="1" applyBorder="1" applyAlignment="1">
      <alignment horizontal="center" wrapText="1"/>
    </xf>
    <xf numFmtId="0" fontId="8" fillId="0" borderId="14" xfId="0" applyFont="1" applyFill="1" applyBorder="1" applyAlignment="1" applyProtection="1">
      <alignment horizontal="center" vertical="top" wrapText="1"/>
      <protection locked="0"/>
    </xf>
    <xf numFmtId="0" fontId="5" fillId="0" borderId="58" xfId="0" applyFont="1" applyBorder="1" applyAlignment="1">
      <alignment horizontal="center"/>
    </xf>
    <xf numFmtId="0" fontId="5" fillId="0" borderId="45" xfId="0" applyFont="1" applyBorder="1" applyAlignment="1">
      <alignment horizontal="center"/>
    </xf>
    <xf numFmtId="0" fontId="5" fillId="0" borderId="69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2" fontId="8" fillId="2" borderId="1" xfId="0" applyNumberFormat="1" applyFont="1" applyFill="1" applyBorder="1" applyAlignment="1">
      <alignment horizontal="right" vertical="center"/>
    </xf>
    <xf numFmtId="2" fontId="8" fillId="2" borderId="13" xfId="0" applyNumberFormat="1" applyFont="1" applyFill="1" applyBorder="1" applyAlignment="1">
      <alignment horizontal="right" vertical="center"/>
    </xf>
    <xf numFmtId="0" fontId="0" fillId="0" borderId="4" xfId="0" applyFont="1" applyBorder="1" applyAlignment="1"/>
    <xf numFmtId="0" fontId="5" fillId="0" borderId="10" xfId="0" applyFont="1" applyBorder="1" applyAlignment="1">
      <alignment wrapText="1"/>
    </xf>
    <xf numFmtId="2" fontId="0" fillId="0" borderId="20" xfId="0" applyNumberFormat="1" applyBorder="1" applyAlignment="1">
      <alignment horizontal="right" vertical="center"/>
    </xf>
    <xf numFmtId="2" fontId="0" fillId="2" borderId="7" xfId="0" applyNumberFormat="1" applyFont="1" applyFill="1" applyBorder="1" applyAlignment="1">
      <alignment horizontal="right"/>
    </xf>
    <xf numFmtId="2" fontId="0" fillId="2" borderId="1" xfId="0" applyNumberFormat="1" applyFont="1" applyFill="1" applyBorder="1" applyAlignment="1">
      <alignment horizontal="right"/>
    </xf>
    <xf numFmtId="2" fontId="8" fillId="2" borderId="4" xfId="0" applyNumberFormat="1" applyFont="1" applyFill="1" applyBorder="1" applyAlignment="1">
      <alignment horizontal="right" vertical="center"/>
    </xf>
    <xf numFmtId="2" fontId="8" fillId="4" borderId="1" xfId="0" applyNumberFormat="1" applyFont="1" applyFill="1" applyBorder="1" applyAlignment="1">
      <alignment horizontal="right" vertical="center"/>
    </xf>
    <xf numFmtId="2" fontId="8" fillId="3" borderId="1" xfId="2" applyNumberFormat="1" applyFont="1" applyFill="1" applyBorder="1" applyAlignment="1">
      <alignment horizontal="right" vertical="center"/>
    </xf>
    <xf numFmtId="2" fontId="0" fillId="2" borderId="1" xfId="0" applyNumberFormat="1" applyFont="1" applyFill="1" applyBorder="1" applyAlignment="1">
      <alignment horizontal="right" vertical="center"/>
    </xf>
    <xf numFmtId="2" fontId="8" fillId="2" borderId="10" xfId="0" applyNumberFormat="1" applyFont="1" applyFill="1" applyBorder="1" applyAlignment="1">
      <alignment horizontal="right" vertical="center"/>
    </xf>
    <xf numFmtId="2" fontId="8" fillId="2" borderId="6" xfId="0" applyNumberFormat="1" applyFont="1" applyFill="1" applyBorder="1" applyAlignment="1">
      <alignment horizontal="right" vertical="center"/>
    </xf>
    <xf numFmtId="2" fontId="0" fillId="2" borderId="4" xfId="0" applyNumberFormat="1" applyFont="1" applyFill="1" applyBorder="1" applyAlignment="1">
      <alignment horizontal="right"/>
    </xf>
    <xf numFmtId="2" fontId="0" fillId="2" borderId="4" xfId="0" applyNumberFormat="1" applyFont="1" applyFill="1" applyBorder="1" applyAlignment="1">
      <alignment horizontal="right" vertical="center"/>
    </xf>
    <xf numFmtId="2" fontId="8" fillId="2" borderId="11" xfId="0" applyNumberFormat="1" applyFont="1" applyFill="1" applyBorder="1" applyAlignment="1">
      <alignment horizontal="right" vertical="center"/>
    </xf>
    <xf numFmtId="2" fontId="8" fillId="2" borderId="7" xfId="0" applyNumberFormat="1" applyFont="1" applyFill="1" applyBorder="1" applyAlignment="1">
      <alignment horizontal="right" vertical="center"/>
    </xf>
    <xf numFmtId="2" fontId="8" fillId="2" borderId="79" xfId="0" applyNumberFormat="1" applyFont="1" applyFill="1" applyBorder="1" applyAlignment="1">
      <alignment horizontal="right" vertical="center"/>
    </xf>
    <xf numFmtId="2" fontId="0" fillId="2" borderId="11" xfId="0" applyNumberFormat="1" applyFont="1" applyFill="1" applyBorder="1" applyAlignment="1">
      <alignment horizontal="right" vertical="center"/>
    </xf>
    <xf numFmtId="2" fontId="0" fillId="0" borderId="1" xfId="0" applyNumberFormat="1" applyBorder="1" applyAlignment="1">
      <alignment horizontal="right" vertical="center"/>
    </xf>
    <xf numFmtId="2" fontId="8" fillId="2" borderId="1" xfId="0" applyNumberFormat="1" applyFont="1" applyFill="1" applyBorder="1" applyAlignment="1">
      <alignment horizontal="right"/>
    </xf>
    <xf numFmtId="0" fontId="5" fillId="0" borderId="0" xfId="0" applyFont="1" applyBorder="1" applyAlignment="1">
      <alignment horizontal="center" wrapText="1"/>
    </xf>
    <xf numFmtId="0" fontId="5" fillId="0" borderId="11" xfId="0" applyFont="1" applyBorder="1" applyAlignment="1"/>
    <xf numFmtId="0" fontId="8" fillId="0" borderId="0" xfId="0" applyFont="1" applyBorder="1" applyAlignment="1"/>
    <xf numFmtId="0" fontId="0" fillId="0" borderId="33" xfId="0" applyFont="1" applyBorder="1" applyAlignment="1">
      <alignment wrapText="1"/>
    </xf>
    <xf numFmtId="2" fontId="0" fillId="2" borderId="4" xfId="0" applyNumberFormat="1" applyFont="1" applyFill="1" applyBorder="1" applyAlignment="1">
      <alignment horizontal="center" vertical="center"/>
    </xf>
    <xf numFmtId="0" fontId="0" fillId="0" borderId="73" xfId="0" applyBorder="1"/>
    <xf numFmtId="0" fontId="8" fillId="0" borderId="0" xfId="0" applyNumberFormat="1" applyFont="1" applyBorder="1" applyAlignment="1">
      <alignment horizontal="right"/>
    </xf>
    <xf numFmtId="0" fontId="0" fillId="0" borderId="75" xfId="0" applyBorder="1"/>
    <xf numFmtId="0" fontId="0" fillId="0" borderId="60" xfId="0" applyFont="1" applyBorder="1" applyAlignment="1">
      <alignment horizontal="center" wrapText="1"/>
    </xf>
    <xf numFmtId="0" fontId="0" fillId="0" borderId="46" xfId="0" applyFont="1" applyBorder="1" applyAlignment="1">
      <alignment horizontal="center" wrapText="1"/>
    </xf>
    <xf numFmtId="0" fontId="0" fillId="0" borderId="71" xfId="0" applyFont="1" applyBorder="1" applyAlignment="1">
      <alignment horizontal="center" wrapText="1"/>
    </xf>
    <xf numFmtId="0" fontId="0" fillId="0" borderId="33" xfId="0" applyFont="1" applyBorder="1" applyAlignment="1">
      <alignment horizontal="center" wrapText="1"/>
    </xf>
    <xf numFmtId="0" fontId="14" fillId="0" borderId="45" xfId="0" applyFont="1" applyBorder="1" applyAlignment="1">
      <alignment horizontal="center" vertical="center"/>
    </xf>
    <xf numFmtId="2" fontId="14" fillId="0" borderId="1" xfId="0" applyNumberFormat="1" applyFont="1" applyBorder="1" applyAlignment="1">
      <alignment horizontal="center" vertical="center"/>
    </xf>
    <xf numFmtId="0" fontId="22" fillId="0" borderId="58" xfId="0" applyFont="1" applyBorder="1" applyAlignment="1">
      <alignment horizontal="center" vertical="center"/>
    </xf>
    <xf numFmtId="0" fontId="22" fillId="0" borderId="45" xfId="0" applyFont="1" applyBorder="1" applyAlignment="1">
      <alignment horizontal="center" vertical="center"/>
    </xf>
    <xf numFmtId="2" fontId="22" fillId="0" borderId="1" xfId="0" applyNumberFormat="1" applyFont="1" applyBorder="1" applyAlignment="1">
      <alignment horizontal="center" vertical="center"/>
    </xf>
    <xf numFmtId="0" fontId="22" fillId="0" borderId="56" xfId="0" applyFont="1" applyBorder="1" applyAlignment="1">
      <alignment horizontal="center" vertical="center"/>
    </xf>
    <xf numFmtId="0" fontId="22" fillId="0" borderId="9" xfId="0" applyFont="1" applyBorder="1" applyAlignment="1">
      <alignment horizontal="center" vertical="center"/>
    </xf>
    <xf numFmtId="0" fontId="22" fillId="0" borderId="69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22" fillId="0" borderId="67" xfId="0" applyFont="1" applyBorder="1" applyAlignment="1">
      <alignment horizontal="center" vertical="center"/>
    </xf>
    <xf numFmtId="0" fontId="22" fillId="0" borderId="39" xfId="0" applyFont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2" fontId="1" fillId="2" borderId="0" xfId="0" applyNumberFormat="1" applyFont="1" applyFill="1" applyBorder="1" applyAlignment="1">
      <alignment horizontal="right" vertical="center"/>
    </xf>
    <xf numFmtId="0" fontId="1" fillId="0" borderId="0" xfId="0" applyFont="1" applyBorder="1" applyAlignment="1">
      <alignment horizontal="right" wrapText="1"/>
    </xf>
    <xf numFmtId="0" fontId="1" fillId="2" borderId="0" xfId="0" applyFont="1" applyFill="1" applyBorder="1" applyAlignment="1">
      <alignment horizontal="right" vertical="center" wrapText="1"/>
    </xf>
    <xf numFmtId="0" fontId="22" fillId="0" borderId="2" xfId="0" applyFont="1" applyBorder="1" applyAlignment="1">
      <alignment horizontal="left" vertical="center"/>
    </xf>
    <xf numFmtId="0" fontId="22" fillId="0" borderId="39" xfId="0" applyFont="1" applyBorder="1" applyAlignment="1">
      <alignment horizontal="left" vertical="center"/>
    </xf>
    <xf numFmtId="2" fontId="22" fillId="0" borderId="10" xfId="0" applyNumberFormat="1" applyFont="1" applyBorder="1" applyAlignment="1">
      <alignment horizontal="center" vertical="center"/>
    </xf>
    <xf numFmtId="0" fontId="12" fillId="0" borderId="80" xfId="0" applyFont="1" applyBorder="1" applyAlignment="1">
      <alignment horizontal="left"/>
    </xf>
    <xf numFmtId="2" fontId="12" fillId="0" borderId="51" xfId="0" applyNumberFormat="1" applyFont="1" applyBorder="1" applyAlignment="1">
      <alignment horizontal="right"/>
    </xf>
    <xf numFmtId="2" fontId="12" fillId="0" borderId="80" xfId="0" applyNumberFormat="1" applyFont="1" applyBorder="1" applyAlignment="1">
      <alignment horizontal="right"/>
    </xf>
    <xf numFmtId="0" fontId="1" fillId="0" borderId="55" xfId="5" applyFont="1" applyBorder="1" applyAlignment="1">
      <alignment horizontal="center" vertical="center" wrapText="1"/>
    </xf>
    <xf numFmtId="0" fontId="1" fillId="0" borderId="56" xfId="5" applyFont="1" applyBorder="1" applyAlignment="1">
      <alignment horizontal="center" vertical="center" wrapText="1"/>
    </xf>
    <xf numFmtId="0" fontId="1" fillId="0" borderId="5" xfId="5" applyFont="1" applyBorder="1" applyAlignment="1">
      <alignment horizontal="center" vertical="center"/>
    </xf>
    <xf numFmtId="0" fontId="1" fillId="0" borderId="9" xfId="5" applyFont="1" applyBorder="1" applyAlignment="1">
      <alignment horizontal="center" vertical="center"/>
    </xf>
    <xf numFmtId="0" fontId="9" fillId="0" borderId="38" xfId="5" applyFont="1" applyBorder="1" applyAlignment="1">
      <alignment horizontal="center" vertical="center" wrapText="1"/>
    </xf>
    <xf numFmtId="0" fontId="9" fillId="0" borderId="39" xfId="5" applyFont="1" applyBorder="1" applyAlignment="1">
      <alignment horizontal="center" vertical="center" wrapText="1"/>
    </xf>
    <xf numFmtId="0" fontId="1" fillId="0" borderId="53" xfId="5" applyFont="1" applyBorder="1" applyAlignment="1">
      <alignment horizontal="center" vertical="center" wrapText="1"/>
    </xf>
    <xf numFmtId="0" fontId="1" fillId="0" borderId="54" xfId="5" applyFont="1" applyBorder="1" applyAlignment="1">
      <alignment horizontal="center" vertical="center" wrapText="1"/>
    </xf>
    <xf numFmtId="0" fontId="9" fillId="0" borderId="44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10" fillId="0" borderId="72" xfId="0" applyFont="1" applyBorder="1" applyAlignment="1">
      <alignment horizontal="center" vertical="center" wrapText="1"/>
    </xf>
    <xf numFmtId="0" fontId="10" fillId="0" borderId="73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1" fillId="0" borderId="8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0" xfId="0" applyBorder="1" applyAlignment="1"/>
    <xf numFmtId="0" fontId="9" fillId="0" borderId="35" xfId="0" applyFont="1" applyBorder="1" applyAlignment="1">
      <alignment horizontal="center" vertical="center" wrapText="1"/>
    </xf>
    <xf numFmtId="0" fontId="9" fillId="0" borderId="50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center" vertical="center" wrapText="1"/>
    </xf>
    <xf numFmtId="0" fontId="0" fillId="0" borderId="6" xfId="0" applyFill="1" applyBorder="1"/>
    <xf numFmtId="0" fontId="0" fillId="0" borderId="10" xfId="0" applyFont="1" applyBorder="1" applyAlignment="1"/>
    <xf numFmtId="0" fontId="0" fillId="0" borderId="13" xfId="0" applyBorder="1" applyAlignment="1"/>
    <xf numFmtId="0" fontId="5" fillId="0" borderId="16" xfId="0" applyFont="1" applyBorder="1" applyAlignment="1"/>
    <xf numFmtId="0" fontId="8" fillId="0" borderId="6" xfId="0" applyFont="1" applyFill="1" applyBorder="1" applyAlignment="1" applyProtection="1">
      <alignment horizontal="left" vertical="top" wrapText="1"/>
      <protection locked="0"/>
    </xf>
    <xf numFmtId="0" fontId="0" fillId="0" borderId="4" xfId="0" applyFont="1" applyFill="1" applyBorder="1" applyAlignment="1" applyProtection="1">
      <alignment horizontal="left" vertical="center" wrapText="1"/>
      <protection locked="0"/>
    </xf>
    <xf numFmtId="0" fontId="0" fillId="2" borderId="13" xfId="0" applyFont="1" applyFill="1" applyBorder="1" applyAlignment="1">
      <alignment horizontal="right" vertical="center" wrapText="1"/>
    </xf>
    <xf numFmtId="0" fontId="0" fillId="2" borderId="11" xfId="0" applyFont="1" applyFill="1" applyBorder="1" applyAlignment="1">
      <alignment horizontal="right" vertical="center" wrapText="1"/>
    </xf>
    <xf numFmtId="0" fontId="0" fillId="0" borderId="1" xfId="0" applyBorder="1" applyAlignment="1">
      <alignment horizontal="right" vertical="center"/>
    </xf>
    <xf numFmtId="2" fontId="0" fillId="2" borderId="18" xfId="0" applyNumberFormat="1" applyFont="1" applyFill="1" applyBorder="1" applyAlignment="1">
      <alignment horizontal="right"/>
    </xf>
    <xf numFmtId="2" fontId="8" fillId="2" borderId="8" xfId="0" applyNumberFormat="1" applyFont="1" applyFill="1" applyBorder="1" applyAlignment="1">
      <alignment horizontal="right" vertical="center"/>
    </xf>
    <xf numFmtId="2" fontId="8" fillId="3" borderId="20" xfId="2" applyNumberFormat="1" applyFont="1" applyFill="1" applyBorder="1" applyAlignment="1">
      <alignment horizontal="right" vertical="center"/>
    </xf>
    <xf numFmtId="2" fontId="0" fillId="2" borderId="25" xfId="0" applyNumberFormat="1" applyFont="1" applyFill="1" applyBorder="1" applyAlignment="1">
      <alignment horizontal="right" vertical="center"/>
    </xf>
    <xf numFmtId="2" fontId="0" fillId="2" borderId="60" xfId="0" applyNumberFormat="1" applyFont="1" applyFill="1" applyBorder="1" applyAlignment="1">
      <alignment horizontal="right" vertical="center"/>
    </xf>
    <xf numFmtId="2" fontId="8" fillId="2" borderId="20" xfId="0" applyNumberFormat="1" applyFont="1" applyFill="1" applyBorder="1" applyAlignment="1">
      <alignment horizontal="right"/>
    </xf>
    <xf numFmtId="2" fontId="8" fillId="2" borderId="21" xfId="0" applyNumberFormat="1" applyFont="1" applyFill="1" applyBorder="1" applyAlignment="1">
      <alignment horizontal="right" vertical="center"/>
    </xf>
    <xf numFmtId="0" fontId="9" fillId="0" borderId="8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8" fillId="0" borderId="13" xfId="0" applyFont="1" applyFill="1" applyBorder="1" applyAlignment="1"/>
    <xf numFmtId="0" fontId="0" fillId="2" borderId="19" xfId="0" applyFont="1" applyFill="1" applyBorder="1" applyAlignment="1">
      <alignment horizontal="center" vertical="center" wrapText="1"/>
    </xf>
    <xf numFmtId="0" fontId="0" fillId="0" borderId="45" xfId="0" applyFont="1" applyFill="1" applyBorder="1" applyAlignment="1" applyProtection="1">
      <alignment horizontal="center" vertical="center" wrapText="1"/>
      <protection locked="0"/>
    </xf>
    <xf numFmtId="0" fontId="5" fillId="0" borderId="19" xfId="0" applyFont="1" applyBorder="1" applyAlignment="1">
      <alignment horizontal="center" wrapText="1"/>
    </xf>
    <xf numFmtId="2" fontId="0" fillId="2" borderId="11" xfId="0" applyNumberFormat="1" applyFont="1" applyFill="1" applyBorder="1" applyAlignment="1">
      <alignment horizontal="center"/>
    </xf>
    <xf numFmtId="2" fontId="8" fillId="4" borderId="1" xfId="0" applyNumberFormat="1" applyFont="1" applyFill="1" applyBorder="1" applyAlignment="1">
      <alignment horizontal="center" vertical="center"/>
    </xf>
    <xf numFmtId="2" fontId="8" fillId="2" borderId="10" xfId="0" applyNumberFormat="1" applyFont="1" applyFill="1" applyBorder="1" applyAlignment="1">
      <alignment horizontal="center" vertical="center"/>
    </xf>
    <xf numFmtId="2" fontId="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58" xfId="0" applyFont="1" applyFill="1" applyBorder="1" applyAlignment="1" applyProtection="1">
      <alignment horizontal="center" vertical="center" wrapText="1"/>
      <protection locked="0"/>
    </xf>
    <xf numFmtId="0" fontId="0" fillId="0" borderId="69" xfId="0" applyFont="1" applyFill="1" applyBorder="1" applyAlignment="1" applyProtection="1">
      <alignment horizontal="center" vertical="center" wrapText="1"/>
      <protection locked="0"/>
    </xf>
    <xf numFmtId="0" fontId="0" fillId="0" borderId="2" xfId="0" applyFont="1" applyFill="1" applyBorder="1" applyAlignment="1" applyProtection="1">
      <alignment horizontal="center" vertical="center" wrapText="1"/>
      <protection locked="0"/>
    </xf>
    <xf numFmtId="0" fontId="8" fillId="2" borderId="75" xfId="0" applyNumberFormat="1" applyFont="1" applyFill="1" applyBorder="1" applyAlignment="1">
      <alignment horizontal="right"/>
    </xf>
    <xf numFmtId="0" fontId="8" fillId="0" borderId="7" xfId="0" applyFont="1" applyFill="1" applyBorder="1" applyAlignment="1"/>
    <xf numFmtId="0" fontId="0" fillId="0" borderId="10" xfId="0" applyFont="1" applyBorder="1" applyAlignment="1">
      <alignment horizontal="left"/>
    </xf>
    <xf numFmtId="0" fontId="8" fillId="0" borderId="35" xfId="0" applyFont="1" applyFill="1" applyBorder="1" applyAlignment="1" applyProtection="1">
      <alignment horizontal="left" wrapText="1"/>
      <protection locked="0"/>
    </xf>
    <xf numFmtId="0" fontId="0" fillId="0" borderId="46" xfId="0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 wrapText="1"/>
    </xf>
    <xf numFmtId="0" fontId="8" fillId="0" borderId="44" xfId="0" applyFont="1" applyFill="1" applyBorder="1" applyAlignment="1" applyProtection="1">
      <alignment horizontal="center" wrapText="1"/>
      <protection locked="0"/>
    </xf>
    <xf numFmtId="0" fontId="0" fillId="2" borderId="48" xfId="0" applyFont="1" applyFill="1" applyBorder="1" applyAlignment="1">
      <alignment horizontal="center" vertical="center" wrapText="1"/>
    </xf>
    <xf numFmtId="0" fontId="8" fillId="2" borderId="23" xfId="0" applyFont="1" applyFill="1" applyBorder="1" applyAlignment="1">
      <alignment horizontal="center" vertical="center" wrapText="1"/>
    </xf>
    <xf numFmtId="2" fontId="0" fillId="0" borderId="11" xfId="0" applyNumberFormat="1" applyFont="1" applyBorder="1" applyAlignment="1">
      <alignment horizontal="center" wrapText="1"/>
    </xf>
    <xf numFmtId="2" fontId="8" fillId="2" borderId="3" xfId="0" applyNumberFormat="1" applyFont="1" applyFill="1" applyBorder="1" applyAlignment="1">
      <alignment horizontal="center" vertical="center"/>
    </xf>
    <xf numFmtId="2" fontId="8" fillId="2" borderId="61" xfId="0" applyNumberFormat="1" applyFont="1" applyFill="1" applyBorder="1" applyAlignment="1">
      <alignment horizontal="center"/>
    </xf>
    <xf numFmtId="2" fontId="0" fillId="0" borderId="11" xfId="0" applyNumberFormat="1" applyBorder="1" applyAlignment="1">
      <alignment horizontal="center" vertical="center"/>
    </xf>
    <xf numFmtId="2" fontId="8" fillId="0" borderId="7" xfId="0" applyNumberFormat="1" applyFont="1" applyFill="1" applyBorder="1" applyAlignment="1" applyProtection="1">
      <alignment horizontal="center" wrapText="1"/>
      <protection locked="0"/>
    </xf>
    <xf numFmtId="0" fontId="0" fillId="0" borderId="64" xfId="0" applyFont="1" applyBorder="1" applyAlignment="1">
      <alignment horizontal="center" wrapText="1"/>
    </xf>
    <xf numFmtId="0" fontId="8" fillId="0" borderId="57" xfId="0" applyFont="1" applyFill="1" applyBorder="1" applyAlignment="1" applyProtection="1">
      <alignment horizontal="center" wrapText="1"/>
      <protection locked="0"/>
    </xf>
    <xf numFmtId="0" fontId="8" fillId="0" borderId="60" xfId="0" applyFont="1" applyBorder="1" applyAlignment="1">
      <alignment horizontal="center" wrapText="1"/>
    </xf>
    <xf numFmtId="0" fontId="15" fillId="0" borderId="45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2" fontId="14" fillId="0" borderId="10" xfId="0" applyNumberFormat="1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0" fillId="0" borderId="48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0" fillId="0" borderId="70" xfId="0" applyFont="1" applyBorder="1" applyAlignment="1">
      <alignment horizontal="center" wrapText="1"/>
    </xf>
    <xf numFmtId="0" fontId="8" fillId="0" borderId="50" xfId="0" applyFont="1" applyFill="1" applyBorder="1" applyAlignment="1" applyProtection="1">
      <alignment horizontal="center" wrapText="1"/>
      <protection locked="0"/>
    </xf>
    <xf numFmtId="0" fontId="8" fillId="0" borderId="71" xfId="0" applyFont="1" applyBorder="1" applyAlignment="1">
      <alignment horizontal="center" wrapText="1"/>
    </xf>
    <xf numFmtId="0" fontId="0" fillId="0" borderId="36" xfId="0" applyFont="1" applyBorder="1" applyAlignment="1">
      <alignment horizontal="center" wrapText="1"/>
    </xf>
    <xf numFmtId="0" fontId="8" fillId="0" borderId="35" xfId="0" applyFont="1" applyFill="1" applyBorder="1" applyAlignment="1" applyProtection="1">
      <alignment horizontal="center" wrapText="1"/>
      <protection locked="0"/>
    </xf>
    <xf numFmtId="0" fontId="8" fillId="0" borderId="33" xfId="0" applyFont="1" applyBorder="1" applyAlignment="1">
      <alignment horizontal="center" wrapText="1"/>
    </xf>
    <xf numFmtId="0" fontId="13" fillId="0" borderId="0" xfId="0" applyFont="1" applyBorder="1" applyAlignment="1">
      <alignment horizontal="right" wrapText="1"/>
    </xf>
    <xf numFmtId="0" fontId="13" fillId="2" borderId="0" xfId="0" applyFont="1" applyFill="1" applyBorder="1" applyAlignment="1">
      <alignment horizontal="center" vertical="center" wrapText="1"/>
    </xf>
    <xf numFmtId="2" fontId="13" fillId="2" borderId="0" xfId="0" applyNumberFormat="1" applyFont="1" applyFill="1" applyBorder="1" applyAlignment="1">
      <alignment horizontal="right" vertical="center"/>
    </xf>
    <xf numFmtId="0" fontId="13" fillId="2" borderId="0" xfId="0" applyFont="1" applyFill="1" applyBorder="1" applyAlignment="1">
      <alignment horizontal="right" vertical="center" wrapText="1"/>
    </xf>
    <xf numFmtId="0" fontId="1" fillId="0" borderId="0" xfId="0" applyFont="1" applyBorder="1" applyAlignment="1">
      <alignment horizontal="right" wrapText="1"/>
    </xf>
    <xf numFmtId="0" fontId="1" fillId="0" borderId="0" xfId="0" applyFont="1" applyFill="1" applyBorder="1" applyAlignment="1">
      <alignment horizontal="left" vertical="center"/>
    </xf>
    <xf numFmtId="0" fontId="19" fillId="0" borderId="0" xfId="5" applyFont="1"/>
  </cellXfs>
  <cellStyles count="17">
    <cellStyle name="Excel Built-in Normal" xfId="2"/>
    <cellStyle name="Excel Built-in Normal 1" xfId="4"/>
    <cellStyle name="Excel Built-in Normal 2" xfId="3"/>
    <cellStyle name="TableStyleLight1" xfId="1"/>
    <cellStyle name="Обычный" xfId="0" builtinId="0"/>
    <cellStyle name="Обычный 2" xfId="5"/>
    <cellStyle name="Обычный 2 2" xfId="9"/>
    <cellStyle name="Обычный 2 3" xfId="6"/>
    <cellStyle name="Обычный 3" xfId="7"/>
    <cellStyle name="Обычный 4" xfId="10"/>
    <cellStyle name="Обычный 4 2" xfId="11"/>
    <cellStyle name="Обычный 4 3" xfId="12"/>
    <cellStyle name="Обычный 4 4" xfId="13"/>
    <cellStyle name="Обычный 4 5" xfId="8"/>
    <cellStyle name="Обычный 5" xfId="14"/>
    <cellStyle name="Обычный 6" xfId="15"/>
    <cellStyle name="Обычный 7" xfId="16"/>
  </cellStyles>
  <dxfs count="82"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0" defaultTableStyle="TableStyleMedium9" defaultPivotStyle="PivotStyleLight16"/>
  <colors>
    <mruColors>
      <color rgb="FFCCFF99"/>
      <color rgb="FFFFCCCC"/>
      <color rgb="FFFFFF66"/>
      <color rgb="FFFF0066"/>
      <color rgb="FFFF66CC"/>
      <color rgb="FF660066"/>
      <color rgb="FFA60206"/>
      <color rgb="FF3333CC"/>
      <color rgb="FF000000"/>
      <color rgb="FFFFE90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aseline="0"/>
              <a:t> Английский язык  ОГЭ 2022-2024</a:t>
            </a:r>
            <a:endParaRPr lang="ru-RU"/>
          </a:p>
        </c:rich>
      </c:tx>
      <c:layout>
        <c:manualLayout>
          <c:xMode val="edge"/>
          <c:yMode val="edge"/>
          <c:x val="3.3906433542203004E-2"/>
          <c:y val="1.192316475572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840012683561054E-2"/>
          <c:y val="7.8829371086603622E-2"/>
          <c:w val="0.97301158625889994"/>
          <c:h val="0.58560849492262157"/>
        </c:manualLayout>
      </c:layout>
      <c:lineChart>
        <c:grouping val="standard"/>
        <c:varyColors val="0"/>
        <c:ser>
          <c:idx val="2"/>
          <c:order val="0"/>
          <c:tx>
            <c:v>2024 ср. балл по городу</c:v>
          </c:tx>
          <c:spPr>
            <a:ln w="25400">
              <a:solidFill>
                <a:srgbClr val="0070C0"/>
              </a:solidFill>
            </a:ln>
          </c:spPr>
          <c:marker>
            <c:symbol val="none"/>
          </c:marker>
          <c:cat>
            <c:strRef>
              <c:f>'Английск-9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МАОУ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МАОУ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МАОУ СШ № 50</c:v>
                </c:pt>
                <c:pt idx="32">
                  <c:v>МАОУ СШ № 53</c:v>
                </c:pt>
                <c:pt idx="33">
                  <c:v>МБОУ СШ № 64</c:v>
                </c:pt>
                <c:pt idx="34">
                  <c:v>МАОУ СШ № 65</c:v>
                </c:pt>
                <c:pt idx="35">
                  <c:v>МБОУ СШ № 79</c:v>
                </c:pt>
                <c:pt idx="36">
                  <c:v>МАОУ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СШИ № 1</c:v>
                </c:pt>
                <c:pt idx="47">
                  <c:v>МАОУ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МАОУ СШ № 72 </c:v>
                </c:pt>
                <c:pt idx="53">
                  <c:v>МБОУ СШ № 73</c:v>
                </c:pt>
                <c:pt idx="54">
                  <c:v>МАОУ СШ № 82</c:v>
                </c:pt>
                <c:pt idx="55">
                  <c:v>МБОУ СШ № 84</c:v>
                </c:pt>
                <c:pt idx="56">
                  <c:v>МБОУ СШ № 95</c:v>
                </c:pt>
                <c:pt idx="57">
                  <c:v>МБОУ СШ № 99</c:v>
                </c:pt>
                <c:pt idx="58">
                  <c:v>МБОУ СШ № 133</c:v>
                </c:pt>
                <c:pt idx="59">
                  <c:v>МБОУ СШ № 159</c:v>
                </c:pt>
                <c:pt idx="60">
                  <c:v>СВЕРДЛОВСКИЙ РАЙОН</c:v>
                </c:pt>
                <c:pt idx="61">
                  <c:v>МАОУ Гимназия № 14</c:v>
                </c:pt>
                <c:pt idx="62">
                  <c:v>МАОУ Лицей № 9 "Лидер"</c:v>
                </c:pt>
                <c:pt idx="63">
                  <c:v>МАОУ СШ № 6</c:v>
                </c:pt>
                <c:pt idx="64">
                  <c:v>МАОУ СШ № 17</c:v>
                </c:pt>
                <c:pt idx="65">
                  <c:v>МАОУ СШ № 23</c:v>
                </c:pt>
                <c:pt idx="66">
                  <c:v>МАОУ СШ № 34</c:v>
                </c:pt>
                <c:pt idx="67">
                  <c:v>МАОУ СШ № 42</c:v>
                </c:pt>
                <c:pt idx="68">
                  <c:v>МАОУ СШ № 45</c:v>
                </c:pt>
                <c:pt idx="69">
                  <c:v>МБОУ СШ № 62</c:v>
                </c:pt>
                <c:pt idx="70">
                  <c:v>МАОУ СШ № 76</c:v>
                </c:pt>
                <c:pt idx="71">
                  <c:v>МАОУ СШ № 78</c:v>
                </c:pt>
                <c:pt idx="72">
                  <c:v>МАОУ СШ № 93</c:v>
                </c:pt>
                <c:pt idx="73">
                  <c:v>МАОУ СШ № 137</c:v>
                </c:pt>
                <c:pt idx="74">
                  <c:v>МАОУ СШ № 158 "Грани"</c:v>
                </c:pt>
                <c:pt idx="75">
                  <c:v>СОВЕТСКИЙ РАЙОН</c:v>
                </c:pt>
                <c:pt idx="76">
                  <c:v>МАОУ СШ № 1</c:v>
                </c:pt>
                <c:pt idx="77">
                  <c:v>МБОУ СШ № 2</c:v>
                </c:pt>
                <c:pt idx="78">
                  <c:v>МАОУ СШ № 5</c:v>
                </c:pt>
                <c:pt idx="79">
                  <c:v>МАОУ СШ № 7</c:v>
                </c:pt>
                <c:pt idx="80">
                  <c:v>МАОУ СШ № 18</c:v>
                </c:pt>
                <c:pt idx="81">
                  <c:v>МАОУ СШ № 24</c:v>
                </c:pt>
                <c:pt idx="82">
                  <c:v>МАОУ СШ № 66</c:v>
                </c:pt>
                <c:pt idx="83">
                  <c:v>МАОУ СШ № 69</c:v>
                </c:pt>
                <c:pt idx="84">
                  <c:v>МАОУ СШ № 85</c:v>
                </c:pt>
                <c:pt idx="85">
                  <c:v>МАОУ СШ № 91</c:v>
                </c:pt>
                <c:pt idx="86">
                  <c:v>МАОУ СШ № 98</c:v>
                </c:pt>
                <c:pt idx="87">
                  <c:v>МАОУ СШ № 108</c:v>
                </c:pt>
                <c:pt idx="88">
                  <c:v>МАОУ СШ № 115</c:v>
                </c:pt>
                <c:pt idx="89">
                  <c:v>МАОУ СШ № 121</c:v>
                </c:pt>
                <c:pt idx="90">
                  <c:v>МАОУ СШ № 129</c:v>
                </c:pt>
                <c:pt idx="91">
                  <c:v>МАОУ СШ № 134</c:v>
                </c:pt>
                <c:pt idx="92">
                  <c:v>МАОУ СШ № 139</c:v>
                </c:pt>
                <c:pt idx="93">
                  <c:v>МАОУ СШ № 141</c:v>
                </c:pt>
                <c:pt idx="94">
                  <c:v>МАОУ СШ № 143</c:v>
                </c:pt>
                <c:pt idx="95">
                  <c:v>МАОУ СШ № 144</c:v>
                </c:pt>
                <c:pt idx="96">
                  <c:v>МАОУ СШ № 145</c:v>
                </c:pt>
                <c:pt idx="97">
                  <c:v>МАОУ СШ № 147</c:v>
                </c:pt>
                <c:pt idx="98">
                  <c:v>МАОУ СШ № 149</c:v>
                </c:pt>
                <c:pt idx="99">
                  <c:v>МАОУ СШ № 150</c:v>
                </c:pt>
                <c:pt idx="100">
                  <c:v>МАОУ СШ № 151</c:v>
                </c:pt>
                <c:pt idx="101">
                  <c:v>МАОУ СШ № 152</c:v>
                </c:pt>
                <c:pt idx="102">
                  <c:v>МАОУ СШ № 154</c:v>
                </c:pt>
                <c:pt idx="103">
                  <c:v>МАОУ СШ № 156</c:v>
                </c:pt>
                <c:pt idx="104">
                  <c:v>МАОУ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'Английск-9 диаграмма по районам'!$E$5:$E$119</c:f>
              <c:numCache>
                <c:formatCode>0,00</c:formatCode>
                <c:ptCount val="115"/>
                <c:pt idx="0">
                  <c:v>4.33</c:v>
                </c:pt>
                <c:pt idx="1">
                  <c:v>4.33</c:v>
                </c:pt>
                <c:pt idx="2">
                  <c:v>4.33</c:v>
                </c:pt>
                <c:pt idx="3">
                  <c:v>4.33</c:v>
                </c:pt>
                <c:pt idx="4">
                  <c:v>4.33</c:v>
                </c:pt>
                <c:pt idx="5">
                  <c:v>4.33</c:v>
                </c:pt>
                <c:pt idx="6">
                  <c:v>4.33</c:v>
                </c:pt>
                <c:pt idx="7">
                  <c:v>4.33</c:v>
                </c:pt>
                <c:pt idx="8">
                  <c:v>4.33</c:v>
                </c:pt>
                <c:pt idx="9">
                  <c:v>4.33</c:v>
                </c:pt>
                <c:pt idx="10">
                  <c:v>4.33</c:v>
                </c:pt>
                <c:pt idx="11">
                  <c:v>4.33</c:v>
                </c:pt>
                <c:pt idx="12">
                  <c:v>4.33</c:v>
                </c:pt>
                <c:pt idx="13">
                  <c:v>4.33</c:v>
                </c:pt>
                <c:pt idx="14">
                  <c:v>4.33</c:v>
                </c:pt>
                <c:pt idx="15">
                  <c:v>4.33</c:v>
                </c:pt>
                <c:pt idx="16">
                  <c:v>4.33</c:v>
                </c:pt>
                <c:pt idx="17">
                  <c:v>4.33</c:v>
                </c:pt>
                <c:pt idx="18">
                  <c:v>4.33</c:v>
                </c:pt>
                <c:pt idx="19">
                  <c:v>4.33</c:v>
                </c:pt>
                <c:pt idx="20">
                  <c:v>4.33</c:v>
                </c:pt>
                <c:pt idx="21">
                  <c:v>4.33</c:v>
                </c:pt>
                <c:pt idx="22">
                  <c:v>4.33</c:v>
                </c:pt>
                <c:pt idx="23">
                  <c:v>4.33</c:v>
                </c:pt>
                <c:pt idx="24">
                  <c:v>4.33</c:v>
                </c:pt>
                <c:pt idx="25">
                  <c:v>4.33</c:v>
                </c:pt>
                <c:pt idx="26">
                  <c:v>4.33</c:v>
                </c:pt>
                <c:pt idx="27">
                  <c:v>4.33</c:v>
                </c:pt>
                <c:pt idx="28">
                  <c:v>4.33</c:v>
                </c:pt>
                <c:pt idx="29">
                  <c:v>4.33</c:v>
                </c:pt>
                <c:pt idx="30">
                  <c:v>4.33</c:v>
                </c:pt>
                <c:pt idx="31">
                  <c:v>4.33</c:v>
                </c:pt>
                <c:pt idx="32">
                  <c:v>4.33</c:v>
                </c:pt>
                <c:pt idx="33">
                  <c:v>4.33</c:v>
                </c:pt>
                <c:pt idx="34">
                  <c:v>4.33</c:v>
                </c:pt>
                <c:pt idx="35">
                  <c:v>4.33</c:v>
                </c:pt>
                <c:pt idx="36">
                  <c:v>4.33</c:v>
                </c:pt>
                <c:pt idx="37">
                  <c:v>4.33</c:v>
                </c:pt>
                <c:pt idx="38">
                  <c:v>4.33</c:v>
                </c:pt>
                <c:pt idx="39">
                  <c:v>4.33</c:v>
                </c:pt>
                <c:pt idx="40">
                  <c:v>4.33</c:v>
                </c:pt>
                <c:pt idx="41">
                  <c:v>4.33</c:v>
                </c:pt>
                <c:pt idx="42">
                  <c:v>4.33</c:v>
                </c:pt>
                <c:pt idx="43">
                  <c:v>4.33</c:v>
                </c:pt>
                <c:pt idx="44">
                  <c:v>4.33</c:v>
                </c:pt>
                <c:pt idx="45">
                  <c:v>4.33</c:v>
                </c:pt>
                <c:pt idx="46">
                  <c:v>4.33</c:v>
                </c:pt>
                <c:pt idx="47">
                  <c:v>4.33</c:v>
                </c:pt>
                <c:pt idx="48">
                  <c:v>4.33</c:v>
                </c:pt>
                <c:pt idx="49">
                  <c:v>4.33</c:v>
                </c:pt>
                <c:pt idx="50">
                  <c:v>4.33</c:v>
                </c:pt>
                <c:pt idx="51">
                  <c:v>4.33</c:v>
                </c:pt>
                <c:pt idx="52">
                  <c:v>4.33</c:v>
                </c:pt>
                <c:pt idx="53">
                  <c:v>4.33</c:v>
                </c:pt>
                <c:pt idx="54">
                  <c:v>4.33</c:v>
                </c:pt>
                <c:pt idx="55">
                  <c:v>4.33</c:v>
                </c:pt>
                <c:pt idx="56">
                  <c:v>4.33</c:v>
                </c:pt>
                <c:pt idx="57">
                  <c:v>4.33</c:v>
                </c:pt>
                <c:pt idx="58">
                  <c:v>4.33</c:v>
                </c:pt>
                <c:pt idx="59">
                  <c:v>4.33</c:v>
                </c:pt>
                <c:pt idx="60">
                  <c:v>4.33</c:v>
                </c:pt>
                <c:pt idx="61">
                  <c:v>4.33</c:v>
                </c:pt>
                <c:pt idx="62">
                  <c:v>4.33</c:v>
                </c:pt>
                <c:pt idx="63">
                  <c:v>4.33</c:v>
                </c:pt>
                <c:pt idx="64">
                  <c:v>4.33</c:v>
                </c:pt>
                <c:pt idx="65">
                  <c:v>4.33</c:v>
                </c:pt>
                <c:pt idx="66">
                  <c:v>4.33</c:v>
                </c:pt>
                <c:pt idx="67">
                  <c:v>4.33</c:v>
                </c:pt>
                <c:pt idx="68">
                  <c:v>4.33</c:v>
                </c:pt>
                <c:pt idx="69">
                  <c:v>4.33</c:v>
                </c:pt>
                <c:pt idx="70">
                  <c:v>4.33</c:v>
                </c:pt>
                <c:pt idx="71">
                  <c:v>4.33</c:v>
                </c:pt>
                <c:pt idx="72">
                  <c:v>4.33</c:v>
                </c:pt>
                <c:pt idx="73">
                  <c:v>4.33</c:v>
                </c:pt>
                <c:pt idx="74">
                  <c:v>4.33</c:v>
                </c:pt>
                <c:pt idx="75">
                  <c:v>4.33</c:v>
                </c:pt>
                <c:pt idx="76">
                  <c:v>4.33</c:v>
                </c:pt>
                <c:pt idx="77">
                  <c:v>4.33</c:v>
                </c:pt>
                <c:pt idx="78">
                  <c:v>4.33</c:v>
                </c:pt>
                <c:pt idx="79">
                  <c:v>4.33</c:v>
                </c:pt>
                <c:pt idx="80">
                  <c:v>4.33</c:v>
                </c:pt>
                <c:pt idx="81">
                  <c:v>4.33</c:v>
                </c:pt>
                <c:pt idx="82">
                  <c:v>4.33</c:v>
                </c:pt>
                <c:pt idx="83">
                  <c:v>4.33</c:v>
                </c:pt>
                <c:pt idx="84">
                  <c:v>4.33</c:v>
                </c:pt>
                <c:pt idx="85">
                  <c:v>4.33</c:v>
                </c:pt>
                <c:pt idx="86">
                  <c:v>4.33</c:v>
                </c:pt>
                <c:pt idx="87">
                  <c:v>4.33</c:v>
                </c:pt>
                <c:pt idx="88">
                  <c:v>4.33</c:v>
                </c:pt>
                <c:pt idx="89">
                  <c:v>4.33</c:v>
                </c:pt>
                <c:pt idx="90">
                  <c:v>4.33</c:v>
                </c:pt>
                <c:pt idx="91">
                  <c:v>4.33</c:v>
                </c:pt>
                <c:pt idx="92">
                  <c:v>4.33</c:v>
                </c:pt>
                <c:pt idx="93">
                  <c:v>4.33</c:v>
                </c:pt>
                <c:pt idx="94">
                  <c:v>4.33</c:v>
                </c:pt>
                <c:pt idx="95">
                  <c:v>4.33</c:v>
                </c:pt>
                <c:pt idx="96">
                  <c:v>4.33</c:v>
                </c:pt>
                <c:pt idx="97">
                  <c:v>4.33</c:v>
                </c:pt>
                <c:pt idx="98">
                  <c:v>4.33</c:v>
                </c:pt>
                <c:pt idx="99">
                  <c:v>4.33</c:v>
                </c:pt>
                <c:pt idx="100">
                  <c:v>4.33</c:v>
                </c:pt>
                <c:pt idx="101">
                  <c:v>4.33</c:v>
                </c:pt>
                <c:pt idx="102">
                  <c:v>4.33</c:v>
                </c:pt>
                <c:pt idx="103">
                  <c:v>4.33</c:v>
                </c:pt>
                <c:pt idx="104">
                  <c:v>4.33</c:v>
                </c:pt>
                <c:pt idx="105">
                  <c:v>4.33</c:v>
                </c:pt>
                <c:pt idx="106">
                  <c:v>4.33</c:v>
                </c:pt>
                <c:pt idx="107">
                  <c:v>4.33</c:v>
                </c:pt>
                <c:pt idx="108">
                  <c:v>4.33</c:v>
                </c:pt>
                <c:pt idx="109">
                  <c:v>4.33</c:v>
                </c:pt>
                <c:pt idx="110">
                  <c:v>4.33</c:v>
                </c:pt>
                <c:pt idx="111">
                  <c:v>4.33</c:v>
                </c:pt>
                <c:pt idx="112">
                  <c:v>4.33</c:v>
                </c:pt>
                <c:pt idx="113">
                  <c:v>4.33</c:v>
                </c:pt>
                <c:pt idx="114">
                  <c:v>4.33</c:v>
                </c:pt>
              </c:numCache>
            </c:numRef>
          </c:val>
          <c:smooth val="0"/>
        </c:ser>
        <c:ser>
          <c:idx val="4"/>
          <c:order val="1"/>
          <c:tx>
            <c:v>2024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val>
            <c:numRef>
              <c:f>'Английск-9 диаграмма по районам'!$D$5:$D$119</c:f>
              <c:numCache>
                <c:formatCode>0,00</c:formatCode>
                <c:ptCount val="115"/>
                <c:pt idx="0">
                  <c:v>4.1960119257173041</c:v>
                </c:pt>
                <c:pt idx="1">
                  <c:v>4.0999999999999996</c:v>
                </c:pt>
                <c:pt idx="2">
                  <c:v>4.2608695652173916</c:v>
                </c:pt>
                <c:pt idx="3">
                  <c:v>4.25</c:v>
                </c:pt>
                <c:pt idx="4">
                  <c:v>4.2608695652173916</c:v>
                </c:pt>
                <c:pt idx="5">
                  <c:v>5</c:v>
                </c:pt>
                <c:pt idx="6">
                  <c:v>3.5384615384615383</c:v>
                </c:pt>
                <c:pt idx="7">
                  <c:v>4.1578947368421053</c:v>
                </c:pt>
                <c:pt idx="8">
                  <c:v>4</c:v>
                </c:pt>
                <c:pt idx="9">
                  <c:v>4.2437370600414077</c:v>
                </c:pt>
                <c:pt idx="10">
                  <c:v>4.8571428571428568</c:v>
                </c:pt>
                <c:pt idx="11">
                  <c:v>4.4285714285714288</c:v>
                </c:pt>
                <c:pt idx="12">
                  <c:v>4.333333333333333</c:v>
                </c:pt>
                <c:pt idx="13">
                  <c:v>4.7391304347826084</c:v>
                </c:pt>
                <c:pt idx="14">
                  <c:v>4.5</c:v>
                </c:pt>
                <c:pt idx="15">
                  <c:v>4</c:v>
                </c:pt>
                <c:pt idx="16">
                  <c:v>3.8333333333333335</c:v>
                </c:pt>
                <c:pt idx="17">
                  <c:v>4.333333333333333</c:v>
                </c:pt>
                <c:pt idx="18">
                  <c:v>4.4000000000000004</c:v>
                </c:pt>
                <c:pt idx="19">
                  <c:v>4</c:v>
                </c:pt>
                <c:pt idx="20">
                  <c:v>4</c:v>
                </c:pt>
                <c:pt idx="21">
                  <c:v>3.5</c:v>
                </c:pt>
                <c:pt idx="22">
                  <c:v>4.0112103174603178</c:v>
                </c:pt>
                <c:pt idx="23">
                  <c:v>4.4000000000000004</c:v>
                </c:pt>
                <c:pt idx="24">
                  <c:v>4.8181818181818183</c:v>
                </c:pt>
                <c:pt idx="25">
                  <c:v>3.5</c:v>
                </c:pt>
                <c:pt idx="26">
                  <c:v>4.1818181818181817</c:v>
                </c:pt>
                <c:pt idx="27">
                  <c:v>4.25</c:v>
                </c:pt>
                <c:pt idx="28">
                  <c:v>3.6</c:v>
                </c:pt>
                <c:pt idx="29">
                  <c:v>2.6666666666666665</c:v>
                </c:pt>
                <c:pt idx="30">
                  <c:v>4</c:v>
                </c:pt>
                <c:pt idx="31">
                  <c:v>4</c:v>
                </c:pt>
                <c:pt idx="32">
                  <c:v>3.3333333333333335</c:v>
                </c:pt>
                <c:pt idx="33">
                  <c:v>4.5555555555555554</c:v>
                </c:pt>
                <c:pt idx="34">
                  <c:v>3.8571428571428572</c:v>
                </c:pt>
                <c:pt idx="35">
                  <c:v>4.666666666666667</c:v>
                </c:pt>
                <c:pt idx="36">
                  <c:v>4.25</c:v>
                </c:pt>
                <c:pt idx="37">
                  <c:v>4</c:v>
                </c:pt>
                <c:pt idx="38">
                  <c:v>4.0999999999999996</c:v>
                </c:pt>
                <c:pt idx="39">
                  <c:v>4.1563415382255968</c:v>
                </c:pt>
                <c:pt idx="40">
                  <c:v>4.4000000000000004</c:v>
                </c:pt>
                <c:pt idx="41">
                  <c:v>4.666666666666667</c:v>
                </c:pt>
                <c:pt idx="42">
                  <c:v>4.6071428571428568</c:v>
                </c:pt>
                <c:pt idx="43">
                  <c:v>4.4347826086956523</c:v>
                </c:pt>
                <c:pt idx="44">
                  <c:v>4.8</c:v>
                </c:pt>
                <c:pt idx="45">
                  <c:v>4.166666666666667</c:v>
                </c:pt>
                <c:pt idx="46">
                  <c:v>4</c:v>
                </c:pt>
                <c:pt idx="47">
                  <c:v>4.5999999999999996</c:v>
                </c:pt>
                <c:pt idx="48">
                  <c:v>4</c:v>
                </c:pt>
                <c:pt idx="49">
                  <c:v>4.5</c:v>
                </c:pt>
                <c:pt idx="50">
                  <c:v>4.5</c:v>
                </c:pt>
                <c:pt idx="52">
                  <c:v>3.75</c:v>
                </c:pt>
                <c:pt idx="54">
                  <c:v>5</c:v>
                </c:pt>
                <c:pt idx="55">
                  <c:v>4.333333333333333</c:v>
                </c:pt>
                <c:pt idx="56">
                  <c:v>4</c:v>
                </c:pt>
                <c:pt idx="57">
                  <c:v>4.5555555555555554</c:v>
                </c:pt>
                <c:pt idx="58">
                  <c:v>4.5</c:v>
                </c:pt>
                <c:pt idx="59">
                  <c:v>0</c:v>
                </c:pt>
                <c:pt idx="60">
                  <c:v>4.1193977388526255</c:v>
                </c:pt>
                <c:pt idx="61">
                  <c:v>4</c:v>
                </c:pt>
                <c:pt idx="62">
                  <c:v>3.8947368421052633</c:v>
                </c:pt>
                <c:pt idx="63">
                  <c:v>4.6923076923076925</c:v>
                </c:pt>
                <c:pt idx="64">
                  <c:v>4.166666666666667</c:v>
                </c:pt>
                <c:pt idx="65">
                  <c:v>4.2</c:v>
                </c:pt>
                <c:pt idx="66">
                  <c:v>3.3333333333333335</c:v>
                </c:pt>
                <c:pt idx="67">
                  <c:v>4.2</c:v>
                </c:pt>
                <c:pt idx="68">
                  <c:v>3.7142857142857144</c:v>
                </c:pt>
                <c:pt idx="69">
                  <c:v>3.3333333333333335</c:v>
                </c:pt>
                <c:pt idx="70">
                  <c:v>4.3571428571428568</c:v>
                </c:pt>
                <c:pt idx="71">
                  <c:v>4.5</c:v>
                </c:pt>
                <c:pt idx="72">
                  <c:v>4.375</c:v>
                </c:pt>
                <c:pt idx="73">
                  <c:v>4.5714285714285712</c:v>
                </c:pt>
                <c:pt idx="74">
                  <c:v>4.333333333333333</c:v>
                </c:pt>
                <c:pt idx="75">
                  <c:v>4.3412700611821791</c:v>
                </c:pt>
                <c:pt idx="76">
                  <c:v>4.875</c:v>
                </c:pt>
                <c:pt idx="77">
                  <c:v>3.5</c:v>
                </c:pt>
                <c:pt idx="78">
                  <c:v>4.333333333333333</c:v>
                </c:pt>
                <c:pt idx="79">
                  <c:v>4.5</c:v>
                </c:pt>
                <c:pt idx="80">
                  <c:v>4.75</c:v>
                </c:pt>
                <c:pt idx="81">
                  <c:v>4.3636363636363633</c:v>
                </c:pt>
                <c:pt idx="82">
                  <c:v>4</c:v>
                </c:pt>
                <c:pt idx="83">
                  <c:v>4.25</c:v>
                </c:pt>
                <c:pt idx="84">
                  <c:v>4</c:v>
                </c:pt>
                <c:pt idx="85">
                  <c:v>4.5</c:v>
                </c:pt>
                <c:pt idx="86">
                  <c:v>4.0769230769230766</c:v>
                </c:pt>
                <c:pt idx="87">
                  <c:v>4.375</c:v>
                </c:pt>
                <c:pt idx="88">
                  <c:v>4.5999999999999996</c:v>
                </c:pt>
                <c:pt idx="89">
                  <c:v>4.25</c:v>
                </c:pt>
                <c:pt idx="90">
                  <c:v>3.8333333333333335</c:v>
                </c:pt>
                <c:pt idx="91">
                  <c:v>4.75</c:v>
                </c:pt>
                <c:pt idx="92">
                  <c:v>3.5</c:v>
                </c:pt>
                <c:pt idx="93">
                  <c:v>4.375</c:v>
                </c:pt>
                <c:pt idx="94">
                  <c:v>4.5652173913043477</c:v>
                </c:pt>
                <c:pt idx="95">
                  <c:v>4.7142857142857144</c:v>
                </c:pt>
                <c:pt idx="96">
                  <c:v>4.3478260869565215</c:v>
                </c:pt>
                <c:pt idx="97">
                  <c:v>4.4000000000000004</c:v>
                </c:pt>
                <c:pt idx="98">
                  <c:v>4.5106382978723403</c:v>
                </c:pt>
                <c:pt idx="99">
                  <c:v>4.4358974358974361</c:v>
                </c:pt>
                <c:pt idx="100">
                  <c:v>4.8499999999999996</c:v>
                </c:pt>
                <c:pt idx="101">
                  <c:v>4.4444444444444446</c:v>
                </c:pt>
                <c:pt idx="102">
                  <c:v>4.5185185185185182</c:v>
                </c:pt>
                <c:pt idx="103">
                  <c:v>4</c:v>
                </c:pt>
                <c:pt idx="104">
                  <c:v>4.2777777777777777</c:v>
                </c:pt>
                <c:pt idx="105">
                  <c:v>4.3912308955412405</c:v>
                </c:pt>
                <c:pt idx="106">
                  <c:v>4.4505494505494507</c:v>
                </c:pt>
                <c:pt idx="107">
                  <c:v>4.6206896551724137</c:v>
                </c:pt>
                <c:pt idx="108">
                  <c:v>4.5999999999999996</c:v>
                </c:pt>
                <c:pt idx="109">
                  <c:v>4.4000000000000004</c:v>
                </c:pt>
                <c:pt idx="110">
                  <c:v>4.5999999999999996</c:v>
                </c:pt>
                <c:pt idx="111">
                  <c:v>4.333333333333333</c:v>
                </c:pt>
                <c:pt idx="113">
                  <c:v>3.9714285714285715</c:v>
                </c:pt>
                <c:pt idx="114">
                  <c:v>4.1538461538461542</c:v>
                </c:pt>
              </c:numCache>
            </c:numRef>
          </c:val>
          <c:smooth val="0"/>
        </c:ser>
        <c:ser>
          <c:idx val="3"/>
          <c:order val="2"/>
          <c:tx>
            <c:v>2023 ср. балл по городу</c:v>
          </c:tx>
          <c:spPr>
            <a:ln w="25400"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'Английск-9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МАОУ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МАОУ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МАОУ СШ № 50</c:v>
                </c:pt>
                <c:pt idx="32">
                  <c:v>МАОУ СШ № 53</c:v>
                </c:pt>
                <c:pt idx="33">
                  <c:v>МБОУ СШ № 64</c:v>
                </c:pt>
                <c:pt idx="34">
                  <c:v>МАОУ СШ № 65</c:v>
                </c:pt>
                <c:pt idx="35">
                  <c:v>МБОУ СШ № 79</c:v>
                </c:pt>
                <c:pt idx="36">
                  <c:v>МАОУ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СШИ № 1</c:v>
                </c:pt>
                <c:pt idx="47">
                  <c:v>МАОУ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МАОУ СШ № 72 </c:v>
                </c:pt>
                <c:pt idx="53">
                  <c:v>МБОУ СШ № 73</c:v>
                </c:pt>
                <c:pt idx="54">
                  <c:v>МАОУ СШ № 82</c:v>
                </c:pt>
                <c:pt idx="55">
                  <c:v>МБОУ СШ № 84</c:v>
                </c:pt>
                <c:pt idx="56">
                  <c:v>МБОУ СШ № 95</c:v>
                </c:pt>
                <c:pt idx="57">
                  <c:v>МБОУ СШ № 99</c:v>
                </c:pt>
                <c:pt idx="58">
                  <c:v>МБОУ СШ № 133</c:v>
                </c:pt>
                <c:pt idx="59">
                  <c:v>МБОУ СШ № 159</c:v>
                </c:pt>
                <c:pt idx="60">
                  <c:v>СВЕРДЛОВСКИЙ РАЙОН</c:v>
                </c:pt>
                <c:pt idx="61">
                  <c:v>МАОУ Гимназия № 14</c:v>
                </c:pt>
                <c:pt idx="62">
                  <c:v>МАОУ Лицей № 9 "Лидер"</c:v>
                </c:pt>
                <c:pt idx="63">
                  <c:v>МАОУ СШ № 6</c:v>
                </c:pt>
                <c:pt idx="64">
                  <c:v>МАОУ СШ № 17</c:v>
                </c:pt>
                <c:pt idx="65">
                  <c:v>МАОУ СШ № 23</c:v>
                </c:pt>
                <c:pt idx="66">
                  <c:v>МАОУ СШ № 34</c:v>
                </c:pt>
                <c:pt idx="67">
                  <c:v>МАОУ СШ № 42</c:v>
                </c:pt>
                <c:pt idx="68">
                  <c:v>МАОУ СШ № 45</c:v>
                </c:pt>
                <c:pt idx="69">
                  <c:v>МБОУ СШ № 62</c:v>
                </c:pt>
                <c:pt idx="70">
                  <c:v>МАОУ СШ № 76</c:v>
                </c:pt>
                <c:pt idx="71">
                  <c:v>МАОУ СШ № 78</c:v>
                </c:pt>
                <c:pt idx="72">
                  <c:v>МАОУ СШ № 93</c:v>
                </c:pt>
                <c:pt idx="73">
                  <c:v>МАОУ СШ № 137</c:v>
                </c:pt>
                <c:pt idx="74">
                  <c:v>МАОУ СШ № 158 "Грани"</c:v>
                </c:pt>
                <c:pt idx="75">
                  <c:v>СОВЕТСКИЙ РАЙОН</c:v>
                </c:pt>
                <c:pt idx="76">
                  <c:v>МАОУ СШ № 1</c:v>
                </c:pt>
                <c:pt idx="77">
                  <c:v>МБОУ СШ № 2</c:v>
                </c:pt>
                <c:pt idx="78">
                  <c:v>МАОУ СШ № 5</c:v>
                </c:pt>
                <c:pt idx="79">
                  <c:v>МАОУ СШ № 7</c:v>
                </c:pt>
                <c:pt idx="80">
                  <c:v>МАОУ СШ № 18</c:v>
                </c:pt>
                <c:pt idx="81">
                  <c:v>МАОУ СШ № 24</c:v>
                </c:pt>
                <c:pt idx="82">
                  <c:v>МАОУ СШ № 66</c:v>
                </c:pt>
                <c:pt idx="83">
                  <c:v>МАОУ СШ № 69</c:v>
                </c:pt>
                <c:pt idx="84">
                  <c:v>МАОУ СШ № 85</c:v>
                </c:pt>
                <c:pt idx="85">
                  <c:v>МАОУ СШ № 91</c:v>
                </c:pt>
                <c:pt idx="86">
                  <c:v>МАОУ СШ № 98</c:v>
                </c:pt>
                <c:pt idx="87">
                  <c:v>МАОУ СШ № 108</c:v>
                </c:pt>
                <c:pt idx="88">
                  <c:v>МАОУ СШ № 115</c:v>
                </c:pt>
                <c:pt idx="89">
                  <c:v>МАОУ СШ № 121</c:v>
                </c:pt>
                <c:pt idx="90">
                  <c:v>МАОУ СШ № 129</c:v>
                </c:pt>
                <c:pt idx="91">
                  <c:v>МАОУ СШ № 134</c:v>
                </c:pt>
                <c:pt idx="92">
                  <c:v>МАОУ СШ № 139</c:v>
                </c:pt>
                <c:pt idx="93">
                  <c:v>МАОУ СШ № 141</c:v>
                </c:pt>
                <c:pt idx="94">
                  <c:v>МАОУ СШ № 143</c:v>
                </c:pt>
                <c:pt idx="95">
                  <c:v>МАОУ СШ № 144</c:v>
                </c:pt>
                <c:pt idx="96">
                  <c:v>МАОУ СШ № 145</c:v>
                </c:pt>
                <c:pt idx="97">
                  <c:v>МАОУ СШ № 147</c:v>
                </c:pt>
                <c:pt idx="98">
                  <c:v>МАОУ СШ № 149</c:v>
                </c:pt>
                <c:pt idx="99">
                  <c:v>МАОУ СШ № 150</c:v>
                </c:pt>
                <c:pt idx="100">
                  <c:v>МАОУ СШ № 151</c:v>
                </c:pt>
                <c:pt idx="101">
                  <c:v>МАОУ СШ № 152</c:v>
                </c:pt>
                <c:pt idx="102">
                  <c:v>МАОУ СШ № 154</c:v>
                </c:pt>
                <c:pt idx="103">
                  <c:v>МАОУ СШ № 156</c:v>
                </c:pt>
                <c:pt idx="104">
                  <c:v>МАОУ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'Английск-9 диаграмма по районам'!$I$5:$I$119</c:f>
              <c:numCache>
                <c:formatCode>0,00</c:formatCode>
                <c:ptCount val="115"/>
                <c:pt idx="0">
                  <c:v>4.37</c:v>
                </c:pt>
                <c:pt idx="1">
                  <c:v>4.37</c:v>
                </c:pt>
                <c:pt idx="2">
                  <c:v>4.37</c:v>
                </c:pt>
                <c:pt idx="3">
                  <c:v>4.37</c:v>
                </c:pt>
                <c:pt idx="4">
                  <c:v>4.37</c:v>
                </c:pt>
                <c:pt idx="5">
                  <c:v>4.37</c:v>
                </c:pt>
                <c:pt idx="6">
                  <c:v>4.37</c:v>
                </c:pt>
                <c:pt idx="7">
                  <c:v>4.37</c:v>
                </c:pt>
                <c:pt idx="8">
                  <c:v>4.37</c:v>
                </c:pt>
                <c:pt idx="9">
                  <c:v>4.37</c:v>
                </c:pt>
                <c:pt idx="10">
                  <c:v>4.37</c:v>
                </c:pt>
                <c:pt idx="11">
                  <c:v>4.37</c:v>
                </c:pt>
                <c:pt idx="12">
                  <c:v>4.37</c:v>
                </c:pt>
                <c:pt idx="13">
                  <c:v>4.37</c:v>
                </c:pt>
                <c:pt idx="14">
                  <c:v>4.37</c:v>
                </c:pt>
                <c:pt idx="15">
                  <c:v>4.37</c:v>
                </c:pt>
                <c:pt idx="16">
                  <c:v>4.37</c:v>
                </c:pt>
                <c:pt idx="17">
                  <c:v>4.37</c:v>
                </c:pt>
                <c:pt idx="18">
                  <c:v>4.37</c:v>
                </c:pt>
                <c:pt idx="19">
                  <c:v>4.37</c:v>
                </c:pt>
                <c:pt idx="20">
                  <c:v>4.37</c:v>
                </c:pt>
                <c:pt idx="21">
                  <c:v>4.37</c:v>
                </c:pt>
                <c:pt idx="22">
                  <c:v>4.37</c:v>
                </c:pt>
                <c:pt idx="23">
                  <c:v>4.37</c:v>
                </c:pt>
                <c:pt idx="24">
                  <c:v>4.37</c:v>
                </c:pt>
                <c:pt idx="25">
                  <c:v>4.37</c:v>
                </c:pt>
                <c:pt idx="26">
                  <c:v>4.37</c:v>
                </c:pt>
                <c:pt idx="27">
                  <c:v>4.37</c:v>
                </c:pt>
                <c:pt idx="28">
                  <c:v>4.37</c:v>
                </c:pt>
                <c:pt idx="29">
                  <c:v>4.37</c:v>
                </c:pt>
                <c:pt idx="30">
                  <c:v>4.37</c:v>
                </c:pt>
                <c:pt idx="31">
                  <c:v>4.37</c:v>
                </c:pt>
                <c:pt idx="32">
                  <c:v>4.37</c:v>
                </c:pt>
                <c:pt idx="33">
                  <c:v>4.37</c:v>
                </c:pt>
                <c:pt idx="34">
                  <c:v>4.37</c:v>
                </c:pt>
                <c:pt idx="35">
                  <c:v>4.37</c:v>
                </c:pt>
                <c:pt idx="36">
                  <c:v>4.37</c:v>
                </c:pt>
                <c:pt idx="37">
                  <c:v>4.37</c:v>
                </c:pt>
                <c:pt idx="38">
                  <c:v>4.37</c:v>
                </c:pt>
                <c:pt idx="39">
                  <c:v>4.37</c:v>
                </c:pt>
                <c:pt idx="40">
                  <c:v>4.37</c:v>
                </c:pt>
                <c:pt idx="41">
                  <c:v>4.37</c:v>
                </c:pt>
                <c:pt idx="42">
                  <c:v>4.37</c:v>
                </c:pt>
                <c:pt idx="43">
                  <c:v>4.37</c:v>
                </c:pt>
                <c:pt idx="44">
                  <c:v>4.37</c:v>
                </c:pt>
                <c:pt idx="45">
                  <c:v>4.37</c:v>
                </c:pt>
                <c:pt idx="46">
                  <c:v>4.37</c:v>
                </c:pt>
                <c:pt idx="47">
                  <c:v>4.37</c:v>
                </c:pt>
                <c:pt idx="48">
                  <c:v>4.37</c:v>
                </c:pt>
                <c:pt idx="49">
                  <c:v>4.37</c:v>
                </c:pt>
                <c:pt idx="50">
                  <c:v>4.37</c:v>
                </c:pt>
                <c:pt idx="51">
                  <c:v>4.37</c:v>
                </c:pt>
                <c:pt idx="52">
                  <c:v>4.37</c:v>
                </c:pt>
                <c:pt idx="53">
                  <c:v>4.37</c:v>
                </c:pt>
                <c:pt idx="54">
                  <c:v>4.37</c:v>
                </c:pt>
                <c:pt idx="55">
                  <c:v>4.37</c:v>
                </c:pt>
                <c:pt idx="56">
                  <c:v>4.37</c:v>
                </c:pt>
                <c:pt idx="57">
                  <c:v>4.37</c:v>
                </c:pt>
                <c:pt idx="58">
                  <c:v>4.37</c:v>
                </c:pt>
                <c:pt idx="59">
                  <c:v>4.37</c:v>
                </c:pt>
                <c:pt idx="60">
                  <c:v>4.37</c:v>
                </c:pt>
                <c:pt idx="61">
                  <c:v>4.37</c:v>
                </c:pt>
                <c:pt idx="62">
                  <c:v>4.37</c:v>
                </c:pt>
                <c:pt idx="63">
                  <c:v>4.37</c:v>
                </c:pt>
                <c:pt idx="64">
                  <c:v>4.37</c:v>
                </c:pt>
                <c:pt idx="65">
                  <c:v>4.37</c:v>
                </c:pt>
                <c:pt idx="66">
                  <c:v>4.37</c:v>
                </c:pt>
                <c:pt idx="67">
                  <c:v>4.37</c:v>
                </c:pt>
                <c:pt idx="68">
                  <c:v>4.37</c:v>
                </c:pt>
                <c:pt idx="69">
                  <c:v>4.37</c:v>
                </c:pt>
                <c:pt idx="70">
                  <c:v>4.37</c:v>
                </c:pt>
                <c:pt idx="71">
                  <c:v>4.37</c:v>
                </c:pt>
                <c:pt idx="72">
                  <c:v>4.37</c:v>
                </c:pt>
                <c:pt idx="73">
                  <c:v>4.37</c:v>
                </c:pt>
                <c:pt idx="74">
                  <c:v>4.37</c:v>
                </c:pt>
                <c:pt idx="75">
                  <c:v>4.37</c:v>
                </c:pt>
                <c:pt idx="76">
                  <c:v>4.37</c:v>
                </c:pt>
                <c:pt idx="77">
                  <c:v>4.37</c:v>
                </c:pt>
                <c:pt idx="78">
                  <c:v>4.37</c:v>
                </c:pt>
                <c:pt idx="79">
                  <c:v>4.37</c:v>
                </c:pt>
                <c:pt idx="80">
                  <c:v>4.37</c:v>
                </c:pt>
                <c:pt idx="81">
                  <c:v>4.37</c:v>
                </c:pt>
                <c:pt idx="82">
                  <c:v>4.37</c:v>
                </c:pt>
                <c:pt idx="83">
                  <c:v>4.37</c:v>
                </c:pt>
                <c:pt idx="84">
                  <c:v>4.37</c:v>
                </c:pt>
                <c:pt idx="85">
                  <c:v>4.37</c:v>
                </c:pt>
                <c:pt idx="86">
                  <c:v>4.37</c:v>
                </c:pt>
                <c:pt idx="87">
                  <c:v>4.37</c:v>
                </c:pt>
                <c:pt idx="88">
                  <c:v>4.37</c:v>
                </c:pt>
                <c:pt idx="89">
                  <c:v>4.37</c:v>
                </c:pt>
                <c:pt idx="90">
                  <c:v>4.37</c:v>
                </c:pt>
                <c:pt idx="91">
                  <c:v>4.37</c:v>
                </c:pt>
                <c:pt idx="92">
                  <c:v>4.37</c:v>
                </c:pt>
                <c:pt idx="93">
                  <c:v>4.37</c:v>
                </c:pt>
                <c:pt idx="94">
                  <c:v>4.37</c:v>
                </c:pt>
                <c:pt idx="95">
                  <c:v>4.37</c:v>
                </c:pt>
                <c:pt idx="96">
                  <c:v>4.37</c:v>
                </c:pt>
                <c:pt idx="97">
                  <c:v>4.37</c:v>
                </c:pt>
                <c:pt idx="98">
                  <c:v>4.37</c:v>
                </c:pt>
                <c:pt idx="99">
                  <c:v>4.37</c:v>
                </c:pt>
                <c:pt idx="100">
                  <c:v>4.37</c:v>
                </c:pt>
                <c:pt idx="101">
                  <c:v>4.37</c:v>
                </c:pt>
                <c:pt idx="102">
                  <c:v>4.37</c:v>
                </c:pt>
                <c:pt idx="103">
                  <c:v>4.37</c:v>
                </c:pt>
                <c:pt idx="104">
                  <c:v>4.37</c:v>
                </c:pt>
                <c:pt idx="105">
                  <c:v>4.37</c:v>
                </c:pt>
                <c:pt idx="106">
                  <c:v>4.37</c:v>
                </c:pt>
                <c:pt idx="107">
                  <c:v>4.37</c:v>
                </c:pt>
                <c:pt idx="108">
                  <c:v>4.37</c:v>
                </c:pt>
                <c:pt idx="109">
                  <c:v>4.37</c:v>
                </c:pt>
                <c:pt idx="110">
                  <c:v>4.37</c:v>
                </c:pt>
                <c:pt idx="111">
                  <c:v>4.37</c:v>
                </c:pt>
                <c:pt idx="112">
                  <c:v>4.37</c:v>
                </c:pt>
                <c:pt idx="113">
                  <c:v>4.37</c:v>
                </c:pt>
                <c:pt idx="114">
                  <c:v>4.37</c:v>
                </c:pt>
              </c:numCache>
            </c:numRef>
          </c:val>
          <c:smooth val="0"/>
        </c:ser>
        <c:ser>
          <c:idx val="5"/>
          <c:order val="3"/>
          <c:tx>
            <c:v>2023 ср. балл ОУ</c:v>
          </c:tx>
          <c:spPr>
            <a:ln w="25400"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'Английск-9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МАОУ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МАОУ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МАОУ СШ № 50</c:v>
                </c:pt>
                <c:pt idx="32">
                  <c:v>МАОУ СШ № 53</c:v>
                </c:pt>
                <c:pt idx="33">
                  <c:v>МБОУ СШ № 64</c:v>
                </c:pt>
                <c:pt idx="34">
                  <c:v>МАОУ СШ № 65</c:v>
                </c:pt>
                <c:pt idx="35">
                  <c:v>МБОУ СШ № 79</c:v>
                </c:pt>
                <c:pt idx="36">
                  <c:v>МАОУ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СШИ № 1</c:v>
                </c:pt>
                <c:pt idx="47">
                  <c:v>МАОУ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МАОУ СШ № 72 </c:v>
                </c:pt>
                <c:pt idx="53">
                  <c:v>МБОУ СШ № 73</c:v>
                </c:pt>
                <c:pt idx="54">
                  <c:v>МАОУ СШ № 82</c:v>
                </c:pt>
                <c:pt idx="55">
                  <c:v>МБОУ СШ № 84</c:v>
                </c:pt>
                <c:pt idx="56">
                  <c:v>МБОУ СШ № 95</c:v>
                </c:pt>
                <c:pt idx="57">
                  <c:v>МБОУ СШ № 99</c:v>
                </c:pt>
                <c:pt idx="58">
                  <c:v>МБОУ СШ № 133</c:v>
                </c:pt>
                <c:pt idx="59">
                  <c:v>МБОУ СШ № 159</c:v>
                </c:pt>
                <c:pt idx="60">
                  <c:v>СВЕРДЛОВСКИЙ РАЙОН</c:v>
                </c:pt>
                <c:pt idx="61">
                  <c:v>МАОУ Гимназия № 14</c:v>
                </c:pt>
                <c:pt idx="62">
                  <c:v>МАОУ Лицей № 9 "Лидер"</c:v>
                </c:pt>
                <c:pt idx="63">
                  <c:v>МАОУ СШ № 6</c:v>
                </c:pt>
                <c:pt idx="64">
                  <c:v>МАОУ СШ № 17</c:v>
                </c:pt>
                <c:pt idx="65">
                  <c:v>МАОУ СШ № 23</c:v>
                </c:pt>
                <c:pt idx="66">
                  <c:v>МАОУ СШ № 34</c:v>
                </c:pt>
                <c:pt idx="67">
                  <c:v>МАОУ СШ № 42</c:v>
                </c:pt>
                <c:pt idx="68">
                  <c:v>МАОУ СШ № 45</c:v>
                </c:pt>
                <c:pt idx="69">
                  <c:v>МБОУ СШ № 62</c:v>
                </c:pt>
                <c:pt idx="70">
                  <c:v>МАОУ СШ № 76</c:v>
                </c:pt>
                <c:pt idx="71">
                  <c:v>МАОУ СШ № 78</c:v>
                </c:pt>
                <c:pt idx="72">
                  <c:v>МАОУ СШ № 93</c:v>
                </c:pt>
                <c:pt idx="73">
                  <c:v>МАОУ СШ № 137</c:v>
                </c:pt>
                <c:pt idx="74">
                  <c:v>МАОУ СШ № 158 "Грани"</c:v>
                </c:pt>
                <c:pt idx="75">
                  <c:v>СОВЕТСКИЙ РАЙОН</c:v>
                </c:pt>
                <c:pt idx="76">
                  <c:v>МАОУ СШ № 1</c:v>
                </c:pt>
                <c:pt idx="77">
                  <c:v>МБОУ СШ № 2</c:v>
                </c:pt>
                <c:pt idx="78">
                  <c:v>МАОУ СШ № 5</c:v>
                </c:pt>
                <c:pt idx="79">
                  <c:v>МАОУ СШ № 7</c:v>
                </c:pt>
                <c:pt idx="80">
                  <c:v>МАОУ СШ № 18</c:v>
                </c:pt>
                <c:pt idx="81">
                  <c:v>МАОУ СШ № 24</c:v>
                </c:pt>
                <c:pt idx="82">
                  <c:v>МАОУ СШ № 66</c:v>
                </c:pt>
                <c:pt idx="83">
                  <c:v>МАОУ СШ № 69</c:v>
                </c:pt>
                <c:pt idx="84">
                  <c:v>МАОУ СШ № 85</c:v>
                </c:pt>
                <c:pt idx="85">
                  <c:v>МАОУ СШ № 91</c:v>
                </c:pt>
                <c:pt idx="86">
                  <c:v>МАОУ СШ № 98</c:v>
                </c:pt>
                <c:pt idx="87">
                  <c:v>МАОУ СШ № 108</c:v>
                </c:pt>
                <c:pt idx="88">
                  <c:v>МАОУ СШ № 115</c:v>
                </c:pt>
                <c:pt idx="89">
                  <c:v>МАОУ СШ № 121</c:v>
                </c:pt>
                <c:pt idx="90">
                  <c:v>МАОУ СШ № 129</c:v>
                </c:pt>
                <c:pt idx="91">
                  <c:v>МАОУ СШ № 134</c:v>
                </c:pt>
                <c:pt idx="92">
                  <c:v>МАОУ СШ № 139</c:v>
                </c:pt>
                <c:pt idx="93">
                  <c:v>МАОУ СШ № 141</c:v>
                </c:pt>
                <c:pt idx="94">
                  <c:v>МАОУ СШ № 143</c:v>
                </c:pt>
                <c:pt idx="95">
                  <c:v>МАОУ СШ № 144</c:v>
                </c:pt>
                <c:pt idx="96">
                  <c:v>МАОУ СШ № 145</c:v>
                </c:pt>
                <c:pt idx="97">
                  <c:v>МАОУ СШ № 147</c:v>
                </c:pt>
                <c:pt idx="98">
                  <c:v>МАОУ СШ № 149</c:v>
                </c:pt>
                <c:pt idx="99">
                  <c:v>МАОУ СШ № 150</c:v>
                </c:pt>
                <c:pt idx="100">
                  <c:v>МАОУ СШ № 151</c:v>
                </c:pt>
                <c:pt idx="101">
                  <c:v>МАОУ СШ № 152</c:v>
                </c:pt>
                <c:pt idx="102">
                  <c:v>МАОУ СШ № 154</c:v>
                </c:pt>
                <c:pt idx="103">
                  <c:v>МАОУ СШ № 156</c:v>
                </c:pt>
                <c:pt idx="104">
                  <c:v>МАОУ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'Английск-9 диаграмма по районам'!$H$5:$H$119</c:f>
              <c:numCache>
                <c:formatCode>0,00</c:formatCode>
                <c:ptCount val="115"/>
                <c:pt idx="0">
                  <c:v>4.3091117216117212</c:v>
                </c:pt>
                <c:pt idx="1">
                  <c:v>4.2666666666666666</c:v>
                </c:pt>
                <c:pt idx="2">
                  <c:v>4.6190476190476186</c:v>
                </c:pt>
                <c:pt idx="3">
                  <c:v>4.6538461538461542</c:v>
                </c:pt>
                <c:pt idx="4">
                  <c:v>4.375</c:v>
                </c:pt>
                <c:pt idx="5">
                  <c:v>4</c:v>
                </c:pt>
                <c:pt idx="6">
                  <c:v>3.625</c:v>
                </c:pt>
                <c:pt idx="7">
                  <c:v>4.333333333333333</c:v>
                </c:pt>
                <c:pt idx="8">
                  <c:v>4.5999999999999996</c:v>
                </c:pt>
                <c:pt idx="9">
                  <c:v>4.2307518870018868</c:v>
                </c:pt>
                <c:pt idx="10">
                  <c:v>4.1428571428571432</c:v>
                </c:pt>
                <c:pt idx="11">
                  <c:v>5</c:v>
                </c:pt>
                <c:pt idx="12">
                  <c:v>4.0769230769230766</c:v>
                </c:pt>
                <c:pt idx="13">
                  <c:v>4.5250000000000004</c:v>
                </c:pt>
                <c:pt idx="14">
                  <c:v>4.0909090909090908</c:v>
                </c:pt>
                <c:pt idx="15">
                  <c:v>4.2</c:v>
                </c:pt>
                <c:pt idx="16">
                  <c:v>4.4000000000000004</c:v>
                </c:pt>
                <c:pt idx="17">
                  <c:v>4</c:v>
                </c:pt>
                <c:pt idx="18">
                  <c:v>3.8333333333333335</c:v>
                </c:pt>
                <c:pt idx="19">
                  <c:v>3.5</c:v>
                </c:pt>
                <c:pt idx="20">
                  <c:v>4</c:v>
                </c:pt>
                <c:pt idx="21">
                  <c:v>5</c:v>
                </c:pt>
                <c:pt idx="22">
                  <c:v>4.0500915750915754</c:v>
                </c:pt>
                <c:pt idx="23">
                  <c:v>4.333333333333333</c:v>
                </c:pt>
                <c:pt idx="24">
                  <c:v>4</c:v>
                </c:pt>
                <c:pt idx="25">
                  <c:v>4.5</c:v>
                </c:pt>
                <c:pt idx="26">
                  <c:v>4.75</c:v>
                </c:pt>
                <c:pt idx="27">
                  <c:v>4.0999999999999996</c:v>
                </c:pt>
                <c:pt idx="28">
                  <c:v>4</c:v>
                </c:pt>
                <c:pt idx="29">
                  <c:v>3.5</c:v>
                </c:pt>
                <c:pt idx="30">
                  <c:v>3</c:v>
                </c:pt>
                <c:pt idx="32">
                  <c:v>3.6</c:v>
                </c:pt>
                <c:pt idx="33">
                  <c:v>4.4000000000000004</c:v>
                </c:pt>
                <c:pt idx="35">
                  <c:v>4</c:v>
                </c:pt>
                <c:pt idx="36">
                  <c:v>3.8</c:v>
                </c:pt>
                <c:pt idx="37">
                  <c:v>4.384615384615385</c:v>
                </c:pt>
                <c:pt idx="38">
                  <c:v>4.333333333333333</c:v>
                </c:pt>
                <c:pt idx="39">
                  <c:v>4.2906807329978056</c:v>
                </c:pt>
                <c:pt idx="40">
                  <c:v>4.45</c:v>
                </c:pt>
                <c:pt idx="41">
                  <c:v>4.6111111111111107</c:v>
                </c:pt>
                <c:pt idx="42">
                  <c:v>4.5121951219512191</c:v>
                </c:pt>
                <c:pt idx="43">
                  <c:v>4.333333333333333</c:v>
                </c:pt>
                <c:pt idx="44">
                  <c:v>4.4285714285714288</c:v>
                </c:pt>
                <c:pt idx="45">
                  <c:v>4.833333333333333</c:v>
                </c:pt>
                <c:pt idx="47">
                  <c:v>4.166666666666667</c:v>
                </c:pt>
                <c:pt idx="50">
                  <c:v>3.5</c:v>
                </c:pt>
                <c:pt idx="51">
                  <c:v>4</c:v>
                </c:pt>
                <c:pt idx="52">
                  <c:v>3.875</c:v>
                </c:pt>
                <c:pt idx="54">
                  <c:v>4</c:v>
                </c:pt>
                <c:pt idx="55">
                  <c:v>4</c:v>
                </c:pt>
                <c:pt idx="56">
                  <c:v>4.25</c:v>
                </c:pt>
                <c:pt idx="57">
                  <c:v>4.4000000000000004</c:v>
                </c:pt>
                <c:pt idx="58">
                  <c:v>5</c:v>
                </c:pt>
                <c:pt idx="60">
                  <c:v>4.3649021146920308</c:v>
                </c:pt>
                <c:pt idx="61">
                  <c:v>4.8461538461538458</c:v>
                </c:pt>
                <c:pt idx="62">
                  <c:v>4.7058823529411766</c:v>
                </c:pt>
                <c:pt idx="63">
                  <c:v>5</c:v>
                </c:pt>
                <c:pt idx="64">
                  <c:v>4.5</c:v>
                </c:pt>
                <c:pt idx="65">
                  <c:v>4.5</c:v>
                </c:pt>
                <c:pt idx="66">
                  <c:v>4</c:v>
                </c:pt>
                <c:pt idx="67">
                  <c:v>4.384615384615385</c:v>
                </c:pt>
                <c:pt idx="68">
                  <c:v>4.3076923076923075</c:v>
                </c:pt>
                <c:pt idx="69">
                  <c:v>4.5</c:v>
                </c:pt>
                <c:pt idx="70">
                  <c:v>4.5999999999999996</c:v>
                </c:pt>
                <c:pt idx="71">
                  <c:v>3</c:v>
                </c:pt>
                <c:pt idx="72">
                  <c:v>4.5</c:v>
                </c:pt>
                <c:pt idx="73">
                  <c:v>3.75</c:v>
                </c:pt>
                <c:pt idx="74">
                  <c:v>4.5142857142857142</c:v>
                </c:pt>
                <c:pt idx="75">
                  <c:v>4.1852630164686886</c:v>
                </c:pt>
                <c:pt idx="76">
                  <c:v>3.4</c:v>
                </c:pt>
                <c:pt idx="78">
                  <c:v>3.8181818181818183</c:v>
                </c:pt>
                <c:pt idx="79">
                  <c:v>4.1428571428571432</c:v>
                </c:pt>
                <c:pt idx="80">
                  <c:v>4</c:v>
                </c:pt>
                <c:pt idx="81">
                  <c:v>4.4375</c:v>
                </c:pt>
                <c:pt idx="82">
                  <c:v>4</c:v>
                </c:pt>
                <c:pt idx="83">
                  <c:v>4</c:v>
                </c:pt>
                <c:pt idx="84">
                  <c:v>4.333333333333333</c:v>
                </c:pt>
                <c:pt idx="86">
                  <c:v>4.25</c:v>
                </c:pt>
                <c:pt idx="87">
                  <c:v>4.4545454545454541</c:v>
                </c:pt>
                <c:pt idx="88">
                  <c:v>4</c:v>
                </c:pt>
                <c:pt idx="89">
                  <c:v>3.3333333333333335</c:v>
                </c:pt>
                <c:pt idx="90">
                  <c:v>3.6</c:v>
                </c:pt>
                <c:pt idx="91">
                  <c:v>4.333333333333333</c:v>
                </c:pt>
                <c:pt idx="92">
                  <c:v>3.5</c:v>
                </c:pt>
                <c:pt idx="93">
                  <c:v>4.5999999999999996</c:v>
                </c:pt>
                <c:pt idx="94">
                  <c:v>4.5625</c:v>
                </c:pt>
                <c:pt idx="95">
                  <c:v>4.5</c:v>
                </c:pt>
                <c:pt idx="96">
                  <c:v>4.7142857142857144</c:v>
                </c:pt>
                <c:pt idx="97">
                  <c:v>4.5999999999999996</c:v>
                </c:pt>
                <c:pt idx="98">
                  <c:v>4.2978723404255321</c:v>
                </c:pt>
                <c:pt idx="99">
                  <c:v>4.2307692307692308</c:v>
                </c:pt>
                <c:pt idx="100">
                  <c:v>4.333333333333333</c:v>
                </c:pt>
                <c:pt idx="101">
                  <c:v>4.5999999999999996</c:v>
                </c:pt>
                <c:pt idx="102">
                  <c:v>4.55</c:v>
                </c:pt>
                <c:pt idx="103">
                  <c:v>4.333333333333333</c:v>
                </c:pt>
                <c:pt idx="104">
                  <c:v>4.0769230769230766</c:v>
                </c:pt>
                <c:pt idx="105">
                  <c:v>4.3042608007544896</c:v>
                </c:pt>
                <c:pt idx="106">
                  <c:v>4.6984126984126986</c:v>
                </c:pt>
                <c:pt idx="107">
                  <c:v>4.580645161290323</c:v>
                </c:pt>
                <c:pt idx="108">
                  <c:v>4.4545454545454541</c:v>
                </c:pt>
                <c:pt idx="109">
                  <c:v>4.5</c:v>
                </c:pt>
                <c:pt idx="110">
                  <c:v>4.4782608695652177</c:v>
                </c:pt>
                <c:pt idx="111">
                  <c:v>3.6666666666666665</c:v>
                </c:pt>
                <c:pt idx="113">
                  <c:v>4.0555555555555554</c:v>
                </c:pt>
                <c:pt idx="114">
                  <c:v>4</c:v>
                </c:pt>
              </c:numCache>
            </c:numRef>
          </c:val>
          <c:smooth val="0"/>
        </c:ser>
        <c:ser>
          <c:idx val="0"/>
          <c:order val="4"/>
          <c:tx>
            <c:v>2022 ср. балл по городу</c:v>
          </c:tx>
          <c:spPr>
            <a:ln w="254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МАОУ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МАОУ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МАОУ СШ № 50</c:v>
                </c:pt>
                <c:pt idx="32">
                  <c:v>МАОУ СШ № 53</c:v>
                </c:pt>
                <c:pt idx="33">
                  <c:v>МБОУ СШ № 64</c:v>
                </c:pt>
                <c:pt idx="34">
                  <c:v>МАОУ СШ № 65</c:v>
                </c:pt>
                <c:pt idx="35">
                  <c:v>МБОУ СШ № 79</c:v>
                </c:pt>
                <c:pt idx="36">
                  <c:v>МАОУ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СШИ № 1</c:v>
                </c:pt>
                <c:pt idx="47">
                  <c:v>МАОУ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МАОУ СШ № 72 </c:v>
                </c:pt>
                <c:pt idx="53">
                  <c:v>МБОУ СШ № 73</c:v>
                </c:pt>
                <c:pt idx="54">
                  <c:v>МАОУ СШ № 82</c:v>
                </c:pt>
                <c:pt idx="55">
                  <c:v>МБОУ СШ № 84</c:v>
                </c:pt>
                <c:pt idx="56">
                  <c:v>МБОУ СШ № 95</c:v>
                </c:pt>
                <c:pt idx="57">
                  <c:v>МБОУ СШ № 99</c:v>
                </c:pt>
                <c:pt idx="58">
                  <c:v>МБОУ СШ № 133</c:v>
                </c:pt>
                <c:pt idx="59">
                  <c:v>МБОУ СШ № 159</c:v>
                </c:pt>
                <c:pt idx="60">
                  <c:v>СВЕРДЛОВСКИЙ РАЙОН</c:v>
                </c:pt>
                <c:pt idx="61">
                  <c:v>МАОУ Гимназия № 14</c:v>
                </c:pt>
                <c:pt idx="62">
                  <c:v>МАОУ Лицей № 9 "Лидер"</c:v>
                </c:pt>
                <c:pt idx="63">
                  <c:v>МАОУ СШ № 6</c:v>
                </c:pt>
                <c:pt idx="64">
                  <c:v>МАОУ СШ № 17</c:v>
                </c:pt>
                <c:pt idx="65">
                  <c:v>МАОУ СШ № 23</c:v>
                </c:pt>
                <c:pt idx="66">
                  <c:v>МАОУ СШ № 34</c:v>
                </c:pt>
                <c:pt idx="67">
                  <c:v>МАОУ СШ № 42</c:v>
                </c:pt>
                <c:pt idx="68">
                  <c:v>МАОУ СШ № 45</c:v>
                </c:pt>
                <c:pt idx="69">
                  <c:v>МБОУ СШ № 62</c:v>
                </c:pt>
                <c:pt idx="70">
                  <c:v>МАОУ СШ № 76</c:v>
                </c:pt>
                <c:pt idx="71">
                  <c:v>МАОУ СШ № 78</c:v>
                </c:pt>
                <c:pt idx="72">
                  <c:v>МАОУ СШ № 93</c:v>
                </c:pt>
                <c:pt idx="73">
                  <c:v>МАОУ СШ № 137</c:v>
                </c:pt>
                <c:pt idx="74">
                  <c:v>МАОУ СШ № 158 "Грани"</c:v>
                </c:pt>
                <c:pt idx="75">
                  <c:v>СОВЕТСКИЙ РАЙОН</c:v>
                </c:pt>
                <c:pt idx="76">
                  <c:v>МАОУ СШ № 1</c:v>
                </c:pt>
                <c:pt idx="77">
                  <c:v>МБОУ СШ № 2</c:v>
                </c:pt>
                <c:pt idx="78">
                  <c:v>МАОУ СШ № 5</c:v>
                </c:pt>
                <c:pt idx="79">
                  <c:v>МАОУ СШ № 7</c:v>
                </c:pt>
                <c:pt idx="80">
                  <c:v>МАОУ СШ № 18</c:v>
                </c:pt>
                <c:pt idx="81">
                  <c:v>МАОУ СШ № 24</c:v>
                </c:pt>
                <c:pt idx="82">
                  <c:v>МАОУ СШ № 66</c:v>
                </c:pt>
                <c:pt idx="83">
                  <c:v>МАОУ СШ № 69</c:v>
                </c:pt>
                <c:pt idx="84">
                  <c:v>МАОУ СШ № 85</c:v>
                </c:pt>
                <c:pt idx="85">
                  <c:v>МАОУ СШ № 91</c:v>
                </c:pt>
                <c:pt idx="86">
                  <c:v>МАОУ СШ № 98</c:v>
                </c:pt>
                <c:pt idx="87">
                  <c:v>МАОУ СШ № 108</c:v>
                </c:pt>
                <c:pt idx="88">
                  <c:v>МАОУ СШ № 115</c:v>
                </c:pt>
                <c:pt idx="89">
                  <c:v>МАОУ СШ № 121</c:v>
                </c:pt>
                <c:pt idx="90">
                  <c:v>МАОУ СШ № 129</c:v>
                </c:pt>
                <c:pt idx="91">
                  <c:v>МАОУ СШ № 134</c:v>
                </c:pt>
                <c:pt idx="92">
                  <c:v>МАОУ СШ № 139</c:v>
                </c:pt>
                <c:pt idx="93">
                  <c:v>МАОУ СШ № 141</c:v>
                </c:pt>
                <c:pt idx="94">
                  <c:v>МАОУ СШ № 143</c:v>
                </c:pt>
                <c:pt idx="95">
                  <c:v>МАОУ СШ № 144</c:v>
                </c:pt>
                <c:pt idx="96">
                  <c:v>МАОУ СШ № 145</c:v>
                </c:pt>
                <c:pt idx="97">
                  <c:v>МАОУ СШ № 147</c:v>
                </c:pt>
                <c:pt idx="98">
                  <c:v>МАОУ СШ № 149</c:v>
                </c:pt>
                <c:pt idx="99">
                  <c:v>МАОУ СШ № 150</c:v>
                </c:pt>
                <c:pt idx="100">
                  <c:v>МАОУ СШ № 151</c:v>
                </c:pt>
                <c:pt idx="101">
                  <c:v>МАОУ СШ № 152</c:v>
                </c:pt>
                <c:pt idx="102">
                  <c:v>МАОУ СШ № 154</c:v>
                </c:pt>
                <c:pt idx="103">
                  <c:v>МАОУ СШ № 156</c:v>
                </c:pt>
                <c:pt idx="104">
                  <c:v>МАОУ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'Английск-9 диаграмма по районам'!$M$5:$M$119</c:f>
              <c:numCache>
                <c:formatCode>0,00</c:formatCode>
                <c:ptCount val="115"/>
                <c:pt idx="0">
                  <c:v>4.25</c:v>
                </c:pt>
                <c:pt idx="1">
                  <c:v>4.25</c:v>
                </c:pt>
                <c:pt idx="2">
                  <c:v>4.25</c:v>
                </c:pt>
                <c:pt idx="3">
                  <c:v>4.25</c:v>
                </c:pt>
                <c:pt idx="4">
                  <c:v>4.25</c:v>
                </c:pt>
                <c:pt idx="5">
                  <c:v>4.25</c:v>
                </c:pt>
                <c:pt idx="6">
                  <c:v>4.25</c:v>
                </c:pt>
                <c:pt idx="7">
                  <c:v>4.25</c:v>
                </c:pt>
                <c:pt idx="8">
                  <c:v>4.25</c:v>
                </c:pt>
                <c:pt idx="9">
                  <c:v>4.25</c:v>
                </c:pt>
                <c:pt idx="10">
                  <c:v>4.25</c:v>
                </c:pt>
                <c:pt idx="11">
                  <c:v>4.25</c:v>
                </c:pt>
                <c:pt idx="12">
                  <c:v>4.25</c:v>
                </c:pt>
                <c:pt idx="13">
                  <c:v>4.25</c:v>
                </c:pt>
                <c:pt idx="14">
                  <c:v>4.25</c:v>
                </c:pt>
                <c:pt idx="15">
                  <c:v>4.25</c:v>
                </c:pt>
                <c:pt idx="16">
                  <c:v>4.25</c:v>
                </c:pt>
                <c:pt idx="17">
                  <c:v>4.25</c:v>
                </c:pt>
                <c:pt idx="18">
                  <c:v>4.25</c:v>
                </c:pt>
                <c:pt idx="19">
                  <c:v>4.25</c:v>
                </c:pt>
                <c:pt idx="20">
                  <c:v>4.25</c:v>
                </c:pt>
                <c:pt idx="21">
                  <c:v>4.25</c:v>
                </c:pt>
                <c:pt idx="22">
                  <c:v>4.25</c:v>
                </c:pt>
                <c:pt idx="23">
                  <c:v>4.25</c:v>
                </c:pt>
                <c:pt idx="24">
                  <c:v>4.25</c:v>
                </c:pt>
                <c:pt idx="25">
                  <c:v>4.25</c:v>
                </c:pt>
                <c:pt idx="26">
                  <c:v>4.25</c:v>
                </c:pt>
                <c:pt idx="27">
                  <c:v>4.25</c:v>
                </c:pt>
                <c:pt idx="28">
                  <c:v>4.25</c:v>
                </c:pt>
                <c:pt idx="29">
                  <c:v>4.25</c:v>
                </c:pt>
                <c:pt idx="30">
                  <c:v>4.25</c:v>
                </c:pt>
                <c:pt idx="31">
                  <c:v>4.25</c:v>
                </c:pt>
                <c:pt idx="32">
                  <c:v>4.25</c:v>
                </c:pt>
                <c:pt idx="33">
                  <c:v>4.25</c:v>
                </c:pt>
                <c:pt idx="34">
                  <c:v>4.25</c:v>
                </c:pt>
                <c:pt idx="35">
                  <c:v>4.25</c:v>
                </c:pt>
                <c:pt idx="36">
                  <c:v>4.25</c:v>
                </c:pt>
                <c:pt idx="37">
                  <c:v>4.25</c:v>
                </c:pt>
                <c:pt idx="38">
                  <c:v>4.25</c:v>
                </c:pt>
                <c:pt idx="39">
                  <c:v>4.25</c:v>
                </c:pt>
                <c:pt idx="40">
                  <c:v>4.25</c:v>
                </c:pt>
                <c:pt idx="41">
                  <c:v>4.25</c:v>
                </c:pt>
                <c:pt idx="42">
                  <c:v>4.25</c:v>
                </c:pt>
                <c:pt idx="43">
                  <c:v>4.25</c:v>
                </c:pt>
                <c:pt idx="44">
                  <c:v>4.25</c:v>
                </c:pt>
                <c:pt idx="45">
                  <c:v>4.25</c:v>
                </c:pt>
                <c:pt idx="46">
                  <c:v>4.25</c:v>
                </c:pt>
                <c:pt idx="47">
                  <c:v>4.25</c:v>
                </c:pt>
                <c:pt idx="48">
                  <c:v>4.25</c:v>
                </c:pt>
                <c:pt idx="49">
                  <c:v>4.25</c:v>
                </c:pt>
                <c:pt idx="50">
                  <c:v>4.25</c:v>
                </c:pt>
                <c:pt idx="51">
                  <c:v>4.25</c:v>
                </c:pt>
                <c:pt idx="52">
                  <c:v>4.25</c:v>
                </c:pt>
                <c:pt idx="53">
                  <c:v>4.25</c:v>
                </c:pt>
                <c:pt idx="54">
                  <c:v>4.25</c:v>
                </c:pt>
                <c:pt idx="55">
                  <c:v>4.25</c:v>
                </c:pt>
                <c:pt idx="56">
                  <c:v>4.25</c:v>
                </c:pt>
                <c:pt idx="57">
                  <c:v>4.25</c:v>
                </c:pt>
                <c:pt idx="58">
                  <c:v>4.25</c:v>
                </c:pt>
                <c:pt idx="59">
                  <c:v>4.25</c:v>
                </c:pt>
                <c:pt idx="60">
                  <c:v>4.25</c:v>
                </c:pt>
                <c:pt idx="61">
                  <c:v>4.25</c:v>
                </c:pt>
                <c:pt idx="62">
                  <c:v>4.25</c:v>
                </c:pt>
                <c:pt idx="63">
                  <c:v>4.25</c:v>
                </c:pt>
                <c:pt idx="64">
                  <c:v>4.25</c:v>
                </c:pt>
                <c:pt idx="65">
                  <c:v>4.25</c:v>
                </c:pt>
                <c:pt idx="66">
                  <c:v>4.25</c:v>
                </c:pt>
                <c:pt idx="67">
                  <c:v>4.25</c:v>
                </c:pt>
                <c:pt idx="68">
                  <c:v>4.25</c:v>
                </c:pt>
                <c:pt idx="69">
                  <c:v>4.25</c:v>
                </c:pt>
                <c:pt idx="70">
                  <c:v>4.25</c:v>
                </c:pt>
                <c:pt idx="71">
                  <c:v>4.25</c:v>
                </c:pt>
                <c:pt idx="72">
                  <c:v>4.25</c:v>
                </c:pt>
                <c:pt idx="73">
                  <c:v>4.25</c:v>
                </c:pt>
                <c:pt idx="74">
                  <c:v>4.25</c:v>
                </c:pt>
                <c:pt idx="75">
                  <c:v>4.25</c:v>
                </c:pt>
                <c:pt idx="76">
                  <c:v>4.25</c:v>
                </c:pt>
                <c:pt idx="77">
                  <c:v>4.25</c:v>
                </c:pt>
                <c:pt idx="78">
                  <c:v>4.25</c:v>
                </c:pt>
                <c:pt idx="79">
                  <c:v>4.25</c:v>
                </c:pt>
                <c:pt idx="80">
                  <c:v>4.25</c:v>
                </c:pt>
                <c:pt idx="81">
                  <c:v>4.25</c:v>
                </c:pt>
                <c:pt idx="82">
                  <c:v>4.25</c:v>
                </c:pt>
                <c:pt idx="83">
                  <c:v>4.25</c:v>
                </c:pt>
                <c:pt idx="84">
                  <c:v>4.25</c:v>
                </c:pt>
                <c:pt idx="85">
                  <c:v>4.25</c:v>
                </c:pt>
                <c:pt idx="86">
                  <c:v>4.25</c:v>
                </c:pt>
                <c:pt idx="87">
                  <c:v>4.25</c:v>
                </c:pt>
                <c:pt idx="88">
                  <c:v>4.25</c:v>
                </c:pt>
                <c:pt idx="89">
                  <c:v>4.25</c:v>
                </c:pt>
                <c:pt idx="90">
                  <c:v>4.25</c:v>
                </c:pt>
                <c:pt idx="91">
                  <c:v>4.25</c:v>
                </c:pt>
                <c:pt idx="92">
                  <c:v>4.25</c:v>
                </c:pt>
                <c:pt idx="93">
                  <c:v>4.25</c:v>
                </c:pt>
                <c:pt idx="94">
                  <c:v>4.25</c:v>
                </c:pt>
                <c:pt idx="95">
                  <c:v>4.25</c:v>
                </c:pt>
                <c:pt idx="96">
                  <c:v>4.25</c:v>
                </c:pt>
                <c:pt idx="97">
                  <c:v>4.25</c:v>
                </c:pt>
                <c:pt idx="98">
                  <c:v>4.25</c:v>
                </c:pt>
                <c:pt idx="99">
                  <c:v>4.25</c:v>
                </c:pt>
                <c:pt idx="100">
                  <c:v>4.25</c:v>
                </c:pt>
                <c:pt idx="101">
                  <c:v>4.25</c:v>
                </c:pt>
                <c:pt idx="102">
                  <c:v>4.25</c:v>
                </c:pt>
                <c:pt idx="103">
                  <c:v>4.25</c:v>
                </c:pt>
                <c:pt idx="104">
                  <c:v>4.25</c:v>
                </c:pt>
                <c:pt idx="105">
                  <c:v>4.25</c:v>
                </c:pt>
                <c:pt idx="106">
                  <c:v>4.25</c:v>
                </c:pt>
                <c:pt idx="107">
                  <c:v>4.25</c:v>
                </c:pt>
                <c:pt idx="108">
                  <c:v>4.25</c:v>
                </c:pt>
                <c:pt idx="109">
                  <c:v>4.25</c:v>
                </c:pt>
                <c:pt idx="110">
                  <c:v>4.25</c:v>
                </c:pt>
                <c:pt idx="111">
                  <c:v>4.25</c:v>
                </c:pt>
                <c:pt idx="112">
                  <c:v>4.25</c:v>
                </c:pt>
                <c:pt idx="113">
                  <c:v>4.25</c:v>
                </c:pt>
                <c:pt idx="114">
                  <c:v>4.25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5"/>
          <c:tx>
            <c:v>2022 ср. балл ОУ</c:v>
          </c:tx>
          <c:spPr>
            <a:ln w="25400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МАОУ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МАОУ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МАОУ СШ № 50</c:v>
                </c:pt>
                <c:pt idx="32">
                  <c:v>МАОУ СШ № 53</c:v>
                </c:pt>
                <c:pt idx="33">
                  <c:v>МБОУ СШ № 64</c:v>
                </c:pt>
                <c:pt idx="34">
                  <c:v>МАОУ СШ № 65</c:v>
                </c:pt>
                <c:pt idx="35">
                  <c:v>МБОУ СШ № 79</c:v>
                </c:pt>
                <c:pt idx="36">
                  <c:v>МАОУ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СШИ № 1</c:v>
                </c:pt>
                <c:pt idx="47">
                  <c:v>МАОУ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МАОУ СШ № 72 </c:v>
                </c:pt>
                <c:pt idx="53">
                  <c:v>МБОУ СШ № 73</c:v>
                </c:pt>
                <c:pt idx="54">
                  <c:v>МАОУ СШ № 82</c:v>
                </c:pt>
                <c:pt idx="55">
                  <c:v>МБОУ СШ № 84</c:v>
                </c:pt>
                <c:pt idx="56">
                  <c:v>МБОУ СШ № 95</c:v>
                </c:pt>
                <c:pt idx="57">
                  <c:v>МБОУ СШ № 99</c:v>
                </c:pt>
                <c:pt idx="58">
                  <c:v>МБОУ СШ № 133</c:v>
                </c:pt>
                <c:pt idx="59">
                  <c:v>МБОУ СШ № 159</c:v>
                </c:pt>
                <c:pt idx="60">
                  <c:v>СВЕРДЛОВСКИЙ РАЙОН</c:v>
                </c:pt>
                <c:pt idx="61">
                  <c:v>МАОУ Гимназия № 14</c:v>
                </c:pt>
                <c:pt idx="62">
                  <c:v>МАОУ Лицей № 9 "Лидер"</c:v>
                </c:pt>
                <c:pt idx="63">
                  <c:v>МАОУ СШ № 6</c:v>
                </c:pt>
                <c:pt idx="64">
                  <c:v>МАОУ СШ № 17</c:v>
                </c:pt>
                <c:pt idx="65">
                  <c:v>МАОУ СШ № 23</c:v>
                </c:pt>
                <c:pt idx="66">
                  <c:v>МАОУ СШ № 34</c:v>
                </c:pt>
                <c:pt idx="67">
                  <c:v>МАОУ СШ № 42</c:v>
                </c:pt>
                <c:pt idx="68">
                  <c:v>МАОУ СШ № 45</c:v>
                </c:pt>
                <c:pt idx="69">
                  <c:v>МБОУ СШ № 62</c:v>
                </c:pt>
                <c:pt idx="70">
                  <c:v>МАОУ СШ № 76</c:v>
                </c:pt>
                <c:pt idx="71">
                  <c:v>МАОУ СШ № 78</c:v>
                </c:pt>
                <c:pt idx="72">
                  <c:v>МАОУ СШ № 93</c:v>
                </c:pt>
                <c:pt idx="73">
                  <c:v>МАОУ СШ № 137</c:v>
                </c:pt>
                <c:pt idx="74">
                  <c:v>МАОУ СШ № 158 "Грани"</c:v>
                </c:pt>
                <c:pt idx="75">
                  <c:v>СОВЕТСКИЙ РАЙОН</c:v>
                </c:pt>
                <c:pt idx="76">
                  <c:v>МАОУ СШ № 1</c:v>
                </c:pt>
                <c:pt idx="77">
                  <c:v>МБОУ СШ № 2</c:v>
                </c:pt>
                <c:pt idx="78">
                  <c:v>МАОУ СШ № 5</c:v>
                </c:pt>
                <c:pt idx="79">
                  <c:v>МАОУ СШ № 7</c:v>
                </c:pt>
                <c:pt idx="80">
                  <c:v>МАОУ СШ № 18</c:v>
                </c:pt>
                <c:pt idx="81">
                  <c:v>МАОУ СШ № 24</c:v>
                </c:pt>
                <c:pt idx="82">
                  <c:v>МАОУ СШ № 66</c:v>
                </c:pt>
                <c:pt idx="83">
                  <c:v>МАОУ СШ № 69</c:v>
                </c:pt>
                <c:pt idx="84">
                  <c:v>МАОУ СШ № 85</c:v>
                </c:pt>
                <c:pt idx="85">
                  <c:v>МАОУ СШ № 91</c:v>
                </c:pt>
                <c:pt idx="86">
                  <c:v>МАОУ СШ № 98</c:v>
                </c:pt>
                <c:pt idx="87">
                  <c:v>МАОУ СШ № 108</c:v>
                </c:pt>
                <c:pt idx="88">
                  <c:v>МАОУ СШ № 115</c:v>
                </c:pt>
                <c:pt idx="89">
                  <c:v>МАОУ СШ № 121</c:v>
                </c:pt>
                <c:pt idx="90">
                  <c:v>МАОУ СШ № 129</c:v>
                </c:pt>
                <c:pt idx="91">
                  <c:v>МАОУ СШ № 134</c:v>
                </c:pt>
                <c:pt idx="92">
                  <c:v>МАОУ СШ № 139</c:v>
                </c:pt>
                <c:pt idx="93">
                  <c:v>МАОУ СШ № 141</c:v>
                </c:pt>
                <c:pt idx="94">
                  <c:v>МАОУ СШ № 143</c:v>
                </c:pt>
                <c:pt idx="95">
                  <c:v>МАОУ СШ № 144</c:v>
                </c:pt>
                <c:pt idx="96">
                  <c:v>МАОУ СШ № 145</c:v>
                </c:pt>
                <c:pt idx="97">
                  <c:v>МАОУ СШ № 147</c:v>
                </c:pt>
                <c:pt idx="98">
                  <c:v>МАОУ СШ № 149</c:v>
                </c:pt>
                <c:pt idx="99">
                  <c:v>МАОУ СШ № 150</c:v>
                </c:pt>
                <c:pt idx="100">
                  <c:v>МАОУ СШ № 151</c:v>
                </c:pt>
                <c:pt idx="101">
                  <c:v>МАОУ СШ № 152</c:v>
                </c:pt>
                <c:pt idx="102">
                  <c:v>МАОУ СШ № 154</c:v>
                </c:pt>
                <c:pt idx="103">
                  <c:v>МАОУ СШ № 156</c:v>
                </c:pt>
                <c:pt idx="104">
                  <c:v>МАОУ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'Английск-9 диаграмма по районам'!$L$5:$L$119</c:f>
              <c:numCache>
                <c:formatCode>0,00</c:formatCode>
                <c:ptCount val="115"/>
                <c:pt idx="0">
                  <c:v>4.1769055791653047</c:v>
                </c:pt>
                <c:pt idx="1">
                  <c:v>4.1428571428571432</c:v>
                </c:pt>
                <c:pt idx="2">
                  <c:v>4.1578947368421053</c:v>
                </c:pt>
                <c:pt idx="3">
                  <c:v>4.0999999999999996</c:v>
                </c:pt>
                <c:pt idx="4">
                  <c:v>4.3478260869565215</c:v>
                </c:pt>
                <c:pt idx="5">
                  <c:v>3.75</c:v>
                </c:pt>
                <c:pt idx="6">
                  <c:v>4</c:v>
                </c:pt>
                <c:pt idx="7">
                  <c:v>4.666666666666667</c:v>
                </c:pt>
                <c:pt idx="8">
                  <c:v>4.25</c:v>
                </c:pt>
                <c:pt idx="9">
                  <c:v>4.0081029921547167</c:v>
                </c:pt>
                <c:pt idx="10">
                  <c:v>4.1111111111111107</c:v>
                </c:pt>
                <c:pt idx="11">
                  <c:v>4.5999999999999996</c:v>
                </c:pt>
                <c:pt idx="12">
                  <c:v>4.4000000000000004</c:v>
                </c:pt>
                <c:pt idx="13">
                  <c:v>4.6551724137931032</c:v>
                </c:pt>
                <c:pt idx="14">
                  <c:v>4.2142857142857144</c:v>
                </c:pt>
                <c:pt idx="15">
                  <c:v>3.5</c:v>
                </c:pt>
                <c:pt idx="16">
                  <c:v>4.2</c:v>
                </c:pt>
                <c:pt idx="17">
                  <c:v>3.75</c:v>
                </c:pt>
                <c:pt idx="18">
                  <c:v>3</c:v>
                </c:pt>
                <c:pt idx="19">
                  <c:v>3.3333333333333335</c:v>
                </c:pt>
                <c:pt idx="20">
                  <c:v>4.333333333333333</c:v>
                </c:pt>
                <c:pt idx="21">
                  <c:v>4</c:v>
                </c:pt>
                <c:pt idx="22">
                  <c:v>4.1541161616161615</c:v>
                </c:pt>
                <c:pt idx="23">
                  <c:v>4.583333333333333</c:v>
                </c:pt>
                <c:pt idx="24">
                  <c:v>4.0909090909090908</c:v>
                </c:pt>
                <c:pt idx="25">
                  <c:v>4.4000000000000004</c:v>
                </c:pt>
                <c:pt idx="26">
                  <c:v>5</c:v>
                </c:pt>
                <c:pt idx="27">
                  <c:v>4.375</c:v>
                </c:pt>
                <c:pt idx="28">
                  <c:v>2.5</c:v>
                </c:pt>
                <c:pt idx="29">
                  <c:v>4</c:v>
                </c:pt>
                <c:pt idx="30">
                  <c:v>4.5</c:v>
                </c:pt>
                <c:pt idx="32">
                  <c:v>4</c:v>
                </c:pt>
                <c:pt idx="33">
                  <c:v>4.75</c:v>
                </c:pt>
                <c:pt idx="34">
                  <c:v>4</c:v>
                </c:pt>
                <c:pt idx="35">
                  <c:v>3.5</c:v>
                </c:pt>
                <c:pt idx="36">
                  <c:v>3.8</c:v>
                </c:pt>
                <c:pt idx="37">
                  <c:v>4.3125</c:v>
                </c:pt>
                <c:pt idx="38">
                  <c:v>4.5</c:v>
                </c:pt>
                <c:pt idx="39">
                  <c:v>4.1606748355450769</c:v>
                </c:pt>
                <c:pt idx="40">
                  <c:v>4.3125</c:v>
                </c:pt>
                <c:pt idx="41">
                  <c:v>4.5</c:v>
                </c:pt>
                <c:pt idx="42">
                  <c:v>4.2333333333333334</c:v>
                </c:pt>
                <c:pt idx="43">
                  <c:v>4.4761904761904763</c:v>
                </c:pt>
                <c:pt idx="44">
                  <c:v>3.75</c:v>
                </c:pt>
                <c:pt idx="45">
                  <c:v>4.666666666666667</c:v>
                </c:pt>
                <c:pt idx="47">
                  <c:v>4.1428571428571432</c:v>
                </c:pt>
                <c:pt idx="48">
                  <c:v>3</c:v>
                </c:pt>
                <c:pt idx="50">
                  <c:v>4.5</c:v>
                </c:pt>
                <c:pt idx="51">
                  <c:v>3.6666666666666665</c:v>
                </c:pt>
                <c:pt idx="52">
                  <c:v>4.1538461538461542</c:v>
                </c:pt>
                <c:pt idx="53">
                  <c:v>5</c:v>
                </c:pt>
                <c:pt idx="54">
                  <c:v>3.5</c:v>
                </c:pt>
                <c:pt idx="55">
                  <c:v>4.5</c:v>
                </c:pt>
                <c:pt idx="56">
                  <c:v>4</c:v>
                </c:pt>
                <c:pt idx="57">
                  <c:v>4.5294117647058822</c:v>
                </c:pt>
                <c:pt idx="58">
                  <c:v>3.8</c:v>
                </c:pt>
                <c:pt idx="60">
                  <c:v>4.1602622867328751</c:v>
                </c:pt>
                <c:pt idx="61">
                  <c:v>4.4000000000000004</c:v>
                </c:pt>
                <c:pt idx="62">
                  <c:v>4.666666666666667</c:v>
                </c:pt>
                <c:pt idx="63">
                  <c:v>4.0909090909090908</c:v>
                </c:pt>
                <c:pt idx="64">
                  <c:v>4</c:v>
                </c:pt>
                <c:pt idx="65">
                  <c:v>3.8333333333333335</c:v>
                </c:pt>
                <c:pt idx="66">
                  <c:v>4</c:v>
                </c:pt>
                <c:pt idx="67">
                  <c:v>4.8</c:v>
                </c:pt>
                <c:pt idx="68">
                  <c:v>4.25</c:v>
                </c:pt>
                <c:pt idx="69">
                  <c:v>4.333333333333333</c:v>
                </c:pt>
                <c:pt idx="70">
                  <c:v>3.7272727272727271</c:v>
                </c:pt>
                <c:pt idx="71">
                  <c:v>3.5</c:v>
                </c:pt>
                <c:pt idx="72">
                  <c:v>4.25</c:v>
                </c:pt>
                <c:pt idx="73">
                  <c:v>4.0588235294117645</c:v>
                </c:pt>
                <c:pt idx="74">
                  <c:v>4.333333333333333</c:v>
                </c:pt>
                <c:pt idx="75">
                  <c:v>4.135028351840301</c:v>
                </c:pt>
                <c:pt idx="76">
                  <c:v>4.5714285714285712</c:v>
                </c:pt>
                <c:pt idx="78">
                  <c:v>4</c:v>
                </c:pt>
                <c:pt idx="79">
                  <c:v>4.1111111111111107</c:v>
                </c:pt>
                <c:pt idx="80">
                  <c:v>4.1538461538461542</c:v>
                </c:pt>
                <c:pt idx="81">
                  <c:v>4.3636363636363633</c:v>
                </c:pt>
                <c:pt idx="82">
                  <c:v>3.5</c:v>
                </c:pt>
                <c:pt idx="83">
                  <c:v>5</c:v>
                </c:pt>
                <c:pt idx="85">
                  <c:v>4</c:v>
                </c:pt>
                <c:pt idx="86">
                  <c:v>3.6666666666666665</c:v>
                </c:pt>
                <c:pt idx="87">
                  <c:v>4.0952380952380949</c:v>
                </c:pt>
                <c:pt idx="88">
                  <c:v>4</c:v>
                </c:pt>
                <c:pt idx="89">
                  <c:v>3.5</c:v>
                </c:pt>
                <c:pt idx="91">
                  <c:v>4.25</c:v>
                </c:pt>
                <c:pt idx="92">
                  <c:v>4.666666666666667</c:v>
                </c:pt>
                <c:pt idx="93">
                  <c:v>3.8</c:v>
                </c:pt>
                <c:pt idx="94">
                  <c:v>4.3</c:v>
                </c:pt>
                <c:pt idx="95">
                  <c:v>4.5</c:v>
                </c:pt>
                <c:pt idx="96">
                  <c:v>4.2142857142857144</c:v>
                </c:pt>
                <c:pt idx="97">
                  <c:v>3.875</c:v>
                </c:pt>
                <c:pt idx="98">
                  <c:v>4.2413793103448274</c:v>
                </c:pt>
                <c:pt idx="99">
                  <c:v>4.1500000000000004</c:v>
                </c:pt>
                <c:pt idx="100">
                  <c:v>4.416666666666667</c:v>
                </c:pt>
                <c:pt idx="101">
                  <c:v>4.580645161290323</c:v>
                </c:pt>
                <c:pt idx="102">
                  <c:v>4.666666666666667</c:v>
                </c:pt>
                <c:pt idx="103">
                  <c:v>3.2</c:v>
                </c:pt>
                <c:pt idx="104">
                  <c:v>3.6875</c:v>
                </c:pt>
                <c:pt idx="105">
                  <c:v>4.2249100040088772</c:v>
                </c:pt>
                <c:pt idx="106">
                  <c:v>4.4361702127659575</c:v>
                </c:pt>
                <c:pt idx="107">
                  <c:v>4.7619047619047619</c:v>
                </c:pt>
                <c:pt idx="108">
                  <c:v>4.5294117647058822</c:v>
                </c:pt>
                <c:pt idx="109">
                  <c:v>4</c:v>
                </c:pt>
                <c:pt idx="110">
                  <c:v>4.6538461538461542</c:v>
                </c:pt>
                <c:pt idx="111">
                  <c:v>4.333333333333333</c:v>
                </c:pt>
                <c:pt idx="112">
                  <c:v>3.6666666666666665</c:v>
                </c:pt>
                <c:pt idx="113">
                  <c:v>3.7428571428571429</c:v>
                </c:pt>
                <c:pt idx="114">
                  <c:v>3.9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789952"/>
        <c:axId val="120130560"/>
      </c:lineChart>
      <c:catAx>
        <c:axId val="9178995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20130560"/>
        <c:crosses val="autoZero"/>
        <c:auto val="1"/>
        <c:lblAlgn val="ctr"/>
        <c:lblOffset val="100"/>
        <c:noMultiLvlLbl val="0"/>
      </c:catAx>
      <c:valAx>
        <c:axId val="120130560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1789952"/>
        <c:crosses val="autoZero"/>
        <c:crossBetween val="between"/>
        <c:majorUnit val="0.5"/>
        <c:minorUnit val="0.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857689673933207"/>
          <c:y val="1.3267980194214405E-2"/>
          <c:w val="0.54574462189543094"/>
          <c:h val="4.3142779381071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aseline="0"/>
              <a:t> Английский язык  ОГЭ  2022-2024</a:t>
            </a:r>
            <a:endParaRPr lang="ru-RU"/>
          </a:p>
        </c:rich>
      </c:tx>
      <c:layout>
        <c:manualLayout>
          <c:xMode val="edge"/>
          <c:yMode val="edge"/>
          <c:x val="3.3906433542203004E-2"/>
          <c:y val="1.1923164755725304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374833222557724E-2"/>
          <c:y val="8.361026558119336E-2"/>
          <c:w val="0.97594463488808114"/>
          <c:h val="0.57796111385645299"/>
        </c:manualLayout>
      </c:layout>
      <c:lineChart>
        <c:grouping val="standard"/>
        <c:varyColors val="0"/>
        <c:ser>
          <c:idx val="2"/>
          <c:order val="0"/>
          <c:tx>
            <c:v>2024 ср. балл по городу</c:v>
          </c:tx>
          <c:spPr>
            <a:ln w="25400">
              <a:solidFill>
                <a:srgbClr val="0070C0"/>
              </a:solidFill>
            </a:ln>
          </c:spPr>
          <c:marker>
            <c:symbol val="none"/>
          </c:marker>
          <c:cat>
            <c:strRef>
              <c:f>'Английск-9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12</c:v>
                </c:pt>
                <c:pt idx="2">
                  <c:v>МАОУ Гимназия № 9</c:v>
                </c:pt>
                <c:pt idx="3">
                  <c:v>МАОУ Лицей № 28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МАОУ Гимназия № 8</c:v>
                </c:pt>
                <c:pt idx="7">
                  <c:v>МБОУ СШ № 86</c:v>
                </c:pt>
                <c:pt idx="8">
                  <c:v>МАОУ СШ № 19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63</c:v>
                </c:pt>
                <c:pt idx="15">
                  <c:v>МАОУ Гимназия № 10</c:v>
                </c:pt>
                <c:pt idx="16">
                  <c:v>МАОУ СШ № 55</c:v>
                </c:pt>
                <c:pt idx="17">
                  <c:v>МАОУ СШ № 8 "Созидание"</c:v>
                </c:pt>
                <c:pt idx="18">
                  <c:v>МАОУ СШ № 81</c:v>
                </c:pt>
                <c:pt idx="19">
                  <c:v>МАОУ СШ № 90</c:v>
                </c:pt>
                <c:pt idx="20">
                  <c:v>МАОУ СШ № 46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МАОУ Гимназия № 11 </c:v>
                </c:pt>
                <c:pt idx="24">
                  <c:v>МБОУ СШ № 79</c:v>
                </c:pt>
                <c:pt idx="25">
                  <c:v>МБОУ СШ № 64</c:v>
                </c:pt>
                <c:pt idx="26">
                  <c:v>МБОУ Гимназия № 7</c:v>
                </c:pt>
                <c:pt idx="27">
                  <c:v>МАОУ Лицей № 12</c:v>
                </c:pt>
                <c:pt idx="28">
                  <c:v>МАОУ СШ № 89</c:v>
                </c:pt>
                <c:pt idx="29">
                  <c:v>МАОУ Лицей № 3</c:v>
                </c:pt>
                <c:pt idx="30">
                  <c:v>МАОУ СШ № 148</c:v>
                </c:pt>
                <c:pt idx="31">
                  <c:v>МАОУ СШ № 50</c:v>
                </c:pt>
                <c:pt idx="32">
                  <c:v>МБОУ СШ № 44</c:v>
                </c:pt>
                <c:pt idx="33">
                  <c:v>МБОУ СШ № 94</c:v>
                </c:pt>
                <c:pt idx="34">
                  <c:v>МАОУ СШ № 65</c:v>
                </c:pt>
                <c:pt idx="35">
                  <c:v>МАОУ СШ № 16</c:v>
                </c:pt>
                <c:pt idx="36">
                  <c:v>МАОУ Гимназия № 15</c:v>
                </c:pt>
                <c:pt idx="37">
                  <c:v>МАОУ СШ № 53</c:v>
                </c:pt>
                <c:pt idx="38">
                  <c:v>МБОУ СШ № 31</c:v>
                </c:pt>
                <c:pt idx="39">
                  <c:v>ОКТЯБРЬСКИЙ РАЙОН</c:v>
                </c:pt>
                <c:pt idx="40">
                  <c:v>МАОУ СШ № 82</c:v>
                </c:pt>
                <c:pt idx="41">
                  <c:v>МБОУ Лицей № 8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СШ № 3</c:v>
                </c:pt>
                <c:pt idx="45">
                  <c:v>МБОУ СШ № 99</c:v>
                </c:pt>
                <c:pt idx="46">
                  <c:v>МБОУ СШ № 133</c:v>
                </c:pt>
                <c:pt idx="47">
                  <c:v>МБОУ СШ № 30</c:v>
                </c:pt>
                <c:pt idx="48">
                  <c:v>МБОУ СШ № 36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МБОУ СШ № 84</c:v>
                </c:pt>
                <c:pt idx="52">
                  <c:v>МБОУ Лицей № 10</c:v>
                </c:pt>
                <c:pt idx="53">
                  <c:v>МАОУ СШИ № 1</c:v>
                </c:pt>
                <c:pt idx="54">
                  <c:v>МБОУ СШ № 21</c:v>
                </c:pt>
                <c:pt idx="55">
                  <c:v>МБОУ СШ № 95</c:v>
                </c:pt>
                <c:pt idx="56">
                  <c:v>МАОУ СШ № 72 </c:v>
                </c:pt>
                <c:pt idx="57">
                  <c:v>МБОУ СШ № 159</c:v>
                </c:pt>
                <c:pt idx="58">
                  <c:v>МБОУ СШ № 39</c:v>
                </c:pt>
                <c:pt idx="59">
                  <c:v>МБОУ СШ № 73</c:v>
                </c:pt>
                <c:pt idx="60">
                  <c:v>СВЕРДЛОВСКИЙ РАЙОН</c:v>
                </c:pt>
                <c:pt idx="61">
                  <c:v>МАОУ СШ № 6</c:v>
                </c:pt>
                <c:pt idx="62">
                  <c:v>МАОУ СШ № 137</c:v>
                </c:pt>
                <c:pt idx="63">
                  <c:v>МАОУ СШ № 78</c:v>
                </c:pt>
                <c:pt idx="64">
                  <c:v>МАОУ СШ № 93</c:v>
                </c:pt>
                <c:pt idx="65">
                  <c:v>МАОУ СШ № 76</c:v>
                </c:pt>
                <c:pt idx="66">
                  <c:v>МАОУ СШ № 158 "Грани"</c:v>
                </c:pt>
                <c:pt idx="67">
                  <c:v>МАОУ СШ № 23</c:v>
                </c:pt>
                <c:pt idx="68">
                  <c:v>МАОУ СШ № 42</c:v>
                </c:pt>
                <c:pt idx="69">
                  <c:v>МАОУ СШ № 17</c:v>
                </c:pt>
                <c:pt idx="70">
                  <c:v>МАОУ Гимназия № 14</c:v>
                </c:pt>
                <c:pt idx="71">
                  <c:v>МАОУ Лицей № 9 "Лидер"</c:v>
                </c:pt>
                <c:pt idx="72">
                  <c:v>МАОУ СШ № 45</c:v>
                </c:pt>
                <c:pt idx="73">
                  <c:v>МАОУ СШ № 34</c:v>
                </c:pt>
                <c:pt idx="74">
                  <c:v>МБОУ СШ № 62</c:v>
                </c:pt>
                <c:pt idx="75">
                  <c:v>СОВЕТСКИЙ РАЙОН</c:v>
                </c:pt>
                <c:pt idx="76">
                  <c:v>МАОУ СШ № 1</c:v>
                </c:pt>
                <c:pt idx="77">
                  <c:v>МАОУ СШ № 151</c:v>
                </c:pt>
                <c:pt idx="78">
                  <c:v>МАОУ СШ № 134</c:v>
                </c:pt>
                <c:pt idx="79">
                  <c:v>МАОУ СШ № 18</c:v>
                </c:pt>
                <c:pt idx="80">
                  <c:v>МАОУ СШ № 144</c:v>
                </c:pt>
                <c:pt idx="81">
                  <c:v>МАОУ СШ № 115</c:v>
                </c:pt>
                <c:pt idx="82">
                  <c:v>МАОУ СШ № 143</c:v>
                </c:pt>
                <c:pt idx="83">
                  <c:v>МАОУ СШ № 154</c:v>
                </c:pt>
                <c:pt idx="84">
                  <c:v>МАОУ СШ № 149</c:v>
                </c:pt>
                <c:pt idx="85">
                  <c:v>МАОУ СШ № 7</c:v>
                </c:pt>
                <c:pt idx="86">
                  <c:v>МАОУ СШ № 91</c:v>
                </c:pt>
                <c:pt idx="87">
                  <c:v>МАОУ СШ № 152</c:v>
                </c:pt>
                <c:pt idx="88">
                  <c:v>МАОУ СШ № 150</c:v>
                </c:pt>
                <c:pt idx="89">
                  <c:v>МАОУ СШ № 147</c:v>
                </c:pt>
                <c:pt idx="90">
                  <c:v>МАОУ СШ № 108</c:v>
                </c:pt>
                <c:pt idx="91">
                  <c:v>МАОУ СШ № 141</c:v>
                </c:pt>
                <c:pt idx="92">
                  <c:v>МАОУ СШ № 24</c:v>
                </c:pt>
                <c:pt idx="93">
                  <c:v>МАОУ СШ № 145</c:v>
                </c:pt>
                <c:pt idx="94">
                  <c:v>МАОУ СШ № 5</c:v>
                </c:pt>
                <c:pt idx="95">
                  <c:v>МАОУ СШ № 157</c:v>
                </c:pt>
                <c:pt idx="96">
                  <c:v>МАОУ СШ № 121</c:v>
                </c:pt>
                <c:pt idx="97">
                  <c:v>МАОУ СШ № 69</c:v>
                </c:pt>
                <c:pt idx="98">
                  <c:v>МАОУ СШ № 98</c:v>
                </c:pt>
                <c:pt idx="99">
                  <c:v>МАОУ СШ № 156</c:v>
                </c:pt>
                <c:pt idx="100">
                  <c:v>МАОУ СШ № 66</c:v>
                </c:pt>
                <c:pt idx="101">
                  <c:v>МАОУ СШ № 85</c:v>
                </c:pt>
                <c:pt idx="102">
                  <c:v>МАОУ СШ № 129</c:v>
                </c:pt>
                <c:pt idx="103">
                  <c:v>МАОУ СШ № 139</c:v>
                </c:pt>
                <c:pt idx="104">
                  <c:v>МБОУ СШ № 2</c:v>
                </c:pt>
                <c:pt idx="105">
                  <c:v>ЦЕНТРАЛЬНЫЙ РАЙОН</c:v>
                </c:pt>
                <c:pt idx="106">
                  <c:v>МБОУ Гимназия  № 16</c:v>
                </c:pt>
                <c:pt idx="107">
                  <c:v>МБОУ Лицей № 2</c:v>
                </c:pt>
                <c:pt idx="108">
                  <c:v>МБОУ СШ № 10 </c:v>
                </c:pt>
                <c:pt idx="109">
                  <c:v>МАОУ Гимназия № 2</c:v>
                </c:pt>
                <c:pt idx="110">
                  <c:v>МБОУ СШ № 4</c:v>
                </c:pt>
                <c:pt idx="111">
                  <c:v>МБОУ СШ № 27</c:v>
                </c:pt>
                <c:pt idx="112">
                  <c:v>МАОУ СШ № 155</c:v>
                </c:pt>
                <c:pt idx="113">
                  <c:v>МАОУ СШ "Комплекс Покровский"</c:v>
                </c:pt>
                <c:pt idx="114">
                  <c:v>МБОУ СШ № 51</c:v>
                </c:pt>
              </c:strCache>
            </c:strRef>
          </c:cat>
          <c:val>
            <c:numRef>
              <c:f>'Английск-9 диаграмма'!$E$5:$E$119</c:f>
              <c:numCache>
                <c:formatCode>0,00</c:formatCode>
                <c:ptCount val="115"/>
                <c:pt idx="0" formatCode="Основной">
                  <c:v>4.33</c:v>
                </c:pt>
                <c:pt idx="1">
                  <c:v>4.33</c:v>
                </c:pt>
                <c:pt idx="2">
                  <c:v>4.33</c:v>
                </c:pt>
                <c:pt idx="3">
                  <c:v>4.33</c:v>
                </c:pt>
                <c:pt idx="4">
                  <c:v>4.33</c:v>
                </c:pt>
                <c:pt idx="5">
                  <c:v>4.33</c:v>
                </c:pt>
                <c:pt idx="6">
                  <c:v>4.33</c:v>
                </c:pt>
                <c:pt idx="7">
                  <c:v>4.33</c:v>
                </c:pt>
                <c:pt idx="8">
                  <c:v>4.33</c:v>
                </c:pt>
                <c:pt idx="9">
                  <c:v>4.33</c:v>
                </c:pt>
                <c:pt idx="10">
                  <c:v>4.33</c:v>
                </c:pt>
                <c:pt idx="11">
                  <c:v>4.33</c:v>
                </c:pt>
                <c:pt idx="12">
                  <c:v>4.33</c:v>
                </c:pt>
                <c:pt idx="13">
                  <c:v>4.33</c:v>
                </c:pt>
                <c:pt idx="14">
                  <c:v>4.33</c:v>
                </c:pt>
                <c:pt idx="15">
                  <c:v>4.33</c:v>
                </c:pt>
                <c:pt idx="16">
                  <c:v>4.33</c:v>
                </c:pt>
                <c:pt idx="17">
                  <c:v>4.33</c:v>
                </c:pt>
                <c:pt idx="18">
                  <c:v>4.33</c:v>
                </c:pt>
                <c:pt idx="19">
                  <c:v>4.33</c:v>
                </c:pt>
                <c:pt idx="20">
                  <c:v>4.33</c:v>
                </c:pt>
                <c:pt idx="21">
                  <c:v>4.33</c:v>
                </c:pt>
                <c:pt idx="22">
                  <c:v>4.33</c:v>
                </c:pt>
                <c:pt idx="23">
                  <c:v>4.33</c:v>
                </c:pt>
                <c:pt idx="24">
                  <c:v>4.33</c:v>
                </c:pt>
                <c:pt idx="25">
                  <c:v>4.33</c:v>
                </c:pt>
                <c:pt idx="26">
                  <c:v>4.33</c:v>
                </c:pt>
                <c:pt idx="27">
                  <c:v>4.33</c:v>
                </c:pt>
                <c:pt idx="28">
                  <c:v>4.33</c:v>
                </c:pt>
                <c:pt idx="29">
                  <c:v>4.33</c:v>
                </c:pt>
                <c:pt idx="30">
                  <c:v>4.33</c:v>
                </c:pt>
                <c:pt idx="31">
                  <c:v>4.33</c:v>
                </c:pt>
                <c:pt idx="32">
                  <c:v>4.33</c:v>
                </c:pt>
                <c:pt idx="33">
                  <c:v>4.33</c:v>
                </c:pt>
                <c:pt idx="34">
                  <c:v>4.33</c:v>
                </c:pt>
                <c:pt idx="35">
                  <c:v>4.33</c:v>
                </c:pt>
                <c:pt idx="36">
                  <c:v>4.33</c:v>
                </c:pt>
                <c:pt idx="37">
                  <c:v>4.33</c:v>
                </c:pt>
                <c:pt idx="38">
                  <c:v>4.33</c:v>
                </c:pt>
                <c:pt idx="39">
                  <c:v>4.33</c:v>
                </c:pt>
                <c:pt idx="40">
                  <c:v>4.33</c:v>
                </c:pt>
                <c:pt idx="41">
                  <c:v>4.33</c:v>
                </c:pt>
                <c:pt idx="42">
                  <c:v>4.33</c:v>
                </c:pt>
                <c:pt idx="43">
                  <c:v>4.33</c:v>
                </c:pt>
                <c:pt idx="44">
                  <c:v>4.33</c:v>
                </c:pt>
                <c:pt idx="45">
                  <c:v>4.33</c:v>
                </c:pt>
                <c:pt idx="46">
                  <c:v>4.33</c:v>
                </c:pt>
                <c:pt idx="47">
                  <c:v>4.33</c:v>
                </c:pt>
                <c:pt idx="48">
                  <c:v>4.33</c:v>
                </c:pt>
                <c:pt idx="49">
                  <c:v>4.33</c:v>
                </c:pt>
                <c:pt idx="50">
                  <c:v>4.33</c:v>
                </c:pt>
                <c:pt idx="51">
                  <c:v>4.33</c:v>
                </c:pt>
                <c:pt idx="52">
                  <c:v>4.33</c:v>
                </c:pt>
                <c:pt idx="53">
                  <c:v>4.33</c:v>
                </c:pt>
                <c:pt idx="54">
                  <c:v>4.33</c:v>
                </c:pt>
                <c:pt idx="55">
                  <c:v>4.33</c:v>
                </c:pt>
                <c:pt idx="56">
                  <c:v>4.33</c:v>
                </c:pt>
                <c:pt idx="57">
                  <c:v>4.33</c:v>
                </c:pt>
                <c:pt idx="58">
                  <c:v>4.33</c:v>
                </c:pt>
                <c:pt idx="59">
                  <c:v>4.33</c:v>
                </c:pt>
                <c:pt idx="60">
                  <c:v>4.33</c:v>
                </c:pt>
                <c:pt idx="61">
                  <c:v>4.33</c:v>
                </c:pt>
                <c:pt idx="62">
                  <c:v>4.33</c:v>
                </c:pt>
                <c:pt idx="63">
                  <c:v>4.33</c:v>
                </c:pt>
                <c:pt idx="64">
                  <c:v>4.33</c:v>
                </c:pt>
                <c:pt idx="65">
                  <c:v>4.33</c:v>
                </c:pt>
                <c:pt idx="66">
                  <c:v>4.33</c:v>
                </c:pt>
                <c:pt idx="67">
                  <c:v>4.33</c:v>
                </c:pt>
                <c:pt idx="68">
                  <c:v>4.33</c:v>
                </c:pt>
                <c:pt idx="69">
                  <c:v>4.33</c:v>
                </c:pt>
                <c:pt idx="70">
                  <c:v>4.33</c:v>
                </c:pt>
                <c:pt idx="71">
                  <c:v>4.33</c:v>
                </c:pt>
                <c:pt idx="72">
                  <c:v>4.33</c:v>
                </c:pt>
                <c:pt idx="73">
                  <c:v>4.33</c:v>
                </c:pt>
                <c:pt idx="74">
                  <c:v>4.33</c:v>
                </c:pt>
                <c:pt idx="75">
                  <c:v>4.33</c:v>
                </c:pt>
                <c:pt idx="76">
                  <c:v>4.33</c:v>
                </c:pt>
                <c:pt idx="77">
                  <c:v>4.33</c:v>
                </c:pt>
                <c:pt idx="78">
                  <c:v>4.33</c:v>
                </c:pt>
                <c:pt idx="79">
                  <c:v>4.33</c:v>
                </c:pt>
                <c:pt idx="80">
                  <c:v>4.33</c:v>
                </c:pt>
                <c:pt idx="81">
                  <c:v>4.33</c:v>
                </c:pt>
                <c:pt idx="82">
                  <c:v>4.33</c:v>
                </c:pt>
                <c:pt idx="83">
                  <c:v>4.33</c:v>
                </c:pt>
                <c:pt idx="84">
                  <c:v>4.33</c:v>
                </c:pt>
                <c:pt idx="85">
                  <c:v>4.33</c:v>
                </c:pt>
                <c:pt idx="86">
                  <c:v>4.33</c:v>
                </c:pt>
                <c:pt idx="87">
                  <c:v>4.33</c:v>
                </c:pt>
                <c:pt idx="88">
                  <c:v>4.33</c:v>
                </c:pt>
                <c:pt idx="89">
                  <c:v>4.33</c:v>
                </c:pt>
                <c:pt idx="90">
                  <c:v>4.33</c:v>
                </c:pt>
                <c:pt idx="91">
                  <c:v>4.33</c:v>
                </c:pt>
                <c:pt idx="92">
                  <c:v>4.33</c:v>
                </c:pt>
                <c:pt idx="93">
                  <c:v>4.33</c:v>
                </c:pt>
                <c:pt idx="94">
                  <c:v>4.33</c:v>
                </c:pt>
                <c:pt idx="95">
                  <c:v>4.33</c:v>
                </c:pt>
                <c:pt idx="96">
                  <c:v>4.33</c:v>
                </c:pt>
                <c:pt idx="97">
                  <c:v>4.33</c:v>
                </c:pt>
                <c:pt idx="98">
                  <c:v>4.33</c:v>
                </c:pt>
                <c:pt idx="99">
                  <c:v>4.33</c:v>
                </c:pt>
                <c:pt idx="100">
                  <c:v>4.33</c:v>
                </c:pt>
                <c:pt idx="101">
                  <c:v>4.33</c:v>
                </c:pt>
                <c:pt idx="102">
                  <c:v>4.33</c:v>
                </c:pt>
                <c:pt idx="103">
                  <c:v>4.33</c:v>
                </c:pt>
                <c:pt idx="104">
                  <c:v>4.33</c:v>
                </c:pt>
                <c:pt idx="105">
                  <c:v>4.33</c:v>
                </c:pt>
                <c:pt idx="106">
                  <c:v>4.33</c:v>
                </c:pt>
                <c:pt idx="107">
                  <c:v>4.33</c:v>
                </c:pt>
                <c:pt idx="108">
                  <c:v>4.33</c:v>
                </c:pt>
                <c:pt idx="109">
                  <c:v>4.33</c:v>
                </c:pt>
                <c:pt idx="110">
                  <c:v>4.33</c:v>
                </c:pt>
                <c:pt idx="111">
                  <c:v>4.33</c:v>
                </c:pt>
                <c:pt idx="112">
                  <c:v>4.33</c:v>
                </c:pt>
                <c:pt idx="113">
                  <c:v>4.33</c:v>
                </c:pt>
                <c:pt idx="114">
                  <c:v>4.33</c:v>
                </c:pt>
              </c:numCache>
            </c:numRef>
          </c:val>
          <c:smooth val="0"/>
        </c:ser>
        <c:ser>
          <c:idx val="4"/>
          <c:order val="1"/>
          <c:tx>
            <c:v>2024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val>
            <c:numRef>
              <c:f>'Английск-9 диаграмма'!$D$5:$D$119</c:f>
              <c:numCache>
                <c:formatCode>0,00</c:formatCode>
                <c:ptCount val="115"/>
                <c:pt idx="0">
                  <c:v>4.1960119257173032</c:v>
                </c:pt>
                <c:pt idx="1">
                  <c:v>5</c:v>
                </c:pt>
                <c:pt idx="2">
                  <c:v>4.2608695652173916</c:v>
                </c:pt>
                <c:pt idx="3">
                  <c:v>4.2608695652173916</c:v>
                </c:pt>
                <c:pt idx="4">
                  <c:v>4.25</c:v>
                </c:pt>
                <c:pt idx="5">
                  <c:v>4.1578947368421053</c:v>
                </c:pt>
                <c:pt idx="6">
                  <c:v>4.0999999999999996</c:v>
                </c:pt>
                <c:pt idx="7">
                  <c:v>4</c:v>
                </c:pt>
                <c:pt idx="8">
                  <c:v>3.5384615384615383</c:v>
                </c:pt>
                <c:pt idx="9">
                  <c:v>4.2437370600414077</c:v>
                </c:pt>
                <c:pt idx="10">
                  <c:v>4.8571428571428568</c:v>
                </c:pt>
                <c:pt idx="11">
                  <c:v>4.7391304347826084</c:v>
                </c:pt>
                <c:pt idx="12">
                  <c:v>4.5</c:v>
                </c:pt>
                <c:pt idx="13">
                  <c:v>4.4285714285714288</c:v>
                </c:pt>
                <c:pt idx="14">
                  <c:v>4.4000000000000004</c:v>
                </c:pt>
                <c:pt idx="15">
                  <c:v>4.333333333333333</c:v>
                </c:pt>
                <c:pt idx="16">
                  <c:v>4.333333333333333</c:v>
                </c:pt>
                <c:pt idx="17">
                  <c:v>4</c:v>
                </c:pt>
                <c:pt idx="18">
                  <c:v>4</c:v>
                </c:pt>
                <c:pt idx="19">
                  <c:v>4</c:v>
                </c:pt>
                <c:pt idx="20">
                  <c:v>3.8333333333333335</c:v>
                </c:pt>
                <c:pt idx="21">
                  <c:v>3.5</c:v>
                </c:pt>
                <c:pt idx="22">
                  <c:v>4.0112103174603178</c:v>
                </c:pt>
                <c:pt idx="23">
                  <c:v>4.8181818181818183</c:v>
                </c:pt>
                <c:pt idx="24">
                  <c:v>4.666666666666667</c:v>
                </c:pt>
                <c:pt idx="25">
                  <c:v>4.5555555555555554</c:v>
                </c:pt>
                <c:pt idx="26">
                  <c:v>4.4000000000000004</c:v>
                </c:pt>
                <c:pt idx="27">
                  <c:v>4.25</c:v>
                </c:pt>
                <c:pt idx="28">
                  <c:v>4.25</c:v>
                </c:pt>
                <c:pt idx="29">
                  <c:v>4.1818181818181817</c:v>
                </c:pt>
                <c:pt idx="30">
                  <c:v>4.0999999999999996</c:v>
                </c:pt>
                <c:pt idx="31">
                  <c:v>4</c:v>
                </c:pt>
                <c:pt idx="32">
                  <c:v>4</c:v>
                </c:pt>
                <c:pt idx="33">
                  <c:v>4</c:v>
                </c:pt>
                <c:pt idx="34">
                  <c:v>3.8571428571428572</c:v>
                </c:pt>
                <c:pt idx="35">
                  <c:v>3.6</c:v>
                </c:pt>
                <c:pt idx="36">
                  <c:v>3.5</c:v>
                </c:pt>
                <c:pt idx="37">
                  <c:v>3.3333333333333335</c:v>
                </c:pt>
                <c:pt idx="38">
                  <c:v>2.6666666666666665</c:v>
                </c:pt>
                <c:pt idx="39">
                  <c:v>4.1563415382255959</c:v>
                </c:pt>
                <c:pt idx="40">
                  <c:v>5</c:v>
                </c:pt>
                <c:pt idx="41">
                  <c:v>4.8</c:v>
                </c:pt>
                <c:pt idx="42">
                  <c:v>4.666666666666667</c:v>
                </c:pt>
                <c:pt idx="43">
                  <c:v>4.6071428571428568</c:v>
                </c:pt>
                <c:pt idx="44">
                  <c:v>4.5999999999999996</c:v>
                </c:pt>
                <c:pt idx="45">
                  <c:v>4.5555555555555554</c:v>
                </c:pt>
                <c:pt idx="46">
                  <c:v>4.5</c:v>
                </c:pt>
                <c:pt idx="47">
                  <c:v>4.5</c:v>
                </c:pt>
                <c:pt idx="48">
                  <c:v>4.5</c:v>
                </c:pt>
                <c:pt idx="49">
                  <c:v>4.4347826086956523</c:v>
                </c:pt>
                <c:pt idx="50">
                  <c:v>4.4000000000000004</c:v>
                </c:pt>
                <c:pt idx="51">
                  <c:v>4.333333333333333</c:v>
                </c:pt>
                <c:pt idx="52">
                  <c:v>4.166666666666667</c:v>
                </c:pt>
                <c:pt idx="53">
                  <c:v>4</c:v>
                </c:pt>
                <c:pt idx="54">
                  <c:v>4</c:v>
                </c:pt>
                <c:pt idx="55">
                  <c:v>4</c:v>
                </c:pt>
                <c:pt idx="56">
                  <c:v>3.75</c:v>
                </c:pt>
                <c:pt idx="57">
                  <c:v>0</c:v>
                </c:pt>
                <c:pt idx="60">
                  <c:v>4.1193977388526255</c:v>
                </c:pt>
                <c:pt idx="61">
                  <c:v>4.6923076923076925</c:v>
                </c:pt>
                <c:pt idx="62">
                  <c:v>4.5714285714285712</c:v>
                </c:pt>
                <c:pt idx="63">
                  <c:v>4.5</c:v>
                </c:pt>
                <c:pt idx="64">
                  <c:v>4.375</c:v>
                </c:pt>
                <c:pt idx="65">
                  <c:v>4.3571428571428568</c:v>
                </c:pt>
                <c:pt idx="66">
                  <c:v>4.333333333333333</c:v>
                </c:pt>
                <c:pt idx="67">
                  <c:v>4.2</c:v>
                </c:pt>
                <c:pt idx="68">
                  <c:v>4.2</c:v>
                </c:pt>
                <c:pt idx="69">
                  <c:v>4.166666666666667</c:v>
                </c:pt>
                <c:pt idx="70">
                  <c:v>4</c:v>
                </c:pt>
                <c:pt idx="71">
                  <c:v>3.8947368421052633</c:v>
                </c:pt>
                <c:pt idx="72">
                  <c:v>3.7142857142857144</c:v>
                </c:pt>
                <c:pt idx="73">
                  <c:v>3.3333333333333335</c:v>
                </c:pt>
                <c:pt idx="74">
                  <c:v>3.3333333333333335</c:v>
                </c:pt>
                <c:pt idx="75">
                  <c:v>4.3412700611821791</c:v>
                </c:pt>
                <c:pt idx="76">
                  <c:v>4.875</c:v>
                </c:pt>
                <c:pt idx="77">
                  <c:v>4.8499999999999996</c:v>
                </c:pt>
                <c:pt idx="78">
                  <c:v>4.75</c:v>
                </c:pt>
                <c:pt idx="79">
                  <c:v>4.75</c:v>
                </c:pt>
                <c:pt idx="80">
                  <c:v>4.7142857142857144</c:v>
                </c:pt>
                <c:pt idx="81">
                  <c:v>4.5999999999999996</c:v>
                </c:pt>
                <c:pt idx="82">
                  <c:v>4.5652173913043477</c:v>
                </c:pt>
                <c:pt idx="83">
                  <c:v>4.5185185185185182</c:v>
                </c:pt>
                <c:pt idx="84">
                  <c:v>4.5106382978723403</c:v>
                </c:pt>
                <c:pt idx="85">
                  <c:v>4.5</c:v>
                </c:pt>
                <c:pt idx="86">
                  <c:v>4.5</c:v>
                </c:pt>
                <c:pt idx="87">
                  <c:v>4.4444444444444446</c:v>
                </c:pt>
                <c:pt idx="88">
                  <c:v>4.4358974358974361</c:v>
                </c:pt>
                <c:pt idx="89">
                  <c:v>4.4000000000000004</c:v>
                </c:pt>
                <c:pt idx="90">
                  <c:v>4.375</c:v>
                </c:pt>
                <c:pt idx="91">
                  <c:v>4.375</c:v>
                </c:pt>
                <c:pt idx="92">
                  <c:v>4.3636363636363633</c:v>
                </c:pt>
                <c:pt idx="93">
                  <c:v>4.3478260869565215</c:v>
                </c:pt>
                <c:pt idx="94">
                  <c:v>4.333333333333333</c:v>
                </c:pt>
                <c:pt idx="95">
                  <c:v>4.2777777777777777</c:v>
                </c:pt>
                <c:pt idx="96">
                  <c:v>4.25</c:v>
                </c:pt>
                <c:pt idx="97">
                  <c:v>4.25</c:v>
                </c:pt>
                <c:pt idx="98">
                  <c:v>4.0769230769230766</c:v>
                </c:pt>
                <c:pt idx="99">
                  <c:v>4</c:v>
                </c:pt>
                <c:pt idx="100">
                  <c:v>4</c:v>
                </c:pt>
                <c:pt idx="101">
                  <c:v>4</c:v>
                </c:pt>
                <c:pt idx="102">
                  <c:v>3.8333333333333335</c:v>
                </c:pt>
                <c:pt idx="103">
                  <c:v>3.5</c:v>
                </c:pt>
                <c:pt idx="104">
                  <c:v>3.5</c:v>
                </c:pt>
                <c:pt idx="105">
                  <c:v>4.3912308955412405</c:v>
                </c:pt>
                <c:pt idx="106">
                  <c:v>4.6206896551724137</c:v>
                </c:pt>
                <c:pt idx="107">
                  <c:v>4.5999999999999996</c:v>
                </c:pt>
                <c:pt idx="108">
                  <c:v>4.5999999999999996</c:v>
                </c:pt>
                <c:pt idx="109">
                  <c:v>4.4505494505494507</c:v>
                </c:pt>
                <c:pt idx="110">
                  <c:v>4.4000000000000004</c:v>
                </c:pt>
                <c:pt idx="111">
                  <c:v>4.333333333333333</c:v>
                </c:pt>
                <c:pt idx="112">
                  <c:v>4.1538461538461542</c:v>
                </c:pt>
                <c:pt idx="113">
                  <c:v>3.9714285714285715</c:v>
                </c:pt>
              </c:numCache>
            </c:numRef>
          </c:val>
          <c:smooth val="0"/>
        </c:ser>
        <c:ser>
          <c:idx val="3"/>
          <c:order val="2"/>
          <c:tx>
            <c:v>2023 ср. балл по городу</c:v>
          </c:tx>
          <c:spPr>
            <a:ln w="25400"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'Английск-9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12</c:v>
                </c:pt>
                <c:pt idx="2">
                  <c:v>МАОУ Гимназия № 9</c:v>
                </c:pt>
                <c:pt idx="3">
                  <c:v>МАОУ Лицей № 28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МАОУ Гимназия № 8</c:v>
                </c:pt>
                <c:pt idx="7">
                  <c:v>МБОУ СШ № 86</c:v>
                </c:pt>
                <c:pt idx="8">
                  <c:v>МАОУ СШ № 19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63</c:v>
                </c:pt>
                <c:pt idx="15">
                  <c:v>МАОУ Гимназия № 10</c:v>
                </c:pt>
                <c:pt idx="16">
                  <c:v>МАОУ СШ № 55</c:v>
                </c:pt>
                <c:pt idx="17">
                  <c:v>МАОУ СШ № 8 "Созидание"</c:v>
                </c:pt>
                <c:pt idx="18">
                  <c:v>МАОУ СШ № 81</c:v>
                </c:pt>
                <c:pt idx="19">
                  <c:v>МАОУ СШ № 90</c:v>
                </c:pt>
                <c:pt idx="20">
                  <c:v>МАОУ СШ № 46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МАОУ Гимназия № 11 </c:v>
                </c:pt>
                <c:pt idx="24">
                  <c:v>МБОУ СШ № 79</c:v>
                </c:pt>
                <c:pt idx="25">
                  <c:v>МБОУ СШ № 64</c:v>
                </c:pt>
                <c:pt idx="26">
                  <c:v>МБОУ Гимназия № 7</c:v>
                </c:pt>
                <c:pt idx="27">
                  <c:v>МАОУ Лицей № 12</c:v>
                </c:pt>
                <c:pt idx="28">
                  <c:v>МАОУ СШ № 89</c:v>
                </c:pt>
                <c:pt idx="29">
                  <c:v>МАОУ Лицей № 3</c:v>
                </c:pt>
                <c:pt idx="30">
                  <c:v>МАОУ СШ № 148</c:v>
                </c:pt>
                <c:pt idx="31">
                  <c:v>МАОУ СШ № 50</c:v>
                </c:pt>
                <c:pt idx="32">
                  <c:v>МБОУ СШ № 44</c:v>
                </c:pt>
                <c:pt idx="33">
                  <c:v>МБОУ СШ № 94</c:v>
                </c:pt>
                <c:pt idx="34">
                  <c:v>МАОУ СШ № 65</c:v>
                </c:pt>
                <c:pt idx="35">
                  <c:v>МАОУ СШ № 16</c:v>
                </c:pt>
                <c:pt idx="36">
                  <c:v>МАОУ Гимназия № 15</c:v>
                </c:pt>
                <c:pt idx="37">
                  <c:v>МАОУ СШ № 53</c:v>
                </c:pt>
                <c:pt idx="38">
                  <c:v>МБОУ СШ № 31</c:v>
                </c:pt>
                <c:pt idx="39">
                  <c:v>ОКТЯБРЬСКИЙ РАЙОН</c:v>
                </c:pt>
                <c:pt idx="40">
                  <c:v>МАОУ СШ № 82</c:v>
                </c:pt>
                <c:pt idx="41">
                  <c:v>МБОУ Лицей № 8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СШ № 3</c:v>
                </c:pt>
                <c:pt idx="45">
                  <c:v>МБОУ СШ № 99</c:v>
                </c:pt>
                <c:pt idx="46">
                  <c:v>МБОУ СШ № 133</c:v>
                </c:pt>
                <c:pt idx="47">
                  <c:v>МБОУ СШ № 30</c:v>
                </c:pt>
                <c:pt idx="48">
                  <c:v>МБОУ СШ № 36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МБОУ СШ № 84</c:v>
                </c:pt>
                <c:pt idx="52">
                  <c:v>МБОУ Лицей № 10</c:v>
                </c:pt>
                <c:pt idx="53">
                  <c:v>МАОУ СШИ № 1</c:v>
                </c:pt>
                <c:pt idx="54">
                  <c:v>МБОУ СШ № 21</c:v>
                </c:pt>
                <c:pt idx="55">
                  <c:v>МБОУ СШ № 95</c:v>
                </c:pt>
                <c:pt idx="56">
                  <c:v>МАОУ СШ № 72 </c:v>
                </c:pt>
                <c:pt idx="57">
                  <c:v>МБОУ СШ № 159</c:v>
                </c:pt>
                <c:pt idx="58">
                  <c:v>МБОУ СШ № 39</c:v>
                </c:pt>
                <c:pt idx="59">
                  <c:v>МБОУ СШ № 73</c:v>
                </c:pt>
                <c:pt idx="60">
                  <c:v>СВЕРДЛОВСКИЙ РАЙОН</c:v>
                </c:pt>
                <c:pt idx="61">
                  <c:v>МАОУ СШ № 6</c:v>
                </c:pt>
                <c:pt idx="62">
                  <c:v>МАОУ СШ № 137</c:v>
                </c:pt>
                <c:pt idx="63">
                  <c:v>МАОУ СШ № 78</c:v>
                </c:pt>
                <c:pt idx="64">
                  <c:v>МАОУ СШ № 93</c:v>
                </c:pt>
                <c:pt idx="65">
                  <c:v>МАОУ СШ № 76</c:v>
                </c:pt>
                <c:pt idx="66">
                  <c:v>МАОУ СШ № 158 "Грани"</c:v>
                </c:pt>
                <c:pt idx="67">
                  <c:v>МАОУ СШ № 23</c:v>
                </c:pt>
                <c:pt idx="68">
                  <c:v>МАОУ СШ № 42</c:v>
                </c:pt>
                <c:pt idx="69">
                  <c:v>МАОУ СШ № 17</c:v>
                </c:pt>
                <c:pt idx="70">
                  <c:v>МАОУ Гимназия № 14</c:v>
                </c:pt>
                <c:pt idx="71">
                  <c:v>МАОУ Лицей № 9 "Лидер"</c:v>
                </c:pt>
                <c:pt idx="72">
                  <c:v>МАОУ СШ № 45</c:v>
                </c:pt>
                <c:pt idx="73">
                  <c:v>МАОУ СШ № 34</c:v>
                </c:pt>
                <c:pt idx="74">
                  <c:v>МБОУ СШ № 62</c:v>
                </c:pt>
                <c:pt idx="75">
                  <c:v>СОВЕТСКИЙ РАЙОН</c:v>
                </c:pt>
                <c:pt idx="76">
                  <c:v>МАОУ СШ № 1</c:v>
                </c:pt>
                <c:pt idx="77">
                  <c:v>МАОУ СШ № 151</c:v>
                </c:pt>
                <c:pt idx="78">
                  <c:v>МАОУ СШ № 134</c:v>
                </c:pt>
                <c:pt idx="79">
                  <c:v>МАОУ СШ № 18</c:v>
                </c:pt>
                <c:pt idx="80">
                  <c:v>МАОУ СШ № 144</c:v>
                </c:pt>
                <c:pt idx="81">
                  <c:v>МАОУ СШ № 115</c:v>
                </c:pt>
                <c:pt idx="82">
                  <c:v>МАОУ СШ № 143</c:v>
                </c:pt>
                <c:pt idx="83">
                  <c:v>МАОУ СШ № 154</c:v>
                </c:pt>
                <c:pt idx="84">
                  <c:v>МАОУ СШ № 149</c:v>
                </c:pt>
                <c:pt idx="85">
                  <c:v>МАОУ СШ № 7</c:v>
                </c:pt>
                <c:pt idx="86">
                  <c:v>МАОУ СШ № 91</c:v>
                </c:pt>
                <c:pt idx="87">
                  <c:v>МАОУ СШ № 152</c:v>
                </c:pt>
                <c:pt idx="88">
                  <c:v>МАОУ СШ № 150</c:v>
                </c:pt>
                <c:pt idx="89">
                  <c:v>МАОУ СШ № 147</c:v>
                </c:pt>
                <c:pt idx="90">
                  <c:v>МАОУ СШ № 108</c:v>
                </c:pt>
                <c:pt idx="91">
                  <c:v>МАОУ СШ № 141</c:v>
                </c:pt>
                <c:pt idx="92">
                  <c:v>МАОУ СШ № 24</c:v>
                </c:pt>
                <c:pt idx="93">
                  <c:v>МАОУ СШ № 145</c:v>
                </c:pt>
                <c:pt idx="94">
                  <c:v>МАОУ СШ № 5</c:v>
                </c:pt>
                <c:pt idx="95">
                  <c:v>МАОУ СШ № 157</c:v>
                </c:pt>
                <c:pt idx="96">
                  <c:v>МАОУ СШ № 121</c:v>
                </c:pt>
                <c:pt idx="97">
                  <c:v>МАОУ СШ № 69</c:v>
                </c:pt>
                <c:pt idx="98">
                  <c:v>МАОУ СШ № 98</c:v>
                </c:pt>
                <c:pt idx="99">
                  <c:v>МАОУ СШ № 156</c:v>
                </c:pt>
                <c:pt idx="100">
                  <c:v>МАОУ СШ № 66</c:v>
                </c:pt>
                <c:pt idx="101">
                  <c:v>МАОУ СШ № 85</c:v>
                </c:pt>
                <c:pt idx="102">
                  <c:v>МАОУ СШ № 129</c:v>
                </c:pt>
                <c:pt idx="103">
                  <c:v>МАОУ СШ № 139</c:v>
                </c:pt>
                <c:pt idx="104">
                  <c:v>МБОУ СШ № 2</c:v>
                </c:pt>
                <c:pt idx="105">
                  <c:v>ЦЕНТРАЛЬНЫЙ РАЙОН</c:v>
                </c:pt>
                <c:pt idx="106">
                  <c:v>МБОУ Гимназия  № 16</c:v>
                </c:pt>
                <c:pt idx="107">
                  <c:v>МБОУ Лицей № 2</c:v>
                </c:pt>
                <c:pt idx="108">
                  <c:v>МБОУ СШ № 10 </c:v>
                </c:pt>
                <c:pt idx="109">
                  <c:v>МАОУ Гимназия № 2</c:v>
                </c:pt>
                <c:pt idx="110">
                  <c:v>МБОУ СШ № 4</c:v>
                </c:pt>
                <c:pt idx="111">
                  <c:v>МБОУ СШ № 27</c:v>
                </c:pt>
                <c:pt idx="112">
                  <c:v>МАОУ СШ № 155</c:v>
                </c:pt>
                <c:pt idx="113">
                  <c:v>МАОУ СШ "Комплекс Покровский"</c:v>
                </c:pt>
                <c:pt idx="114">
                  <c:v>МБОУ СШ № 51</c:v>
                </c:pt>
              </c:strCache>
            </c:strRef>
          </c:cat>
          <c:val>
            <c:numRef>
              <c:f>'Английск-9 диаграмма'!$I$5:$I$119</c:f>
              <c:numCache>
                <c:formatCode>0,00</c:formatCode>
                <c:ptCount val="115"/>
                <c:pt idx="0" formatCode="Основной">
                  <c:v>4.37</c:v>
                </c:pt>
                <c:pt idx="1">
                  <c:v>4.37</c:v>
                </c:pt>
                <c:pt idx="2">
                  <c:v>4.37</c:v>
                </c:pt>
                <c:pt idx="3">
                  <c:v>4.37</c:v>
                </c:pt>
                <c:pt idx="4">
                  <c:v>4.37</c:v>
                </c:pt>
                <c:pt idx="5">
                  <c:v>4.37</c:v>
                </c:pt>
                <c:pt idx="6">
                  <c:v>4.37</c:v>
                </c:pt>
                <c:pt idx="7">
                  <c:v>4.37</c:v>
                </c:pt>
                <c:pt idx="8">
                  <c:v>4.37</c:v>
                </c:pt>
                <c:pt idx="9">
                  <c:v>4.37</c:v>
                </c:pt>
                <c:pt idx="10">
                  <c:v>4.37</c:v>
                </c:pt>
                <c:pt idx="11">
                  <c:v>4.37</c:v>
                </c:pt>
                <c:pt idx="12">
                  <c:v>4.37</c:v>
                </c:pt>
                <c:pt idx="13">
                  <c:v>4.37</c:v>
                </c:pt>
                <c:pt idx="14">
                  <c:v>4.37</c:v>
                </c:pt>
                <c:pt idx="15">
                  <c:v>4.37</c:v>
                </c:pt>
                <c:pt idx="16">
                  <c:v>4.37</c:v>
                </c:pt>
                <c:pt idx="17">
                  <c:v>4.37</c:v>
                </c:pt>
                <c:pt idx="18">
                  <c:v>4.37</c:v>
                </c:pt>
                <c:pt idx="19">
                  <c:v>4.37</c:v>
                </c:pt>
                <c:pt idx="20">
                  <c:v>4.37</c:v>
                </c:pt>
                <c:pt idx="21">
                  <c:v>4.37</c:v>
                </c:pt>
                <c:pt idx="22">
                  <c:v>4.37</c:v>
                </c:pt>
                <c:pt idx="23">
                  <c:v>4.37</c:v>
                </c:pt>
                <c:pt idx="24">
                  <c:v>4.37</c:v>
                </c:pt>
                <c:pt idx="25">
                  <c:v>4.37</c:v>
                </c:pt>
                <c:pt idx="26">
                  <c:v>4.37</c:v>
                </c:pt>
                <c:pt idx="27">
                  <c:v>4.37</c:v>
                </c:pt>
                <c:pt idx="28">
                  <c:v>4.37</c:v>
                </c:pt>
                <c:pt idx="29">
                  <c:v>4.37</c:v>
                </c:pt>
                <c:pt idx="30">
                  <c:v>4.37</c:v>
                </c:pt>
                <c:pt idx="31">
                  <c:v>4.37</c:v>
                </c:pt>
                <c:pt idx="32">
                  <c:v>4.37</c:v>
                </c:pt>
                <c:pt idx="33">
                  <c:v>4.37</c:v>
                </c:pt>
                <c:pt idx="34">
                  <c:v>4.37</c:v>
                </c:pt>
                <c:pt idx="35">
                  <c:v>4.37</c:v>
                </c:pt>
                <c:pt idx="36">
                  <c:v>4.37</c:v>
                </c:pt>
                <c:pt idx="37">
                  <c:v>4.37</c:v>
                </c:pt>
                <c:pt idx="38">
                  <c:v>4.37</c:v>
                </c:pt>
                <c:pt idx="39">
                  <c:v>4.37</c:v>
                </c:pt>
                <c:pt idx="40">
                  <c:v>4.37</c:v>
                </c:pt>
                <c:pt idx="41">
                  <c:v>4.37</c:v>
                </c:pt>
                <c:pt idx="42">
                  <c:v>4.37</c:v>
                </c:pt>
                <c:pt idx="43">
                  <c:v>4.37</c:v>
                </c:pt>
                <c:pt idx="44">
                  <c:v>4.37</c:v>
                </c:pt>
                <c:pt idx="45">
                  <c:v>4.37</c:v>
                </c:pt>
                <c:pt idx="46">
                  <c:v>4.37</c:v>
                </c:pt>
                <c:pt idx="47">
                  <c:v>4.37</c:v>
                </c:pt>
                <c:pt idx="48">
                  <c:v>4.37</c:v>
                </c:pt>
                <c:pt idx="49">
                  <c:v>4.37</c:v>
                </c:pt>
                <c:pt idx="50">
                  <c:v>4.37</c:v>
                </c:pt>
                <c:pt idx="51">
                  <c:v>4.37</c:v>
                </c:pt>
                <c:pt idx="52">
                  <c:v>4.37</c:v>
                </c:pt>
                <c:pt idx="53">
                  <c:v>4.37</c:v>
                </c:pt>
                <c:pt idx="54">
                  <c:v>4.37</c:v>
                </c:pt>
                <c:pt idx="55">
                  <c:v>4.37</c:v>
                </c:pt>
                <c:pt idx="56">
                  <c:v>4.37</c:v>
                </c:pt>
                <c:pt idx="57">
                  <c:v>4.37</c:v>
                </c:pt>
                <c:pt idx="58">
                  <c:v>4.37</c:v>
                </c:pt>
                <c:pt idx="59">
                  <c:v>4.37</c:v>
                </c:pt>
                <c:pt idx="60">
                  <c:v>4.37</c:v>
                </c:pt>
                <c:pt idx="61">
                  <c:v>4.37</c:v>
                </c:pt>
                <c:pt idx="62">
                  <c:v>4.37</c:v>
                </c:pt>
                <c:pt idx="63">
                  <c:v>4.37</c:v>
                </c:pt>
                <c:pt idx="64">
                  <c:v>4.37</c:v>
                </c:pt>
                <c:pt idx="65">
                  <c:v>4.37</c:v>
                </c:pt>
                <c:pt idx="66">
                  <c:v>4.37</c:v>
                </c:pt>
                <c:pt idx="67">
                  <c:v>4.37</c:v>
                </c:pt>
                <c:pt idx="68">
                  <c:v>4.37</c:v>
                </c:pt>
                <c:pt idx="69">
                  <c:v>4.37</c:v>
                </c:pt>
                <c:pt idx="70">
                  <c:v>4.37</c:v>
                </c:pt>
                <c:pt idx="71">
                  <c:v>4.37</c:v>
                </c:pt>
                <c:pt idx="72">
                  <c:v>4.37</c:v>
                </c:pt>
                <c:pt idx="73">
                  <c:v>4.37</c:v>
                </c:pt>
                <c:pt idx="74">
                  <c:v>4.37</c:v>
                </c:pt>
                <c:pt idx="75">
                  <c:v>4.37</c:v>
                </c:pt>
                <c:pt idx="76">
                  <c:v>4.37</c:v>
                </c:pt>
                <c:pt idx="77">
                  <c:v>4.37</c:v>
                </c:pt>
                <c:pt idx="78">
                  <c:v>4.37</c:v>
                </c:pt>
                <c:pt idx="79">
                  <c:v>4.37</c:v>
                </c:pt>
                <c:pt idx="80">
                  <c:v>4.37</c:v>
                </c:pt>
                <c:pt idx="81">
                  <c:v>4.37</c:v>
                </c:pt>
                <c:pt idx="82">
                  <c:v>4.37</c:v>
                </c:pt>
                <c:pt idx="83">
                  <c:v>4.37</c:v>
                </c:pt>
                <c:pt idx="84">
                  <c:v>4.37</c:v>
                </c:pt>
                <c:pt idx="85">
                  <c:v>4.37</c:v>
                </c:pt>
                <c:pt idx="86">
                  <c:v>4.37</c:v>
                </c:pt>
                <c:pt idx="87">
                  <c:v>4.37</c:v>
                </c:pt>
                <c:pt idx="88">
                  <c:v>4.37</c:v>
                </c:pt>
                <c:pt idx="89">
                  <c:v>4.37</c:v>
                </c:pt>
                <c:pt idx="90">
                  <c:v>4.37</c:v>
                </c:pt>
                <c:pt idx="91">
                  <c:v>4.37</c:v>
                </c:pt>
                <c:pt idx="92">
                  <c:v>4.37</c:v>
                </c:pt>
                <c:pt idx="93">
                  <c:v>4.37</c:v>
                </c:pt>
                <c:pt idx="94">
                  <c:v>4.37</c:v>
                </c:pt>
                <c:pt idx="95">
                  <c:v>4.37</c:v>
                </c:pt>
                <c:pt idx="96">
                  <c:v>4.37</c:v>
                </c:pt>
                <c:pt idx="97">
                  <c:v>4.37</c:v>
                </c:pt>
                <c:pt idx="98">
                  <c:v>4.37</c:v>
                </c:pt>
                <c:pt idx="99">
                  <c:v>4.37</c:v>
                </c:pt>
                <c:pt idx="100">
                  <c:v>4.37</c:v>
                </c:pt>
                <c:pt idx="101">
                  <c:v>4.37</c:v>
                </c:pt>
                <c:pt idx="102">
                  <c:v>4.37</c:v>
                </c:pt>
                <c:pt idx="103">
                  <c:v>4.37</c:v>
                </c:pt>
                <c:pt idx="104">
                  <c:v>4.37</c:v>
                </c:pt>
                <c:pt idx="105">
                  <c:v>4.37</c:v>
                </c:pt>
                <c:pt idx="106">
                  <c:v>4.37</c:v>
                </c:pt>
                <c:pt idx="107">
                  <c:v>4.37</c:v>
                </c:pt>
                <c:pt idx="108">
                  <c:v>4.37</c:v>
                </c:pt>
                <c:pt idx="109">
                  <c:v>4.37</c:v>
                </c:pt>
                <c:pt idx="110">
                  <c:v>4.37</c:v>
                </c:pt>
                <c:pt idx="111">
                  <c:v>4.37</c:v>
                </c:pt>
                <c:pt idx="112">
                  <c:v>4.37</c:v>
                </c:pt>
                <c:pt idx="113">
                  <c:v>4.37</c:v>
                </c:pt>
                <c:pt idx="114">
                  <c:v>4.37</c:v>
                </c:pt>
              </c:numCache>
            </c:numRef>
          </c:val>
          <c:smooth val="0"/>
        </c:ser>
        <c:ser>
          <c:idx val="5"/>
          <c:order val="3"/>
          <c:tx>
            <c:v>2023 ср. балл ОУ</c:v>
          </c:tx>
          <c:spPr>
            <a:ln w="25400"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'Английск-9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12</c:v>
                </c:pt>
                <c:pt idx="2">
                  <c:v>МАОУ Гимназия № 9</c:v>
                </c:pt>
                <c:pt idx="3">
                  <c:v>МАОУ Лицей № 28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МАОУ Гимназия № 8</c:v>
                </c:pt>
                <c:pt idx="7">
                  <c:v>МБОУ СШ № 86</c:v>
                </c:pt>
                <c:pt idx="8">
                  <c:v>МАОУ СШ № 19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63</c:v>
                </c:pt>
                <c:pt idx="15">
                  <c:v>МАОУ Гимназия № 10</c:v>
                </c:pt>
                <c:pt idx="16">
                  <c:v>МАОУ СШ № 55</c:v>
                </c:pt>
                <c:pt idx="17">
                  <c:v>МАОУ СШ № 8 "Созидание"</c:v>
                </c:pt>
                <c:pt idx="18">
                  <c:v>МАОУ СШ № 81</c:v>
                </c:pt>
                <c:pt idx="19">
                  <c:v>МАОУ СШ № 90</c:v>
                </c:pt>
                <c:pt idx="20">
                  <c:v>МАОУ СШ № 46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МАОУ Гимназия № 11 </c:v>
                </c:pt>
                <c:pt idx="24">
                  <c:v>МБОУ СШ № 79</c:v>
                </c:pt>
                <c:pt idx="25">
                  <c:v>МБОУ СШ № 64</c:v>
                </c:pt>
                <c:pt idx="26">
                  <c:v>МБОУ Гимназия № 7</c:v>
                </c:pt>
                <c:pt idx="27">
                  <c:v>МАОУ Лицей № 12</c:v>
                </c:pt>
                <c:pt idx="28">
                  <c:v>МАОУ СШ № 89</c:v>
                </c:pt>
                <c:pt idx="29">
                  <c:v>МАОУ Лицей № 3</c:v>
                </c:pt>
                <c:pt idx="30">
                  <c:v>МАОУ СШ № 148</c:v>
                </c:pt>
                <c:pt idx="31">
                  <c:v>МАОУ СШ № 50</c:v>
                </c:pt>
                <c:pt idx="32">
                  <c:v>МБОУ СШ № 44</c:v>
                </c:pt>
                <c:pt idx="33">
                  <c:v>МБОУ СШ № 94</c:v>
                </c:pt>
                <c:pt idx="34">
                  <c:v>МАОУ СШ № 65</c:v>
                </c:pt>
                <c:pt idx="35">
                  <c:v>МАОУ СШ № 16</c:v>
                </c:pt>
                <c:pt idx="36">
                  <c:v>МАОУ Гимназия № 15</c:v>
                </c:pt>
                <c:pt idx="37">
                  <c:v>МАОУ СШ № 53</c:v>
                </c:pt>
                <c:pt idx="38">
                  <c:v>МБОУ СШ № 31</c:v>
                </c:pt>
                <c:pt idx="39">
                  <c:v>ОКТЯБРЬСКИЙ РАЙОН</c:v>
                </c:pt>
                <c:pt idx="40">
                  <c:v>МАОУ СШ № 82</c:v>
                </c:pt>
                <c:pt idx="41">
                  <c:v>МБОУ Лицей № 8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СШ № 3</c:v>
                </c:pt>
                <c:pt idx="45">
                  <c:v>МБОУ СШ № 99</c:v>
                </c:pt>
                <c:pt idx="46">
                  <c:v>МБОУ СШ № 133</c:v>
                </c:pt>
                <c:pt idx="47">
                  <c:v>МБОУ СШ № 30</c:v>
                </c:pt>
                <c:pt idx="48">
                  <c:v>МБОУ СШ № 36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МБОУ СШ № 84</c:v>
                </c:pt>
                <c:pt idx="52">
                  <c:v>МБОУ Лицей № 10</c:v>
                </c:pt>
                <c:pt idx="53">
                  <c:v>МАОУ СШИ № 1</c:v>
                </c:pt>
                <c:pt idx="54">
                  <c:v>МБОУ СШ № 21</c:v>
                </c:pt>
                <c:pt idx="55">
                  <c:v>МБОУ СШ № 95</c:v>
                </c:pt>
                <c:pt idx="56">
                  <c:v>МАОУ СШ № 72 </c:v>
                </c:pt>
                <c:pt idx="57">
                  <c:v>МБОУ СШ № 159</c:v>
                </c:pt>
                <c:pt idx="58">
                  <c:v>МБОУ СШ № 39</c:v>
                </c:pt>
                <c:pt idx="59">
                  <c:v>МБОУ СШ № 73</c:v>
                </c:pt>
                <c:pt idx="60">
                  <c:v>СВЕРДЛОВСКИЙ РАЙОН</c:v>
                </c:pt>
                <c:pt idx="61">
                  <c:v>МАОУ СШ № 6</c:v>
                </c:pt>
                <c:pt idx="62">
                  <c:v>МАОУ СШ № 137</c:v>
                </c:pt>
                <c:pt idx="63">
                  <c:v>МАОУ СШ № 78</c:v>
                </c:pt>
                <c:pt idx="64">
                  <c:v>МАОУ СШ № 93</c:v>
                </c:pt>
                <c:pt idx="65">
                  <c:v>МАОУ СШ № 76</c:v>
                </c:pt>
                <c:pt idx="66">
                  <c:v>МАОУ СШ № 158 "Грани"</c:v>
                </c:pt>
                <c:pt idx="67">
                  <c:v>МАОУ СШ № 23</c:v>
                </c:pt>
                <c:pt idx="68">
                  <c:v>МАОУ СШ № 42</c:v>
                </c:pt>
                <c:pt idx="69">
                  <c:v>МАОУ СШ № 17</c:v>
                </c:pt>
                <c:pt idx="70">
                  <c:v>МАОУ Гимназия № 14</c:v>
                </c:pt>
                <c:pt idx="71">
                  <c:v>МАОУ Лицей № 9 "Лидер"</c:v>
                </c:pt>
                <c:pt idx="72">
                  <c:v>МАОУ СШ № 45</c:v>
                </c:pt>
                <c:pt idx="73">
                  <c:v>МАОУ СШ № 34</c:v>
                </c:pt>
                <c:pt idx="74">
                  <c:v>МБОУ СШ № 62</c:v>
                </c:pt>
                <c:pt idx="75">
                  <c:v>СОВЕТСКИЙ РАЙОН</c:v>
                </c:pt>
                <c:pt idx="76">
                  <c:v>МАОУ СШ № 1</c:v>
                </c:pt>
                <c:pt idx="77">
                  <c:v>МАОУ СШ № 151</c:v>
                </c:pt>
                <c:pt idx="78">
                  <c:v>МАОУ СШ № 134</c:v>
                </c:pt>
                <c:pt idx="79">
                  <c:v>МАОУ СШ № 18</c:v>
                </c:pt>
                <c:pt idx="80">
                  <c:v>МАОУ СШ № 144</c:v>
                </c:pt>
                <c:pt idx="81">
                  <c:v>МАОУ СШ № 115</c:v>
                </c:pt>
                <c:pt idx="82">
                  <c:v>МАОУ СШ № 143</c:v>
                </c:pt>
                <c:pt idx="83">
                  <c:v>МАОУ СШ № 154</c:v>
                </c:pt>
                <c:pt idx="84">
                  <c:v>МАОУ СШ № 149</c:v>
                </c:pt>
                <c:pt idx="85">
                  <c:v>МАОУ СШ № 7</c:v>
                </c:pt>
                <c:pt idx="86">
                  <c:v>МАОУ СШ № 91</c:v>
                </c:pt>
                <c:pt idx="87">
                  <c:v>МАОУ СШ № 152</c:v>
                </c:pt>
                <c:pt idx="88">
                  <c:v>МАОУ СШ № 150</c:v>
                </c:pt>
                <c:pt idx="89">
                  <c:v>МАОУ СШ № 147</c:v>
                </c:pt>
                <c:pt idx="90">
                  <c:v>МАОУ СШ № 108</c:v>
                </c:pt>
                <c:pt idx="91">
                  <c:v>МАОУ СШ № 141</c:v>
                </c:pt>
                <c:pt idx="92">
                  <c:v>МАОУ СШ № 24</c:v>
                </c:pt>
                <c:pt idx="93">
                  <c:v>МАОУ СШ № 145</c:v>
                </c:pt>
                <c:pt idx="94">
                  <c:v>МАОУ СШ № 5</c:v>
                </c:pt>
                <c:pt idx="95">
                  <c:v>МАОУ СШ № 157</c:v>
                </c:pt>
                <c:pt idx="96">
                  <c:v>МАОУ СШ № 121</c:v>
                </c:pt>
                <c:pt idx="97">
                  <c:v>МАОУ СШ № 69</c:v>
                </c:pt>
                <c:pt idx="98">
                  <c:v>МАОУ СШ № 98</c:v>
                </c:pt>
                <c:pt idx="99">
                  <c:v>МАОУ СШ № 156</c:v>
                </c:pt>
                <c:pt idx="100">
                  <c:v>МАОУ СШ № 66</c:v>
                </c:pt>
                <c:pt idx="101">
                  <c:v>МАОУ СШ № 85</c:v>
                </c:pt>
                <c:pt idx="102">
                  <c:v>МАОУ СШ № 129</c:v>
                </c:pt>
                <c:pt idx="103">
                  <c:v>МАОУ СШ № 139</c:v>
                </c:pt>
                <c:pt idx="104">
                  <c:v>МБОУ СШ № 2</c:v>
                </c:pt>
                <c:pt idx="105">
                  <c:v>ЦЕНТРАЛЬНЫЙ РАЙОН</c:v>
                </c:pt>
                <c:pt idx="106">
                  <c:v>МБОУ Гимназия  № 16</c:v>
                </c:pt>
                <c:pt idx="107">
                  <c:v>МБОУ Лицей № 2</c:v>
                </c:pt>
                <c:pt idx="108">
                  <c:v>МБОУ СШ № 10 </c:v>
                </c:pt>
                <c:pt idx="109">
                  <c:v>МАОУ Гимназия № 2</c:v>
                </c:pt>
                <c:pt idx="110">
                  <c:v>МБОУ СШ № 4</c:v>
                </c:pt>
                <c:pt idx="111">
                  <c:v>МБОУ СШ № 27</c:v>
                </c:pt>
                <c:pt idx="112">
                  <c:v>МАОУ СШ № 155</c:v>
                </c:pt>
                <c:pt idx="113">
                  <c:v>МАОУ СШ "Комплекс Покровский"</c:v>
                </c:pt>
                <c:pt idx="114">
                  <c:v>МБОУ СШ № 51</c:v>
                </c:pt>
              </c:strCache>
            </c:strRef>
          </c:cat>
          <c:val>
            <c:numRef>
              <c:f>'Английск-9 диаграмма'!$H$5:$H$119</c:f>
              <c:numCache>
                <c:formatCode>0,00</c:formatCode>
                <c:ptCount val="115"/>
                <c:pt idx="0">
                  <c:v>4.3091117216117212</c:v>
                </c:pt>
                <c:pt idx="1">
                  <c:v>4</c:v>
                </c:pt>
                <c:pt idx="2">
                  <c:v>4.6190476190476186</c:v>
                </c:pt>
                <c:pt idx="3">
                  <c:v>4.375</c:v>
                </c:pt>
                <c:pt idx="4">
                  <c:v>4.6538461538461542</c:v>
                </c:pt>
                <c:pt idx="5">
                  <c:v>4.333333333333333</c:v>
                </c:pt>
                <c:pt idx="6">
                  <c:v>4.2666666666666666</c:v>
                </c:pt>
                <c:pt idx="7">
                  <c:v>4.5999999999999996</c:v>
                </c:pt>
                <c:pt idx="8">
                  <c:v>3.625</c:v>
                </c:pt>
                <c:pt idx="9">
                  <c:v>4.2307518870018868</c:v>
                </c:pt>
                <c:pt idx="10">
                  <c:v>4.1428571428571432</c:v>
                </c:pt>
                <c:pt idx="11">
                  <c:v>4.5250000000000004</c:v>
                </c:pt>
                <c:pt idx="12">
                  <c:v>4.0909090909090908</c:v>
                </c:pt>
                <c:pt idx="13">
                  <c:v>5</c:v>
                </c:pt>
                <c:pt idx="14">
                  <c:v>3.8333333333333335</c:v>
                </c:pt>
                <c:pt idx="15">
                  <c:v>4.0769230769230766</c:v>
                </c:pt>
                <c:pt idx="16">
                  <c:v>4</c:v>
                </c:pt>
                <c:pt idx="17">
                  <c:v>4.2</c:v>
                </c:pt>
                <c:pt idx="18">
                  <c:v>3.5</c:v>
                </c:pt>
                <c:pt idx="19">
                  <c:v>4</c:v>
                </c:pt>
                <c:pt idx="20">
                  <c:v>4.4000000000000004</c:v>
                </c:pt>
                <c:pt idx="21">
                  <c:v>5</c:v>
                </c:pt>
                <c:pt idx="22">
                  <c:v>4.0500915750915754</c:v>
                </c:pt>
                <c:pt idx="23">
                  <c:v>4</c:v>
                </c:pt>
                <c:pt idx="24">
                  <c:v>4</c:v>
                </c:pt>
                <c:pt idx="25">
                  <c:v>4.4000000000000004</c:v>
                </c:pt>
                <c:pt idx="26">
                  <c:v>4.333333333333333</c:v>
                </c:pt>
                <c:pt idx="27">
                  <c:v>4.0999999999999996</c:v>
                </c:pt>
                <c:pt idx="28">
                  <c:v>3.8</c:v>
                </c:pt>
                <c:pt idx="29">
                  <c:v>4.75</c:v>
                </c:pt>
                <c:pt idx="30">
                  <c:v>4.333333333333333</c:v>
                </c:pt>
                <c:pt idx="32">
                  <c:v>3</c:v>
                </c:pt>
                <c:pt idx="33">
                  <c:v>4.384615384615385</c:v>
                </c:pt>
                <c:pt idx="35">
                  <c:v>4</c:v>
                </c:pt>
                <c:pt idx="36">
                  <c:v>4.5</c:v>
                </c:pt>
                <c:pt idx="37">
                  <c:v>3.6</c:v>
                </c:pt>
                <c:pt idx="38">
                  <c:v>3.5</c:v>
                </c:pt>
                <c:pt idx="39">
                  <c:v>4.2906807329978074</c:v>
                </c:pt>
                <c:pt idx="40">
                  <c:v>4</c:v>
                </c:pt>
                <c:pt idx="41">
                  <c:v>4.4285714285714288</c:v>
                </c:pt>
                <c:pt idx="42">
                  <c:v>4.6111111111111107</c:v>
                </c:pt>
                <c:pt idx="43">
                  <c:v>4.5121951219512191</c:v>
                </c:pt>
                <c:pt idx="44">
                  <c:v>4.166666666666667</c:v>
                </c:pt>
                <c:pt idx="45">
                  <c:v>4.4000000000000004</c:v>
                </c:pt>
                <c:pt idx="46">
                  <c:v>5</c:v>
                </c:pt>
                <c:pt idx="48">
                  <c:v>3.5</c:v>
                </c:pt>
                <c:pt idx="49">
                  <c:v>4.333333333333333</c:v>
                </c:pt>
                <c:pt idx="50">
                  <c:v>4.45</c:v>
                </c:pt>
                <c:pt idx="51">
                  <c:v>4</c:v>
                </c:pt>
                <c:pt idx="52">
                  <c:v>4.833333333333333</c:v>
                </c:pt>
                <c:pt idx="55">
                  <c:v>4.25</c:v>
                </c:pt>
                <c:pt idx="56">
                  <c:v>3.875</c:v>
                </c:pt>
                <c:pt idx="58">
                  <c:v>4</c:v>
                </c:pt>
                <c:pt idx="60">
                  <c:v>4.3649021146920308</c:v>
                </c:pt>
                <c:pt idx="61">
                  <c:v>5</c:v>
                </c:pt>
                <c:pt idx="62">
                  <c:v>3.75</c:v>
                </c:pt>
                <c:pt idx="63">
                  <c:v>3</c:v>
                </c:pt>
                <c:pt idx="64">
                  <c:v>4.5</c:v>
                </c:pt>
                <c:pt idx="65">
                  <c:v>4.5999999999999996</c:v>
                </c:pt>
                <c:pt idx="66">
                  <c:v>4.5142857142857142</c:v>
                </c:pt>
                <c:pt idx="67">
                  <c:v>4.5</c:v>
                </c:pt>
                <c:pt idx="68">
                  <c:v>4.384615384615385</c:v>
                </c:pt>
                <c:pt idx="69">
                  <c:v>4.5</c:v>
                </c:pt>
                <c:pt idx="70">
                  <c:v>4.8461538461538458</c:v>
                </c:pt>
                <c:pt idx="71">
                  <c:v>4.7058823529411766</c:v>
                </c:pt>
                <c:pt idx="72">
                  <c:v>4.3076923076923075</c:v>
                </c:pt>
                <c:pt idx="73">
                  <c:v>4</c:v>
                </c:pt>
                <c:pt idx="74">
                  <c:v>4.5</c:v>
                </c:pt>
                <c:pt idx="75">
                  <c:v>4.1852630164686895</c:v>
                </c:pt>
                <c:pt idx="76">
                  <c:v>3.4</c:v>
                </c:pt>
                <c:pt idx="77">
                  <c:v>4.333333333333333</c:v>
                </c:pt>
                <c:pt idx="78">
                  <c:v>4.333333333333333</c:v>
                </c:pt>
                <c:pt idx="79">
                  <c:v>4</c:v>
                </c:pt>
                <c:pt idx="80">
                  <c:v>4.5</c:v>
                </c:pt>
                <c:pt idx="81">
                  <c:v>4</c:v>
                </c:pt>
                <c:pt idx="82">
                  <c:v>4.5625</c:v>
                </c:pt>
                <c:pt idx="83">
                  <c:v>4.55</c:v>
                </c:pt>
                <c:pt idx="84">
                  <c:v>4.2978723404255321</c:v>
                </c:pt>
                <c:pt idx="85">
                  <c:v>4.1428571428571432</c:v>
                </c:pt>
                <c:pt idx="87">
                  <c:v>4.5999999999999996</c:v>
                </c:pt>
                <c:pt idx="88">
                  <c:v>4.2307692307692308</c:v>
                </c:pt>
                <c:pt idx="89">
                  <c:v>4.5999999999999996</c:v>
                </c:pt>
                <c:pt idx="90">
                  <c:v>4.4545454545454541</c:v>
                </c:pt>
                <c:pt idx="91">
                  <c:v>4.5999999999999996</c:v>
                </c:pt>
                <c:pt idx="92">
                  <c:v>4.4375</c:v>
                </c:pt>
                <c:pt idx="93">
                  <c:v>4.7142857142857144</c:v>
                </c:pt>
                <c:pt idx="94">
                  <c:v>3.8181818181818183</c:v>
                </c:pt>
                <c:pt idx="95">
                  <c:v>4.0769230769230766</c:v>
                </c:pt>
                <c:pt idx="96">
                  <c:v>3.3333333333333335</c:v>
                </c:pt>
                <c:pt idx="97">
                  <c:v>4</c:v>
                </c:pt>
                <c:pt idx="98">
                  <c:v>4.25</c:v>
                </c:pt>
                <c:pt idx="99">
                  <c:v>4.333333333333333</c:v>
                </c:pt>
                <c:pt idx="100">
                  <c:v>4</c:v>
                </c:pt>
                <c:pt idx="101">
                  <c:v>4.333333333333333</c:v>
                </c:pt>
                <c:pt idx="102">
                  <c:v>3.6</c:v>
                </c:pt>
                <c:pt idx="103">
                  <c:v>3.5</c:v>
                </c:pt>
                <c:pt idx="105">
                  <c:v>4.3042608007544896</c:v>
                </c:pt>
                <c:pt idx="106">
                  <c:v>4.580645161290323</c:v>
                </c:pt>
                <c:pt idx="107">
                  <c:v>4.4545454545454541</c:v>
                </c:pt>
                <c:pt idx="108">
                  <c:v>4.4782608695652177</c:v>
                </c:pt>
                <c:pt idx="109">
                  <c:v>4.6984126984126986</c:v>
                </c:pt>
                <c:pt idx="110">
                  <c:v>4.5</c:v>
                </c:pt>
                <c:pt idx="111">
                  <c:v>3.6666666666666665</c:v>
                </c:pt>
                <c:pt idx="112">
                  <c:v>4</c:v>
                </c:pt>
                <c:pt idx="113">
                  <c:v>4.0555555555555554</c:v>
                </c:pt>
              </c:numCache>
            </c:numRef>
          </c:val>
          <c:smooth val="0"/>
        </c:ser>
        <c:ser>
          <c:idx val="0"/>
          <c:order val="4"/>
          <c:tx>
            <c:v>2022 ср. балл по городу</c:v>
          </c:tx>
          <c:spPr>
            <a:ln w="254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12</c:v>
                </c:pt>
                <c:pt idx="2">
                  <c:v>МАОУ Гимназия № 9</c:v>
                </c:pt>
                <c:pt idx="3">
                  <c:v>МАОУ Лицей № 28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МАОУ Гимназия № 8</c:v>
                </c:pt>
                <c:pt idx="7">
                  <c:v>МБОУ СШ № 86</c:v>
                </c:pt>
                <c:pt idx="8">
                  <c:v>МАОУ СШ № 19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63</c:v>
                </c:pt>
                <c:pt idx="15">
                  <c:v>МАОУ Гимназия № 10</c:v>
                </c:pt>
                <c:pt idx="16">
                  <c:v>МАОУ СШ № 55</c:v>
                </c:pt>
                <c:pt idx="17">
                  <c:v>МАОУ СШ № 8 "Созидание"</c:v>
                </c:pt>
                <c:pt idx="18">
                  <c:v>МАОУ СШ № 81</c:v>
                </c:pt>
                <c:pt idx="19">
                  <c:v>МАОУ СШ № 90</c:v>
                </c:pt>
                <c:pt idx="20">
                  <c:v>МАОУ СШ № 46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МАОУ Гимназия № 11 </c:v>
                </c:pt>
                <c:pt idx="24">
                  <c:v>МБОУ СШ № 79</c:v>
                </c:pt>
                <c:pt idx="25">
                  <c:v>МБОУ СШ № 64</c:v>
                </c:pt>
                <c:pt idx="26">
                  <c:v>МБОУ Гимназия № 7</c:v>
                </c:pt>
                <c:pt idx="27">
                  <c:v>МАОУ Лицей № 12</c:v>
                </c:pt>
                <c:pt idx="28">
                  <c:v>МАОУ СШ № 89</c:v>
                </c:pt>
                <c:pt idx="29">
                  <c:v>МАОУ Лицей № 3</c:v>
                </c:pt>
                <c:pt idx="30">
                  <c:v>МАОУ СШ № 148</c:v>
                </c:pt>
                <c:pt idx="31">
                  <c:v>МАОУ СШ № 50</c:v>
                </c:pt>
                <c:pt idx="32">
                  <c:v>МБОУ СШ № 44</c:v>
                </c:pt>
                <c:pt idx="33">
                  <c:v>МБОУ СШ № 94</c:v>
                </c:pt>
                <c:pt idx="34">
                  <c:v>МАОУ СШ № 65</c:v>
                </c:pt>
                <c:pt idx="35">
                  <c:v>МАОУ СШ № 16</c:v>
                </c:pt>
                <c:pt idx="36">
                  <c:v>МАОУ Гимназия № 15</c:v>
                </c:pt>
                <c:pt idx="37">
                  <c:v>МАОУ СШ № 53</c:v>
                </c:pt>
                <c:pt idx="38">
                  <c:v>МБОУ СШ № 31</c:v>
                </c:pt>
                <c:pt idx="39">
                  <c:v>ОКТЯБРЬСКИЙ РАЙОН</c:v>
                </c:pt>
                <c:pt idx="40">
                  <c:v>МАОУ СШ № 82</c:v>
                </c:pt>
                <c:pt idx="41">
                  <c:v>МБОУ Лицей № 8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СШ № 3</c:v>
                </c:pt>
                <c:pt idx="45">
                  <c:v>МБОУ СШ № 99</c:v>
                </c:pt>
                <c:pt idx="46">
                  <c:v>МБОУ СШ № 133</c:v>
                </c:pt>
                <c:pt idx="47">
                  <c:v>МБОУ СШ № 30</c:v>
                </c:pt>
                <c:pt idx="48">
                  <c:v>МБОУ СШ № 36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МБОУ СШ № 84</c:v>
                </c:pt>
                <c:pt idx="52">
                  <c:v>МБОУ Лицей № 10</c:v>
                </c:pt>
                <c:pt idx="53">
                  <c:v>МАОУ СШИ № 1</c:v>
                </c:pt>
                <c:pt idx="54">
                  <c:v>МБОУ СШ № 21</c:v>
                </c:pt>
                <c:pt idx="55">
                  <c:v>МБОУ СШ № 95</c:v>
                </c:pt>
                <c:pt idx="56">
                  <c:v>МАОУ СШ № 72 </c:v>
                </c:pt>
                <c:pt idx="57">
                  <c:v>МБОУ СШ № 159</c:v>
                </c:pt>
                <c:pt idx="58">
                  <c:v>МБОУ СШ № 39</c:v>
                </c:pt>
                <c:pt idx="59">
                  <c:v>МБОУ СШ № 73</c:v>
                </c:pt>
                <c:pt idx="60">
                  <c:v>СВЕРДЛОВСКИЙ РАЙОН</c:v>
                </c:pt>
                <c:pt idx="61">
                  <c:v>МАОУ СШ № 6</c:v>
                </c:pt>
                <c:pt idx="62">
                  <c:v>МАОУ СШ № 137</c:v>
                </c:pt>
                <c:pt idx="63">
                  <c:v>МАОУ СШ № 78</c:v>
                </c:pt>
                <c:pt idx="64">
                  <c:v>МАОУ СШ № 93</c:v>
                </c:pt>
                <c:pt idx="65">
                  <c:v>МАОУ СШ № 76</c:v>
                </c:pt>
                <c:pt idx="66">
                  <c:v>МАОУ СШ № 158 "Грани"</c:v>
                </c:pt>
                <c:pt idx="67">
                  <c:v>МАОУ СШ № 23</c:v>
                </c:pt>
                <c:pt idx="68">
                  <c:v>МАОУ СШ № 42</c:v>
                </c:pt>
                <c:pt idx="69">
                  <c:v>МАОУ СШ № 17</c:v>
                </c:pt>
                <c:pt idx="70">
                  <c:v>МАОУ Гимназия № 14</c:v>
                </c:pt>
                <c:pt idx="71">
                  <c:v>МАОУ Лицей № 9 "Лидер"</c:v>
                </c:pt>
                <c:pt idx="72">
                  <c:v>МАОУ СШ № 45</c:v>
                </c:pt>
                <c:pt idx="73">
                  <c:v>МАОУ СШ № 34</c:v>
                </c:pt>
                <c:pt idx="74">
                  <c:v>МБОУ СШ № 62</c:v>
                </c:pt>
                <c:pt idx="75">
                  <c:v>СОВЕТСКИЙ РАЙОН</c:v>
                </c:pt>
                <c:pt idx="76">
                  <c:v>МАОУ СШ № 1</c:v>
                </c:pt>
                <c:pt idx="77">
                  <c:v>МАОУ СШ № 151</c:v>
                </c:pt>
                <c:pt idx="78">
                  <c:v>МАОУ СШ № 134</c:v>
                </c:pt>
                <c:pt idx="79">
                  <c:v>МАОУ СШ № 18</c:v>
                </c:pt>
                <c:pt idx="80">
                  <c:v>МАОУ СШ № 144</c:v>
                </c:pt>
                <c:pt idx="81">
                  <c:v>МАОУ СШ № 115</c:v>
                </c:pt>
                <c:pt idx="82">
                  <c:v>МАОУ СШ № 143</c:v>
                </c:pt>
                <c:pt idx="83">
                  <c:v>МАОУ СШ № 154</c:v>
                </c:pt>
                <c:pt idx="84">
                  <c:v>МАОУ СШ № 149</c:v>
                </c:pt>
                <c:pt idx="85">
                  <c:v>МАОУ СШ № 7</c:v>
                </c:pt>
                <c:pt idx="86">
                  <c:v>МАОУ СШ № 91</c:v>
                </c:pt>
                <c:pt idx="87">
                  <c:v>МАОУ СШ № 152</c:v>
                </c:pt>
                <c:pt idx="88">
                  <c:v>МАОУ СШ № 150</c:v>
                </c:pt>
                <c:pt idx="89">
                  <c:v>МАОУ СШ № 147</c:v>
                </c:pt>
                <c:pt idx="90">
                  <c:v>МАОУ СШ № 108</c:v>
                </c:pt>
                <c:pt idx="91">
                  <c:v>МАОУ СШ № 141</c:v>
                </c:pt>
                <c:pt idx="92">
                  <c:v>МАОУ СШ № 24</c:v>
                </c:pt>
                <c:pt idx="93">
                  <c:v>МАОУ СШ № 145</c:v>
                </c:pt>
                <c:pt idx="94">
                  <c:v>МАОУ СШ № 5</c:v>
                </c:pt>
                <c:pt idx="95">
                  <c:v>МАОУ СШ № 157</c:v>
                </c:pt>
                <c:pt idx="96">
                  <c:v>МАОУ СШ № 121</c:v>
                </c:pt>
                <c:pt idx="97">
                  <c:v>МАОУ СШ № 69</c:v>
                </c:pt>
                <c:pt idx="98">
                  <c:v>МАОУ СШ № 98</c:v>
                </c:pt>
                <c:pt idx="99">
                  <c:v>МАОУ СШ № 156</c:v>
                </c:pt>
                <c:pt idx="100">
                  <c:v>МАОУ СШ № 66</c:v>
                </c:pt>
                <c:pt idx="101">
                  <c:v>МАОУ СШ № 85</c:v>
                </c:pt>
                <c:pt idx="102">
                  <c:v>МАОУ СШ № 129</c:v>
                </c:pt>
                <c:pt idx="103">
                  <c:v>МАОУ СШ № 139</c:v>
                </c:pt>
                <c:pt idx="104">
                  <c:v>МБОУ СШ № 2</c:v>
                </c:pt>
                <c:pt idx="105">
                  <c:v>ЦЕНТРАЛЬНЫЙ РАЙОН</c:v>
                </c:pt>
                <c:pt idx="106">
                  <c:v>МБОУ Гимназия  № 16</c:v>
                </c:pt>
                <c:pt idx="107">
                  <c:v>МБОУ Лицей № 2</c:v>
                </c:pt>
                <c:pt idx="108">
                  <c:v>МБОУ СШ № 10 </c:v>
                </c:pt>
                <c:pt idx="109">
                  <c:v>МАОУ Гимназия № 2</c:v>
                </c:pt>
                <c:pt idx="110">
                  <c:v>МБОУ СШ № 4</c:v>
                </c:pt>
                <c:pt idx="111">
                  <c:v>МБОУ СШ № 27</c:v>
                </c:pt>
                <c:pt idx="112">
                  <c:v>МАОУ СШ № 155</c:v>
                </c:pt>
                <c:pt idx="113">
                  <c:v>МАОУ СШ "Комплекс Покровский"</c:v>
                </c:pt>
                <c:pt idx="114">
                  <c:v>МБОУ СШ № 51</c:v>
                </c:pt>
              </c:strCache>
            </c:strRef>
          </c:cat>
          <c:val>
            <c:numRef>
              <c:f>'Английск-9 диаграмма'!$M$5:$M$119</c:f>
              <c:numCache>
                <c:formatCode>0,00</c:formatCode>
                <c:ptCount val="115"/>
                <c:pt idx="0" formatCode="Основной">
                  <c:v>4.25</c:v>
                </c:pt>
                <c:pt idx="1">
                  <c:v>4.25</c:v>
                </c:pt>
                <c:pt idx="2">
                  <c:v>4.25</c:v>
                </c:pt>
                <c:pt idx="3">
                  <c:v>4.25</c:v>
                </c:pt>
                <c:pt idx="4">
                  <c:v>4.25</c:v>
                </c:pt>
                <c:pt idx="5">
                  <c:v>4.25</c:v>
                </c:pt>
                <c:pt idx="6">
                  <c:v>4.25</c:v>
                </c:pt>
                <c:pt idx="7">
                  <c:v>4.25</c:v>
                </c:pt>
                <c:pt idx="8">
                  <c:v>4.25</c:v>
                </c:pt>
                <c:pt idx="9">
                  <c:v>4.25</c:v>
                </c:pt>
                <c:pt idx="10">
                  <c:v>4.25</c:v>
                </c:pt>
                <c:pt idx="11">
                  <c:v>4.25</c:v>
                </c:pt>
                <c:pt idx="12">
                  <c:v>4.25</c:v>
                </c:pt>
                <c:pt idx="13">
                  <c:v>4.25</c:v>
                </c:pt>
                <c:pt idx="14">
                  <c:v>4.25</c:v>
                </c:pt>
                <c:pt idx="15">
                  <c:v>4.25</c:v>
                </c:pt>
                <c:pt idx="16">
                  <c:v>4.25</c:v>
                </c:pt>
                <c:pt idx="17">
                  <c:v>4.25</c:v>
                </c:pt>
                <c:pt idx="18">
                  <c:v>4.25</c:v>
                </c:pt>
                <c:pt idx="19">
                  <c:v>4.25</c:v>
                </c:pt>
                <c:pt idx="20">
                  <c:v>4.25</c:v>
                </c:pt>
                <c:pt idx="21">
                  <c:v>4.25</c:v>
                </c:pt>
                <c:pt idx="22">
                  <c:v>4.25</c:v>
                </c:pt>
                <c:pt idx="23">
                  <c:v>4.25</c:v>
                </c:pt>
                <c:pt idx="24">
                  <c:v>4.25</c:v>
                </c:pt>
                <c:pt idx="25">
                  <c:v>4.25</c:v>
                </c:pt>
                <c:pt idx="26">
                  <c:v>4.25</c:v>
                </c:pt>
                <c:pt idx="27">
                  <c:v>4.25</c:v>
                </c:pt>
                <c:pt idx="28">
                  <c:v>4.25</c:v>
                </c:pt>
                <c:pt idx="29">
                  <c:v>4.25</c:v>
                </c:pt>
                <c:pt idx="30">
                  <c:v>4.25</c:v>
                </c:pt>
                <c:pt idx="31">
                  <c:v>4.25</c:v>
                </c:pt>
                <c:pt idx="32">
                  <c:v>4.25</c:v>
                </c:pt>
                <c:pt idx="33">
                  <c:v>4.25</c:v>
                </c:pt>
                <c:pt idx="34">
                  <c:v>4.25</c:v>
                </c:pt>
                <c:pt idx="35">
                  <c:v>4.25</c:v>
                </c:pt>
                <c:pt idx="36">
                  <c:v>4.25</c:v>
                </c:pt>
                <c:pt idx="37">
                  <c:v>4.25</c:v>
                </c:pt>
                <c:pt idx="38">
                  <c:v>4.25</c:v>
                </c:pt>
                <c:pt idx="39">
                  <c:v>4.25</c:v>
                </c:pt>
                <c:pt idx="40">
                  <c:v>4.25</c:v>
                </c:pt>
                <c:pt idx="41">
                  <c:v>4.25</c:v>
                </c:pt>
                <c:pt idx="42">
                  <c:v>4.25</c:v>
                </c:pt>
                <c:pt idx="43">
                  <c:v>4.25</c:v>
                </c:pt>
                <c:pt idx="44">
                  <c:v>4.25</c:v>
                </c:pt>
                <c:pt idx="45">
                  <c:v>4.25</c:v>
                </c:pt>
                <c:pt idx="46">
                  <c:v>4.25</c:v>
                </c:pt>
                <c:pt idx="47">
                  <c:v>4.25</c:v>
                </c:pt>
                <c:pt idx="48">
                  <c:v>4.25</c:v>
                </c:pt>
                <c:pt idx="49">
                  <c:v>4.25</c:v>
                </c:pt>
                <c:pt idx="50">
                  <c:v>4.25</c:v>
                </c:pt>
                <c:pt idx="51">
                  <c:v>4.25</c:v>
                </c:pt>
                <c:pt idx="52">
                  <c:v>4.25</c:v>
                </c:pt>
                <c:pt idx="53">
                  <c:v>4.25</c:v>
                </c:pt>
                <c:pt idx="54">
                  <c:v>4.25</c:v>
                </c:pt>
                <c:pt idx="55">
                  <c:v>4.25</c:v>
                </c:pt>
                <c:pt idx="56">
                  <c:v>4.25</c:v>
                </c:pt>
                <c:pt idx="57">
                  <c:v>4.25</c:v>
                </c:pt>
                <c:pt idx="58">
                  <c:v>4.25</c:v>
                </c:pt>
                <c:pt idx="59">
                  <c:v>4.25</c:v>
                </c:pt>
                <c:pt idx="60">
                  <c:v>4.25</c:v>
                </c:pt>
                <c:pt idx="61">
                  <c:v>4.25</c:v>
                </c:pt>
                <c:pt idx="62">
                  <c:v>4.25</c:v>
                </c:pt>
                <c:pt idx="63">
                  <c:v>4.25</c:v>
                </c:pt>
                <c:pt idx="64">
                  <c:v>4.25</c:v>
                </c:pt>
                <c:pt idx="65">
                  <c:v>4.25</c:v>
                </c:pt>
                <c:pt idx="66">
                  <c:v>4.25</c:v>
                </c:pt>
                <c:pt idx="67">
                  <c:v>4.25</c:v>
                </c:pt>
                <c:pt idx="68">
                  <c:v>4.25</c:v>
                </c:pt>
                <c:pt idx="69">
                  <c:v>4.25</c:v>
                </c:pt>
                <c:pt idx="70">
                  <c:v>4.25</c:v>
                </c:pt>
                <c:pt idx="71">
                  <c:v>4.25</c:v>
                </c:pt>
                <c:pt idx="72">
                  <c:v>4.25</c:v>
                </c:pt>
                <c:pt idx="73">
                  <c:v>4.25</c:v>
                </c:pt>
                <c:pt idx="74">
                  <c:v>4.25</c:v>
                </c:pt>
                <c:pt idx="75">
                  <c:v>4.25</c:v>
                </c:pt>
                <c:pt idx="76">
                  <c:v>4.25</c:v>
                </c:pt>
                <c:pt idx="77">
                  <c:v>4.25</c:v>
                </c:pt>
                <c:pt idx="78">
                  <c:v>4.25</c:v>
                </c:pt>
                <c:pt idx="79">
                  <c:v>4.25</c:v>
                </c:pt>
                <c:pt idx="80">
                  <c:v>4.25</c:v>
                </c:pt>
                <c:pt idx="81">
                  <c:v>4.25</c:v>
                </c:pt>
                <c:pt idx="82">
                  <c:v>4.25</c:v>
                </c:pt>
                <c:pt idx="83">
                  <c:v>4.25</c:v>
                </c:pt>
                <c:pt idx="84">
                  <c:v>4.25</c:v>
                </c:pt>
                <c:pt idx="85">
                  <c:v>4.25</c:v>
                </c:pt>
                <c:pt idx="86">
                  <c:v>4.25</c:v>
                </c:pt>
                <c:pt idx="87">
                  <c:v>4.25</c:v>
                </c:pt>
                <c:pt idx="88">
                  <c:v>4.25</c:v>
                </c:pt>
                <c:pt idx="89">
                  <c:v>4.25</c:v>
                </c:pt>
                <c:pt idx="90">
                  <c:v>4.25</c:v>
                </c:pt>
                <c:pt idx="91">
                  <c:v>4.25</c:v>
                </c:pt>
                <c:pt idx="92">
                  <c:v>4.25</c:v>
                </c:pt>
                <c:pt idx="93">
                  <c:v>4.25</c:v>
                </c:pt>
                <c:pt idx="94">
                  <c:v>4.25</c:v>
                </c:pt>
                <c:pt idx="95">
                  <c:v>4.25</c:v>
                </c:pt>
                <c:pt idx="96">
                  <c:v>4.25</c:v>
                </c:pt>
                <c:pt idx="97">
                  <c:v>4.25</c:v>
                </c:pt>
                <c:pt idx="98">
                  <c:v>4.25</c:v>
                </c:pt>
                <c:pt idx="99">
                  <c:v>4.25</c:v>
                </c:pt>
                <c:pt idx="100">
                  <c:v>4.25</c:v>
                </c:pt>
                <c:pt idx="101">
                  <c:v>4.25</c:v>
                </c:pt>
                <c:pt idx="102">
                  <c:v>4.25</c:v>
                </c:pt>
                <c:pt idx="103">
                  <c:v>4.25</c:v>
                </c:pt>
                <c:pt idx="104">
                  <c:v>4.25</c:v>
                </c:pt>
                <c:pt idx="105">
                  <c:v>4.25</c:v>
                </c:pt>
                <c:pt idx="106">
                  <c:v>4.25</c:v>
                </c:pt>
                <c:pt idx="107">
                  <c:v>4.25</c:v>
                </c:pt>
                <c:pt idx="108">
                  <c:v>4.25</c:v>
                </c:pt>
                <c:pt idx="109">
                  <c:v>4.25</c:v>
                </c:pt>
                <c:pt idx="110">
                  <c:v>4.25</c:v>
                </c:pt>
                <c:pt idx="111">
                  <c:v>4.25</c:v>
                </c:pt>
                <c:pt idx="112">
                  <c:v>4.25</c:v>
                </c:pt>
                <c:pt idx="113">
                  <c:v>4.25</c:v>
                </c:pt>
                <c:pt idx="114">
                  <c:v>4.25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5"/>
          <c:tx>
            <c:v>2022 ср. балл ОУ</c:v>
          </c:tx>
          <c:spPr>
            <a:ln w="25400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12</c:v>
                </c:pt>
                <c:pt idx="2">
                  <c:v>МАОУ Гимназия № 9</c:v>
                </c:pt>
                <c:pt idx="3">
                  <c:v>МАОУ Лицей № 28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МАОУ Гимназия № 8</c:v>
                </c:pt>
                <c:pt idx="7">
                  <c:v>МБОУ СШ № 86</c:v>
                </c:pt>
                <c:pt idx="8">
                  <c:v>МАОУ СШ № 19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63</c:v>
                </c:pt>
                <c:pt idx="15">
                  <c:v>МАОУ Гимназия № 10</c:v>
                </c:pt>
                <c:pt idx="16">
                  <c:v>МАОУ СШ № 55</c:v>
                </c:pt>
                <c:pt idx="17">
                  <c:v>МАОУ СШ № 8 "Созидание"</c:v>
                </c:pt>
                <c:pt idx="18">
                  <c:v>МАОУ СШ № 81</c:v>
                </c:pt>
                <c:pt idx="19">
                  <c:v>МАОУ СШ № 90</c:v>
                </c:pt>
                <c:pt idx="20">
                  <c:v>МАОУ СШ № 46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МАОУ Гимназия № 11 </c:v>
                </c:pt>
                <c:pt idx="24">
                  <c:v>МБОУ СШ № 79</c:v>
                </c:pt>
                <c:pt idx="25">
                  <c:v>МБОУ СШ № 64</c:v>
                </c:pt>
                <c:pt idx="26">
                  <c:v>МБОУ Гимназия № 7</c:v>
                </c:pt>
                <c:pt idx="27">
                  <c:v>МАОУ Лицей № 12</c:v>
                </c:pt>
                <c:pt idx="28">
                  <c:v>МАОУ СШ № 89</c:v>
                </c:pt>
                <c:pt idx="29">
                  <c:v>МАОУ Лицей № 3</c:v>
                </c:pt>
                <c:pt idx="30">
                  <c:v>МАОУ СШ № 148</c:v>
                </c:pt>
                <c:pt idx="31">
                  <c:v>МАОУ СШ № 50</c:v>
                </c:pt>
                <c:pt idx="32">
                  <c:v>МБОУ СШ № 44</c:v>
                </c:pt>
                <c:pt idx="33">
                  <c:v>МБОУ СШ № 94</c:v>
                </c:pt>
                <c:pt idx="34">
                  <c:v>МАОУ СШ № 65</c:v>
                </c:pt>
                <c:pt idx="35">
                  <c:v>МАОУ СШ № 16</c:v>
                </c:pt>
                <c:pt idx="36">
                  <c:v>МАОУ Гимназия № 15</c:v>
                </c:pt>
                <c:pt idx="37">
                  <c:v>МАОУ СШ № 53</c:v>
                </c:pt>
                <c:pt idx="38">
                  <c:v>МБОУ СШ № 31</c:v>
                </c:pt>
                <c:pt idx="39">
                  <c:v>ОКТЯБРЬСКИЙ РАЙОН</c:v>
                </c:pt>
                <c:pt idx="40">
                  <c:v>МАОУ СШ № 82</c:v>
                </c:pt>
                <c:pt idx="41">
                  <c:v>МБОУ Лицей № 8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СШ № 3</c:v>
                </c:pt>
                <c:pt idx="45">
                  <c:v>МБОУ СШ № 99</c:v>
                </c:pt>
                <c:pt idx="46">
                  <c:v>МБОУ СШ № 133</c:v>
                </c:pt>
                <c:pt idx="47">
                  <c:v>МБОУ СШ № 30</c:v>
                </c:pt>
                <c:pt idx="48">
                  <c:v>МБОУ СШ № 36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МБОУ СШ № 84</c:v>
                </c:pt>
                <c:pt idx="52">
                  <c:v>МБОУ Лицей № 10</c:v>
                </c:pt>
                <c:pt idx="53">
                  <c:v>МАОУ СШИ № 1</c:v>
                </c:pt>
                <c:pt idx="54">
                  <c:v>МБОУ СШ № 21</c:v>
                </c:pt>
                <c:pt idx="55">
                  <c:v>МБОУ СШ № 95</c:v>
                </c:pt>
                <c:pt idx="56">
                  <c:v>МАОУ СШ № 72 </c:v>
                </c:pt>
                <c:pt idx="57">
                  <c:v>МБОУ СШ № 159</c:v>
                </c:pt>
                <c:pt idx="58">
                  <c:v>МБОУ СШ № 39</c:v>
                </c:pt>
                <c:pt idx="59">
                  <c:v>МБОУ СШ № 73</c:v>
                </c:pt>
                <c:pt idx="60">
                  <c:v>СВЕРДЛОВСКИЙ РАЙОН</c:v>
                </c:pt>
                <c:pt idx="61">
                  <c:v>МАОУ СШ № 6</c:v>
                </c:pt>
                <c:pt idx="62">
                  <c:v>МАОУ СШ № 137</c:v>
                </c:pt>
                <c:pt idx="63">
                  <c:v>МАОУ СШ № 78</c:v>
                </c:pt>
                <c:pt idx="64">
                  <c:v>МАОУ СШ № 93</c:v>
                </c:pt>
                <c:pt idx="65">
                  <c:v>МАОУ СШ № 76</c:v>
                </c:pt>
                <c:pt idx="66">
                  <c:v>МАОУ СШ № 158 "Грани"</c:v>
                </c:pt>
                <c:pt idx="67">
                  <c:v>МАОУ СШ № 23</c:v>
                </c:pt>
                <c:pt idx="68">
                  <c:v>МАОУ СШ № 42</c:v>
                </c:pt>
                <c:pt idx="69">
                  <c:v>МАОУ СШ № 17</c:v>
                </c:pt>
                <c:pt idx="70">
                  <c:v>МАОУ Гимназия № 14</c:v>
                </c:pt>
                <c:pt idx="71">
                  <c:v>МАОУ Лицей № 9 "Лидер"</c:v>
                </c:pt>
                <c:pt idx="72">
                  <c:v>МАОУ СШ № 45</c:v>
                </c:pt>
                <c:pt idx="73">
                  <c:v>МАОУ СШ № 34</c:v>
                </c:pt>
                <c:pt idx="74">
                  <c:v>МБОУ СШ № 62</c:v>
                </c:pt>
                <c:pt idx="75">
                  <c:v>СОВЕТСКИЙ РАЙОН</c:v>
                </c:pt>
                <c:pt idx="76">
                  <c:v>МАОУ СШ № 1</c:v>
                </c:pt>
                <c:pt idx="77">
                  <c:v>МАОУ СШ № 151</c:v>
                </c:pt>
                <c:pt idx="78">
                  <c:v>МАОУ СШ № 134</c:v>
                </c:pt>
                <c:pt idx="79">
                  <c:v>МАОУ СШ № 18</c:v>
                </c:pt>
                <c:pt idx="80">
                  <c:v>МАОУ СШ № 144</c:v>
                </c:pt>
                <c:pt idx="81">
                  <c:v>МАОУ СШ № 115</c:v>
                </c:pt>
                <c:pt idx="82">
                  <c:v>МАОУ СШ № 143</c:v>
                </c:pt>
                <c:pt idx="83">
                  <c:v>МАОУ СШ № 154</c:v>
                </c:pt>
                <c:pt idx="84">
                  <c:v>МАОУ СШ № 149</c:v>
                </c:pt>
                <c:pt idx="85">
                  <c:v>МАОУ СШ № 7</c:v>
                </c:pt>
                <c:pt idx="86">
                  <c:v>МАОУ СШ № 91</c:v>
                </c:pt>
                <c:pt idx="87">
                  <c:v>МАОУ СШ № 152</c:v>
                </c:pt>
                <c:pt idx="88">
                  <c:v>МАОУ СШ № 150</c:v>
                </c:pt>
                <c:pt idx="89">
                  <c:v>МАОУ СШ № 147</c:v>
                </c:pt>
                <c:pt idx="90">
                  <c:v>МАОУ СШ № 108</c:v>
                </c:pt>
                <c:pt idx="91">
                  <c:v>МАОУ СШ № 141</c:v>
                </c:pt>
                <c:pt idx="92">
                  <c:v>МАОУ СШ № 24</c:v>
                </c:pt>
                <c:pt idx="93">
                  <c:v>МАОУ СШ № 145</c:v>
                </c:pt>
                <c:pt idx="94">
                  <c:v>МАОУ СШ № 5</c:v>
                </c:pt>
                <c:pt idx="95">
                  <c:v>МАОУ СШ № 157</c:v>
                </c:pt>
                <c:pt idx="96">
                  <c:v>МАОУ СШ № 121</c:v>
                </c:pt>
                <c:pt idx="97">
                  <c:v>МАОУ СШ № 69</c:v>
                </c:pt>
                <c:pt idx="98">
                  <c:v>МАОУ СШ № 98</c:v>
                </c:pt>
                <c:pt idx="99">
                  <c:v>МАОУ СШ № 156</c:v>
                </c:pt>
                <c:pt idx="100">
                  <c:v>МАОУ СШ № 66</c:v>
                </c:pt>
                <c:pt idx="101">
                  <c:v>МАОУ СШ № 85</c:v>
                </c:pt>
                <c:pt idx="102">
                  <c:v>МАОУ СШ № 129</c:v>
                </c:pt>
                <c:pt idx="103">
                  <c:v>МАОУ СШ № 139</c:v>
                </c:pt>
                <c:pt idx="104">
                  <c:v>МБОУ СШ № 2</c:v>
                </c:pt>
                <c:pt idx="105">
                  <c:v>ЦЕНТРАЛЬНЫЙ РАЙОН</c:v>
                </c:pt>
                <c:pt idx="106">
                  <c:v>МБОУ Гимназия  № 16</c:v>
                </c:pt>
                <c:pt idx="107">
                  <c:v>МБОУ Лицей № 2</c:v>
                </c:pt>
                <c:pt idx="108">
                  <c:v>МБОУ СШ № 10 </c:v>
                </c:pt>
                <c:pt idx="109">
                  <c:v>МАОУ Гимназия № 2</c:v>
                </c:pt>
                <c:pt idx="110">
                  <c:v>МБОУ СШ № 4</c:v>
                </c:pt>
                <c:pt idx="111">
                  <c:v>МБОУ СШ № 27</c:v>
                </c:pt>
                <c:pt idx="112">
                  <c:v>МАОУ СШ № 155</c:v>
                </c:pt>
                <c:pt idx="113">
                  <c:v>МАОУ СШ "Комплекс Покровский"</c:v>
                </c:pt>
                <c:pt idx="114">
                  <c:v>МБОУ СШ № 51</c:v>
                </c:pt>
              </c:strCache>
            </c:strRef>
          </c:cat>
          <c:val>
            <c:numRef>
              <c:f>'Английск-9 диаграмма'!$L$5:$L$119</c:f>
              <c:numCache>
                <c:formatCode>0,00</c:formatCode>
                <c:ptCount val="115"/>
                <c:pt idx="0">
                  <c:v>4.1769055791653047</c:v>
                </c:pt>
                <c:pt idx="1">
                  <c:v>3.75</c:v>
                </c:pt>
                <c:pt idx="2">
                  <c:v>4.1578947368421053</c:v>
                </c:pt>
                <c:pt idx="3">
                  <c:v>4.3478260869565215</c:v>
                </c:pt>
                <c:pt idx="4">
                  <c:v>4.0999999999999996</c:v>
                </c:pt>
                <c:pt idx="5">
                  <c:v>4.666666666666667</c:v>
                </c:pt>
                <c:pt idx="6">
                  <c:v>4.1428571428571432</c:v>
                </c:pt>
                <c:pt idx="7">
                  <c:v>4.25</c:v>
                </c:pt>
                <c:pt idx="8">
                  <c:v>4</c:v>
                </c:pt>
                <c:pt idx="9">
                  <c:v>4.0081029921547167</c:v>
                </c:pt>
                <c:pt idx="10">
                  <c:v>4.1111111111111107</c:v>
                </c:pt>
                <c:pt idx="11">
                  <c:v>4.6551724137931032</c:v>
                </c:pt>
                <c:pt idx="12">
                  <c:v>4.2142857142857144</c:v>
                </c:pt>
                <c:pt idx="13">
                  <c:v>4.5999999999999996</c:v>
                </c:pt>
                <c:pt idx="14">
                  <c:v>3</c:v>
                </c:pt>
                <c:pt idx="15">
                  <c:v>4.4000000000000004</c:v>
                </c:pt>
                <c:pt idx="16">
                  <c:v>3.75</c:v>
                </c:pt>
                <c:pt idx="17">
                  <c:v>3.5</c:v>
                </c:pt>
                <c:pt idx="18">
                  <c:v>3.3333333333333335</c:v>
                </c:pt>
                <c:pt idx="19">
                  <c:v>4.333333333333333</c:v>
                </c:pt>
                <c:pt idx="20">
                  <c:v>4.2</c:v>
                </c:pt>
                <c:pt idx="21">
                  <c:v>4</c:v>
                </c:pt>
                <c:pt idx="22">
                  <c:v>4.1541161616161615</c:v>
                </c:pt>
                <c:pt idx="23">
                  <c:v>4.0909090909090908</c:v>
                </c:pt>
                <c:pt idx="24">
                  <c:v>3.5</c:v>
                </c:pt>
                <c:pt idx="25">
                  <c:v>4.75</c:v>
                </c:pt>
                <c:pt idx="26">
                  <c:v>4.583333333333333</c:v>
                </c:pt>
                <c:pt idx="27">
                  <c:v>4.375</c:v>
                </c:pt>
                <c:pt idx="28">
                  <c:v>3.8</c:v>
                </c:pt>
                <c:pt idx="29">
                  <c:v>5</c:v>
                </c:pt>
                <c:pt idx="30">
                  <c:v>4.5</c:v>
                </c:pt>
                <c:pt idx="32">
                  <c:v>4.5</c:v>
                </c:pt>
                <c:pt idx="33">
                  <c:v>4.3125</c:v>
                </c:pt>
                <c:pt idx="34">
                  <c:v>4</c:v>
                </c:pt>
                <c:pt idx="35">
                  <c:v>2.5</c:v>
                </c:pt>
                <c:pt idx="36">
                  <c:v>4.4000000000000004</c:v>
                </c:pt>
                <c:pt idx="37">
                  <c:v>4</c:v>
                </c:pt>
                <c:pt idx="38">
                  <c:v>4</c:v>
                </c:pt>
                <c:pt idx="39">
                  <c:v>4.1606748355450769</c:v>
                </c:pt>
                <c:pt idx="40">
                  <c:v>3.5</c:v>
                </c:pt>
                <c:pt idx="41">
                  <c:v>3.75</c:v>
                </c:pt>
                <c:pt idx="42">
                  <c:v>4.5</c:v>
                </c:pt>
                <c:pt idx="43">
                  <c:v>4.2333333333333334</c:v>
                </c:pt>
                <c:pt idx="44">
                  <c:v>4.1428571428571432</c:v>
                </c:pt>
                <c:pt idx="45">
                  <c:v>4.5294117647058822</c:v>
                </c:pt>
                <c:pt idx="46">
                  <c:v>3.8</c:v>
                </c:pt>
                <c:pt idx="48">
                  <c:v>4.5</c:v>
                </c:pt>
                <c:pt idx="49">
                  <c:v>4.4761904761904763</c:v>
                </c:pt>
                <c:pt idx="50">
                  <c:v>4.3125</c:v>
                </c:pt>
                <c:pt idx="51">
                  <c:v>4.5</c:v>
                </c:pt>
                <c:pt idx="52">
                  <c:v>4.666666666666667</c:v>
                </c:pt>
                <c:pt idx="54">
                  <c:v>3</c:v>
                </c:pt>
                <c:pt idx="55">
                  <c:v>4</c:v>
                </c:pt>
                <c:pt idx="56">
                  <c:v>4.1538461538461542</c:v>
                </c:pt>
                <c:pt idx="58">
                  <c:v>3.6666666666666665</c:v>
                </c:pt>
                <c:pt idx="59">
                  <c:v>5</c:v>
                </c:pt>
                <c:pt idx="60">
                  <c:v>4.1602622867328742</c:v>
                </c:pt>
                <c:pt idx="61">
                  <c:v>4.0909090909090908</c:v>
                </c:pt>
                <c:pt idx="62">
                  <c:v>4.0588235294117645</c:v>
                </c:pt>
                <c:pt idx="63">
                  <c:v>3.5</c:v>
                </c:pt>
                <c:pt idx="64">
                  <c:v>4.25</c:v>
                </c:pt>
                <c:pt idx="65">
                  <c:v>3.7272727272727271</c:v>
                </c:pt>
                <c:pt idx="66">
                  <c:v>4.333333333333333</c:v>
                </c:pt>
                <c:pt idx="67">
                  <c:v>3.8333333333333335</c:v>
                </c:pt>
                <c:pt idx="68">
                  <c:v>4.8</c:v>
                </c:pt>
                <c:pt idx="69">
                  <c:v>4</c:v>
                </c:pt>
                <c:pt idx="70">
                  <c:v>4.4000000000000004</c:v>
                </c:pt>
                <c:pt idx="71">
                  <c:v>4.666666666666667</c:v>
                </c:pt>
                <c:pt idx="72">
                  <c:v>4.25</c:v>
                </c:pt>
                <c:pt idx="73">
                  <c:v>4</c:v>
                </c:pt>
                <c:pt idx="74">
                  <c:v>4.333333333333333</c:v>
                </c:pt>
                <c:pt idx="75">
                  <c:v>4.135028351840301</c:v>
                </c:pt>
                <c:pt idx="76">
                  <c:v>4.5714285714285712</c:v>
                </c:pt>
                <c:pt idx="77">
                  <c:v>4.416666666666667</c:v>
                </c:pt>
                <c:pt idx="78">
                  <c:v>4.25</c:v>
                </c:pt>
                <c:pt idx="79">
                  <c:v>4.1538461538461542</c:v>
                </c:pt>
                <c:pt idx="80">
                  <c:v>4.5</c:v>
                </c:pt>
                <c:pt idx="81">
                  <c:v>4</c:v>
                </c:pt>
                <c:pt idx="82">
                  <c:v>4.3</c:v>
                </c:pt>
                <c:pt idx="83">
                  <c:v>4.666666666666667</c:v>
                </c:pt>
                <c:pt idx="84">
                  <c:v>4.2413793103448274</c:v>
                </c:pt>
                <c:pt idx="85">
                  <c:v>4.1111111111111107</c:v>
                </c:pt>
                <c:pt idx="86">
                  <c:v>4</c:v>
                </c:pt>
                <c:pt idx="87">
                  <c:v>4.580645161290323</c:v>
                </c:pt>
                <c:pt idx="88">
                  <c:v>4.1500000000000004</c:v>
                </c:pt>
                <c:pt idx="89">
                  <c:v>3.875</c:v>
                </c:pt>
                <c:pt idx="90">
                  <c:v>4.0952380952380949</c:v>
                </c:pt>
                <c:pt idx="91">
                  <c:v>3.8</c:v>
                </c:pt>
                <c:pt idx="92">
                  <c:v>4.3636363636363633</c:v>
                </c:pt>
                <c:pt idx="93">
                  <c:v>4.2142857142857144</c:v>
                </c:pt>
                <c:pt idx="94">
                  <c:v>4</c:v>
                </c:pt>
                <c:pt idx="95">
                  <c:v>3.6875</c:v>
                </c:pt>
                <c:pt idx="96">
                  <c:v>3.5</c:v>
                </c:pt>
                <c:pt idx="97">
                  <c:v>5</c:v>
                </c:pt>
                <c:pt idx="98">
                  <c:v>3.6666666666666665</c:v>
                </c:pt>
                <c:pt idx="99">
                  <c:v>3.2</c:v>
                </c:pt>
                <c:pt idx="100">
                  <c:v>3.5</c:v>
                </c:pt>
                <c:pt idx="103">
                  <c:v>4.666666666666667</c:v>
                </c:pt>
                <c:pt idx="105">
                  <c:v>4.2249100040088772</c:v>
                </c:pt>
                <c:pt idx="106">
                  <c:v>4.7619047619047619</c:v>
                </c:pt>
                <c:pt idx="107">
                  <c:v>4.5294117647058822</c:v>
                </c:pt>
                <c:pt idx="108">
                  <c:v>4.6538461538461542</c:v>
                </c:pt>
                <c:pt idx="109">
                  <c:v>4.4361702127659575</c:v>
                </c:pt>
                <c:pt idx="110">
                  <c:v>4</c:v>
                </c:pt>
                <c:pt idx="111">
                  <c:v>4.333333333333333</c:v>
                </c:pt>
                <c:pt idx="112">
                  <c:v>3.9</c:v>
                </c:pt>
                <c:pt idx="113">
                  <c:v>3.7428571428571429</c:v>
                </c:pt>
                <c:pt idx="114">
                  <c:v>3.6666666666666665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705792"/>
        <c:axId val="120708096"/>
      </c:lineChart>
      <c:catAx>
        <c:axId val="12070579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20708096"/>
        <c:crosses val="autoZero"/>
        <c:auto val="1"/>
        <c:lblAlgn val="ctr"/>
        <c:lblOffset val="100"/>
        <c:noMultiLvlLbl val="0"/>
      </c:catAx>
      <c:valAx>
        <c:axId val="120708096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20705792"/>
        <c:crosses val="autoZero"/>
        <c:crossBetween val="between"/>
        <c:majorUnit val="0.5"/>
        <c:minorUnit val="0.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747347746696562"/>
          <c:y val="1.3267980194214405E-2"/>
          <c:w val="0.49151753564573664"/>
          <c:h val="4.275565433024838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47626</xdr:colOff>
      <xdr:row>0</xdr:row>
      <xdr:rowOff>92604</xdr:rowOff>
    </xdr:from>
    <xdr:to>
      <xdr:col>33</xdr:col>
      <xdr:colOff>404813</xdr:colOff>
      <xdr:row>0</xdr:row>
      <xdr:rowOff>5060156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0.0255</cdr:x>
      <cdr:y>0.07619</cdr:y>
    </cdr:from>
    <cdr:to>
      <cdr:x>0.02624</cdr:x>
      <cdr:y>0.68042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76325" y="378478"/>
          <a:ext cx="13821" cy="30015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0.10149</cdr:x>
      <cdr:y>0.08562</cdr:y>
    </cdr:from>
    <cdr:to>
      <cdr:x>0.10222</cdr:x>
      <cdr:y>0.689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2106045" y="425339"/>
          <a:ext cx="15148" cy="299732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0.3558</cdr:x>
      <cdr:y>0.07723</cdr:y>
    </cdr:from>
    <cdr:to>
      <cdr:x>0.35583</cdr:x>
      <cdr:y>0.68251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7383299" y="383642"/>
          <a:ext cx="622" cy="300676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0.53285</cdr:x>
      <cdr:y>0.07359</cdr:y>
    </cdr:from>
    <cdr:to>
      <cdr:x>0.53372</cdr:x>
      <cdr:y>0.68229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1057318" y="365564"/>
          <a:ext cx="18139" cy="302374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0.65974</cdr:x>
      <cdr:y>0.0729</cdr:y>
    </cdr:from>
    <cdr:to>
      <cdr:x>0.66089</cdr:x>
      <cdr:y>0.6759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3690445" y="362132"/>
          <a:ext cx="23864" cy="299543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0.91388</cdr:x>
      <cdr:y>0.07733</cdr:y>
    </cdr:from>
    <cdr:to>
      <cdr:x>0.91398</cdr:x>
      <cdr:y>0.6826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8964172" y="384138"/>
          <a:ext cx="2075" cy="300671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0.21248</cdr:x>
      <cdr:y>0.07462</cdr:y>
    </cdr:from>
    <cdr:to>
      <cdr:x>0.21304</cdr:x>
      <cdr:y>0.67624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4409227" y="370674"/>
          <a:ext cx="11621" cy="298857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83343</xdr:colOff>
      <xdr:row>0</xdr:row>
      <xdr:rowOff>95251</xdr:rowOff>
    </xdr:from>
    <xdr:to>
      <xdr:col>33</xdr:col>
      <xdr:colOff>357187</xdr:colOff>
      <xdr:row>0</xdr:row>
      <xdr:rowOff>5107781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0.02405</cdr:x>
      <cdr:y>0.07615</cdr:y>
    </cdr:from>
    <cdr:to>
      <cdr:x>0.02479</cdr:x>
      <cdr:y>0.68038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01144" y="381704"/>
          <a:ext cx="12344" cy="302872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0.10085</cdr:x>
      <cdr:y>0.07492</cdr:y>
    </cdr:from>
    <cdr:to>
      <cdr:x>0.10158</cdr:x>
      <cdr:y>0.6783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2109993" y="375531"/>
          <a:ext cx="15273" cy="302446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0.35561</cdr:x>
      <cdr:y>0.08204</cdr:y>
    </cdr:from>
    <cdr:to>
      <cdr:x>0.35672</cdr:x>
      <cdr:y>0.68879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7439955" y="411221"/>
          <a:ext cx="23224" cy="304135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0.5327</cdr:x>
      <cdr:y>0.07355</cdr:y>
    </cdr:from>
    <cdr:to>
      <cdr:x>0.53402</cdr:x>
      <cdr:y>0.68031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1145031" y="368673"/>
          <a:ext cx="27617" cy="304140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0.6602</cdr:x>
      <cdr:y>0.08445</cdr:y>
    </cdr:from>
    <cdr:to>
      <cdr:x>0.66065</cdr:x>
      <cdr:y>0.68668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3812574" y="423332"/>
          <a:ext cx="9465" cy="301868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0.91512</cdr:x>
      <cdr:y>0.08361</cdr:y>
    </cdr:from>
    <cdr:to>
      <cdr:x>0.91522</cdr:x>
      <cdr:y>0.68888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9146058" y="419084"/>
          <a:ext cx="2093" cy="303393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0.21096</cdr:x>
      <cdr:y>0.08302</cdr:y>
    </cdr:from>
    <cdr:to>
      <cdr:x>0.21152</cdr:x>
      <cdr:y>0.68464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4413788" y="416126"/>
          <a:ext cx="11717" cy="301563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1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style="56" customWidth="1"/>
    <col min="2" max="2" width="33.7109375" style="56" customWidth="1"/>
    <col min="3" max="14" width="7.7109375" style="56" customWidth="1"/>
    <col min="15" max="15" width="8.7109375" style="56" customWidth="1"/>
    <col min="16" max="16" width="8" style="56" customWidth="1"/>
    <col min="17" max="16384" width="9.140625" style="56"/>
  </cols>
  <sheetData>
    <row r="1" spans="1:20" ht="409.5" customHeight="1" thickBot="1" x14ac:dyDescent="0.3"/>
    <row r="2" spans="1:20" ht="15" customHeight="1" x14ac:dyDescent="0.25">
      <c r="A2" s="471" t="s">
        <v>0</v>
      </c>
      <c r="B2" s="473" t="s">
        <v>101</v>
      </c>
      <c r="C2" s="475">
        <v>2024</v>
      </c>
      <c r="D2" s="476"/>
      <c r="E2" s="476"/>
      <c r="F2" s="469"/>
      <c r="G2" s="475">
        <v>2023</v>
      </c>
      <c r="H2" s="476"/>
      <c r="I2" s="476"/>
      <c r="J2" s="469"/>
      <c r="K2" s="475">
        <v>2022</v>
      </c>
      <c r="L2" s="476"/>
      <c r="M2" s="476"/>
      <c r="N2" s="469"/>
      <c r="O2" s="469" t="s">
        <v>109</v>
      </c>
    </row>
    <row r="3" spans="1:20" ht="54" customHeight="1" thickBot="1" x14ac:dyDescent="0.3">
      <c r="A3" s="472"/>
      <c r="B3" s="474"/>
      <c r="C3" s="250" t="s">
        <v>69</v>
      </c>
      <c r="D3" s="66" t="s">
        <v>72</v>
      </c>
      <c r="E3" s="66" t="s">
        <v>71</v>
      </c>
      <c r="F3" s="251" t="s">
        <v>67</v>
      </c>
      <c r="G3" s="250" t="s">
        <v>69</v>
      </c>
      <c r="H3" s="66" t="s">
        <v>72</v>
      </c>
      <c r="I3" s="66" t="s">
        <v>71</v>
      </c>
      <c r="J3" s="251" t="s">
        <v>67</v>
      </c>
      <c r="K3" s="250" t="s">
        <v>69</v>
      </c>
      <c r="L3" s="66" t="s">
        <v>72</v>
      </c>
      <c r="M3" s="66" t="s">
        <v>71</v>
      </c>
      <c r="N3" s="251" t="s">
        <v>67</v>
      </c>
      <c r="O3" s="470"/>
    </row>
    <row r="4" spans="1:20" ht="15" customHeight="1" thickBot="1" x14ac:dyDescent="0.3">
      <c r="A4" s="196"/>
      <c r="B4" s="197" t="s">
        <v>120</v>
      </c>
      <c r="C4" s="243">
        <f>C5+C14+C27+C44+C65+C80+C110</f>
        <v>1241</v>
      </c>
      <c r="D4" s="253">
        <f>AVERAGE(D6:D13,D15:D26,D28:D43,D45:D64,D66:D79,D81:D109,D111:D119)</f>
        <v>4.2112828588210567</v>
      </c>
      <c r="E4" s="253">
        <v>4.33</v>
      </c>
      <c r="F4" s="244"/>
      <c r="G4" s="243">
        <f>G5+G14+G27+G44+G65+G80+G110</f>
        <v>1074</v>
      </c>
      <c r="H4" s="253">
        <f>AVERAGE(H6:H13,H15:H26,H28:H43,H45:H64,H66:H79,H81:H109,H111:H119)</f>
        <v>4.2331451726484142</v>
      </c>
      <c r="I4" s="253">
        <v>4.37</v>
      </c>
      <c r="J4" s="244"/>
      <c r="K4" s="243">
        <f>K5+K14+K27+K44+K65+K80+K110</f>
        <v>1273</v>
      </c>
      <c r="L4" s="253">
        <f>AVERAGE(L6:L13,L15:L26,L28:L43,L45:L64,L66:L79,L81:L109,L111:L119)</f>
        <v>4.141923706592828</v>
      </c>
      <c r="M4" s="253">
        <v>4.25</v>
      </c>
      <c r="N4" s="244"/>
      <c r="O4" s="198"/>
      <c r="Q4" s="161"/>
      <c r="R4" s="54" t="s">
        <v>104</v>
      </c>
    </row>
    <row r="5" spans="1:20" ht="15" customHeight="1" thickBot="1" x14ac:dyDescent="0.3">
      <c r="A5" s="193"/>
      <c r="B5" s="194" t="s">
        <v>119</v>
      </c>
      <c r="C5" s="245">
        <f>SUM(C6:C13)</f>
        <v>130</v>
      </c>
      <c r="D5" s="252">
        <f>AVERAGE(D6:D13)</f>
        <v>4.1960119257173041</v>
      </c>
      <c r="E5" s="252">
        <v>4.33</v>
      </c>
      <c r="F5" s="246"/>
      <c r="G5" s="245">
        <f>SUM(G6:G13)</f>
        <v>98</v>
      </c>
      <c r="H5" s="252">
        <f>AVERAGE(H6:H13)</f>
        <v>4.3091117216117212</v>
      </c>
      <c r="I5" s="252">
        <v>4.37</v>
      </c>
      <c r="J5" s="246"/>
      <c r="K5" s="245">
        <f>SUM(K6:K13)</f>
        <v>101</v>
      </c>
      <c r="L5" s="252">
        <f>AVERAGE(L6:L13)</f>
        <v>4.1769055791653047</v>
      </c>
      <c r="M5" s="252">
        <v>4.25</v>
      </c>
      <c r="N5" s="246"/>
      <c r="O5" s="195"/>
      <c r="Q5" s="71"/>
      <c r="R5" s="54" t="s">
        <v>105</v>
      </c>
    </row>
    <row r="6" spans="1:20" ht="15" customHeight="1" x14ac:dyDescent="0.25">
      <c r="A6" s="64">
        <v>1</v>
      </c>
      <c r="B6" s="168" t="s">
        <v>145</v>
      </c>
      <c r="C6" s="286">
        <v>10</v>
      </c>
      <c r="D6" s="313">
        <v>4.0999999999999996</v>
      </c>
      <c r="E6" s="313">
        <v>4.33</v>
      </c>
      <c r="F6" s="287">
        <v>71</v>
      </c>
      <c r="G6" s="286">
        <v>15</v>
      </c>
      <c r="H6" s="313">
        <v>4.2666666666666666</v>
      </c>
      <c r="I6" s="313">
        <v>4.37</v>
      </c>
      <c r="J6" s="287">
        <v>54</v>
      </c>
      <c r="K6" s="286">
        <v>14</v>
      </c>
      <c r="L6" s="313">
        <v>4.1428571428571432</v>
      </c>
      <c r="M6" s="313">
        <v>4.25</v>
      </c>
      <c r="N6" s="287">
        <v>55</v>
      </c>
      <c r="O6" s="58">
        <f>N6+J6</f>
        <v>109</v>
      </c>
      <c r="Q6" s="219"/>
      <c r="R6" s="54" t="s">
        <v>106</v>
      </c>
    </row>
    <row r="7" spans="1:20" x14ac:dyDescent="0.25">
      <c r="A7" s="60">
        <v>2</v>
      </c>
      <c r="B7" s="182" t="s">
        <v>74</v>
      </c>
      <c r="C7" s="307">
        <v>23</v>
      </c>
      <c r="D7" s="312">
        <v>4.2608695652173916</v>
      </c>
      <c r="E7" s="312">
        <v>4.33</v>
      </c>
      <c r="F7" s="308">
        <v>57</v>
      </c>
      <c r="G7" s="307">
        <v>21</v>
      </c>
      <c r="H7" s="312">
        <v>4.6190476190476186</v>
      </c>
      <c r="I7" s="312">
        <v>4.37</v>
      </c>
      <c r="J7" s="308">
        <v>12</v>
      </c>
      <c r="K7" s="307">
        <v>19</v>
      </c>
      <c r="L7" s="312">
        <v>4.1578947368421053</v>
      </c>
      <c r="M7" s="312">
        <v>4.25</v>
      </c>
      <c r="N7" s="308">
        <v>51</v>
      </c>
      <c r="O7" s="63">
        <f t="shared" ref="O7:O74" si="0">N7+J7</f>
        <v>63</v>
      </c>
      <c r="Q7" s="55"/>
      <c r="R7" s="54" t="s">
        <v>107</v>
      </c>
      <c r="T7" s="59"/>
    </row>
    <row r="8" spans="1:20" x14ac:dyDescent="0.25">
      <c r="A8" s="60">
        <v>3</v>
      </c>
      <c r="B8" s="168" t="s">
        <v>73</v>
      </c>
      <c r="C8" s="286">
        <v>36</v>
      </c>
      <c r="D8" s="313">
        <v>4.25</v>
      </c>
      <c r="E8" s="313">
        <v>4.33</v>
      </c>
      <c r="F8" s="287">
        <v>59</v>
      </c>
      <c r="G8" s="286">
        <v>26</v>
      </c>
      <c r="H8" s="313">
        <v>4.6538461538461542</v>
      </c>
      <c r="I8" s="313">
        <v>4.37</v>
      </c>
      <c r="J8" s="287">
        <v>11</v>
      </c>
      <c r="K8" s="286">
        <v>21</v>
      </c>
      <c r="L8" s="313">
        <v>4.0999999999999996</v>
      </c>
      <c r="M8" s="313">
        <v>4.25</v>
      </c>
      <c r="N8" s="287">
        <v>59</v>
      </c>
      <c r="O8" s="61">
        <f t="shared" si="0"/>
        <v>70</v>
      </c>
      <c r="T8" s="59"/>
    </row>
    <row r="9" spans="1:20" ht="15" customHeight="1" x14ac:dyDescent="0.25">
      <c r="A9" s="60">
        <v>4</v>
      </c>
      <c r="B9" s="168" t="s">
        <v>190</v>
      </c>
      <c r="C9" s="286">
        <v>23</v>
      </c>
      <c r="D9" s="313">
        <v>4.2608695652173916</v>
      </c>
      <c r="E9" s="313">
        <v>4.33</v>
      </c>
      <c r="F9" s="287">
        <v>58</v>
      </c>
      <c r="G9" s="286">
        <v>16</v>
      </c>
      <c r="H9" s="313">
        <v>4.375</v>
      </c>
      <c r="I9" s="313">
        <v>4.37</v>
      </c>
      <c r="J9" s="287">
        <v>43</v>
      </c>
      <c r="K9" s="286">
        <v>23</v>
      </c>
      <c r="L9" s="313">
        <v>4.3478260869565215</v>
      </c>
      <c r="M9" s="313">
        <v>4.25</v>
      </c>
      <c r="N9" s="287">
        <v>34</v>
      </c>
      <c r="O9" s="61">
        <f t="shared" si="0"/>
        <v>77</v>
      </c>
      <c r="Q9" s="62"/>
      <c r="R9" s="59"/>
      <c r="T9" s="59"/>
    </row>
    <row r="10" spans="1:20" x14ac:dyDescent="0.25">
      <c r="A10" s="60">
        <v>5</v>
      </c>
      <c r="B10" s="168" t="s">
        <v>146</v>
      </c>
      <c r="C10" s="286">
        <v>1</v>
      </c>
      <c r="D10" s="313">
        <v>5</v>
      </c>
      <c r="E10" s="313">
        <v>4.33</v>
      </c>
      <c r="F10" s="287">
        <v>1</v>
      </c>
      <c r="G10" s="286">
        <v>1</v>
      </c>
      <c r="H10" s="313">
        <v>4</v>
      </c>
      <c r="I10" s="313">
        <v>4.37</v>
      </c>
      <c r="J10" s="287">
        <v>67</v>
      </c>
      <c r="K10" s="286">
        <v>4</v>
      </c>
      <c r="L10" s="313">
        <v>3.75</v>
      </c>
      <c r="M10" s="313">
        <v>4.25</v>
      </c>
      <c r="N10" s="287">
        <v>82</v>
      </c>
      <c r="O10" s="61">
        <f t="shared" si="0"/>
        <v>149</v>
      </c>
      <c r="Q10" s="62"/>
      <c r="R10" s="59"/>
      <c r="T10" s="59"/>
    </row>
    <row r="11" spans="1:20" x14ac:dyDescent="0.25">
      <c r="A11" s="60">
        <v>6</v>
      </c>
      <c r="B11" s="47" t="s">
        <v>147</v>
      </c>
      <c r="C11" s="288">
        <v>13</v>
      </c>
      <c r="D11" s="311">
        <v>3.5384615384615383</v>
      </c>
      <c r="E11" s="311">
        <v>4.33</v>
      </c>
      <c r="F11" s="289">
        <v>96</v>
      </c>
      <c r="G11" s="288">
        <v>8</v>
      </c>
      <c r="H11" s="311">
        <v>3.625</v>
      </c>
      <c r="I11" s="311">
        <v>4.37</v>
      </c>
      <c r="J11" s="289">
        <v>88</v>
      </c>
      <c r="K11" s="288">
        <v>7</v>
      </c>
      <c r="L11" s="311">
        <v>4</v>
      </c>
      <c r="M11" s="311">
        <v>4.25</v>
      </c>
      <c r="N11" s="289">
        <v>64</v>
      </c>
      <c r="O11" s="63">
        <f t="shared" si="0"/>
        <v>152</v>
      </c>
      <c r="Q11" s="62"/>
      <c r="R11" s="59"/>
      <c r="T11" s="59"/>
    </row>
    <row r="12" spans="1:20" x14ac:dyDescent="0.25">
      <c r="A12" s="60">
        <v>7</v>
      </c>
      <c r="B12" s="168" t="s">
        <v>76</v>
      </c>
      <c r="C12" s="286">
        <v>19</v>
      </c>
      <c r="D12" s="313">
        <v>4.1578947368421053</v>
      </c>
      <c r="E12" s="313">
        <v>4.33</v>
      </c>
      <c r="F12" s="287">
        <v>69</v>
      </c>
      <c r="G12" s="286">
        <v>6</v>
      </c>
      <c r="H12" s="313">
        <v>4.333333333333333</v>
      </c>
      <c r="I12" s="313">
        <v>4.37</v>
      </c>
      <c r="J12" s="287">
        <v>44</v>
      </c>
      <c r="K12" s="286">
        <v>9</v>
      </c>
      <c r="L12" s="313">
        <v>4.666666666666667</v>
      </c>
      <c r="M12" s="313">
        <v>4.25</v>
      </c>
      <c r="N12" s="287">
        <v>7</v>
      </c>
      <c r="O12" s="61">
        <f t="shared" si="0"/>
        <v>51</v>
      </c>
      <c r="Q12" s="62"/>
      <c r="R12" s="59"/>
      <c r="T12" s="59"/>
    </row>
    <row r="13" spans="1:20" ht="15.75" thickBot="1" x14ac:dyDescent="0.3">
      <c r="A13" s="60">
        <v>8</v>
      </c>
      <c r="B13" s="47" t="s">
        <v>121</v>
      </c>
      <c r="C13" s="288">
        <v>5</v>
      </c>
      <c r="D13" s="311">
        <v>4</v>
      </c>
      <c r="E13" s="311">
        <v>4.33</v>
      </c>
      <c r="F13" s="289">
        <v>74</v>
      </c>
      <c r="G13" s="288">
        <v>5</v>
      </c>
      <c r="H13" s="311">
        <v>4.5999999999999996</v>
      </c>
      <c r="I13" s="311">
        <v>4.37</v>
      </c>
      <c r="J13" s="289">
        <v>14</v>
      </c>
      <c r="K13" s="288">
        <v>4</v>
      </c>
      <c r="L13" s="311">
        <v>4.25</v>
      </c>
      <c r="M13" s="311">
        <v>4.25</v>
      </c>
      <c r="N13" s="289">
        <v>42</v>
      </c>
      <c r="O13" s="61">
        <f t="shared" si="0"/>
        <v>56</v>
      </c>
      <c r="Q13" s="62"/>
      <c r="R13" s="59"/>
      <c r="T13" s="59"/>
    </row>
    <row r="14" spans="1:20" ht="15.75" thickBot="1" x14ac:dyDescent="0.3">
      <c r="A14" s="193"/>
      <c r="B14" s="202" t="s">
        <v>118</v>
      </c>
      <c r="C14" s="247">
        <f>SUM(C15:C26)</f>
        <v>103</v>
      </c>
      <c r="D14" s="209">
        <f>AVERAGE(D15:D26)</f>
        <v>4.2437370600414077</v>
      </c>
      <c r="E14" s="209">
        <v>4.33</v>
      </c>
      <c r="F14" s="205"/>
      <c r="G14" s="247">
        <f>SUM(G15:G26)</f>
        <v>117</v>
      </c>
      <c r="H14" s="209">
        <f>AVERAGE(H15:H26)</f>
        <v>4.2307518870018868</v>
      </c>
      <c r="I14" s="209">
        <v>4.37</v>
      </c>
      <c r="J14" s="205"/>
      <c r="K14" s="247">
        <f>SUM(K15:K26)</f>
        <v>101</v>
      </c>
      <c r="L14" s="209">
        <f>AVERAGE(L15:L26)</f>
        <v>4.0081029921547167</v>
      </c>
      <c r="M14" s="209">
        <v>4.25</v>
      </c>
      <c r="N14" s="205"/>
      <c r="O14" s="201"/>
      <c r="Q14" s="62"/>
      <c r="R14" s="59"/>
      <c r="T14" s="59"/>
    </row>
    <row r="15" spans="1:20" x14ac:dyDescent="0.25">
      <c r="A15" s="60">
        <v>1</v>
      </c>
      <c r="B15" s="168" t="s">
        <v>5</v>
      </c>
      <c r="C15" s="286">
        <v>14</v>
      </c>
      <c r="D15" s="313">
        <v>4.8571428571428568</v>
      </c>
      <c r="E15" s="313">
        <v>4.33</v>
      </c>
      <c r="F15" s="287">
        <v>4</v>
      </c>
      <c r="G15" s="286">
        <v>14</v>
      </c>
      <c r="H15" s="313">
        <v>4.1428571428571432</v>
      </c>
      <c r="I15" s="313">
        <v>4.37</v>
      </c>
      <c r="J15" s="287">
        <v>60</v>
      </c>
      <c r="K15" s="286">
        <v>18</v>
      </c>
      <c r="L15" s="313">
        <v>4.1111111111111107</v>
      </c>
      <c r="M15" s="313">
        <v>4.25</v>
      </c>
      <c r="N15" s="287">
        <v>57</v>
      </c>
      <c r="O15" s="61">
        <f>N15+J15</f>
        <v>117</v>
      </c>
      <c r="Q15" s="59"/>
      <c r="R15" s="59"/>
      <c r="T15" s="59"/>
    </row>
    <row r="16" spans="1:20" x14ac:dyDescent="0.25">
      <c r="A16" s="60">
        <v>2</v>
      </c>
      <c r="B16" s="168" t="s">
        <v>7</v>
      </c>
      <c r="C16" s="286">
        <v>7</v>
      </c>
      <c r="D16" s="313">
        <v>4.4285714285714288</v>
      </c>
      <c r="E16" s="313">
        <v>4.33</v>
      </c>
      <c r="F16" s="287">
        <v>38</v>
      </c>
      <c r="G16" s="286">
        <v>6</v>
      </c>
      <c r="H16" s="313">
        <v>5</v>
      </c>
      <c r="I16" s="313">
        <v>4.37</v>
      </c>
      <c r="J16" s="287">
        <v>1</v>
      </c>
      <c r="K16" s="286">
        <v>5</v>
      </c>
      <c r="L16" s="313">
        <v>4.5999999999999996</v>
      </c>
      <c r="M16" s="313">
        <v>4.25</v>
      </c>
      <c r="N16" s="287">
        <v>14</v>
      </c>
      <c r="O16" s="61">
        <f>N16+J16</f>
        <v>15</v>
      </c>
      <c r="Q16" s="59"/>
      <c r="R16" s="59"/>
      <c r="T16" s="59"/>
    </row>
    <row r="17" spans="1:20" x14ac:dyDescent="0.25">
      <c r="A17" s="60">
        <v>3</v>
      </c>
      <c r="B17" s="168" t="s">
        <v>14</v>
      </c>
      <c r="C17" s="286">
        <v>12</v>
      </c>
      <c r="D17" s="313">
        <v>4.333333333333333</v>
      </c>
      <c r="E17" s="313">
        <v>4.33</v>
      </c>
      <c r="F17" s="287">
        <v>50</v>
      </c>
      <c r="G17" s="286">
        <v>13</v>
      </c>
      <c r="H17" s="313">
        <v>4.0769230769230766</v>
      </c>
      <c r="I17" s="313">
        <v>4.37</v>
      </c>
      <c r="J17" s="287">
        <v>64</v>
      </c>
      <c r="K17" s="286">
        <v>15</v>
      </c>
      <c r="L17" s="313">
        <v>4.4000000000000004</v>
      </c>
      <c r="M17" s="313">
        <v>4.25</v>
      </c>
      <c r="N17" s="287">
        <v>29</v>
      </c>
      <c r="O17" s="63">
        <f>N17+J17</f>
        <v>93</v>
      </c>
      <c r="Q17" s="59"/>
      <c r="R17" s="59"/>
      <c r="T17" s="59"/>
    </row>
    <row r="18" spans="1:20" x14ac:dyDescent="0.25">
      <c r="A18" s="60">
        <v>4</v>
      </c>
      <c r="B18" s="168" t="s">
        <v>6</v>
      </c>
      <c r="C18" s="286">
        <v>23</v>
      </c>
      <c r="D18" s="313">
        <v>4.7391304347826084</v>
      </c>
      <c r="E18" s="313">
        <v>4.33</v>
      </c>
      <c r="F18" s="287">
        <v>10</v>
      </c>
      <c r="G18" s="286">
        <v>40</v>
      </c>
      <c r="H18" s="313">
        <v>4.5250000000000004</v>
      </c>
      <c r="I18" s="313">
        <v>4.37</v>
      </c>
      <c r="J18" s="287">
        <v>22</v>
      </c>
      <c r="K18" s="286">
        <v>29</v>
      </c>
      <c r="L18" s="313">
        <v>4.6551724137931032</v>
      </c>
      <c r="M18" s="313">
        <v>4.25</v>
      </c>
      <c r="N18" s="287">
        <v>12</v>
      </c>
      <c r="O18" s="61">
        <f>N18+J18</f>
        <v>34</v>
      </c>
      <c r="Q18" s="59"/>
      <c r="R18" s="59"/>
      <c r="T18" s="59"/>
    </row>
    <row r="19" spans="1:20" x14ac:dyDescent="0.25">
      <c r="A19" s="60">
        <v>5</v>
      </c>
      <c r="B19" s="168" t="s">
        <v>8</v>
      </c>
      <c r="C19" s="286">
        <v>16</v>
      </c>
      <c r="D19" s="313">
        <v>4.5</v>
      </c>
      <c r="E19" s="313">
        <v>4.33</v>
      </c>
      <c r="F19" s="287">
        <v>27</v>
      </c>
      <c r="G19" s="286">
        <v>11</v>
      </c>
      <c r="H19" s="313">
        <v>4.0909090909090908</v>
      </c>
      <c r="I19" s="313">
        <v>4.37</v>
      </c>
      <c r="J19" s="287">
        <v>63</v>
      </c>
      <c r="K19" s="286">
        <v>14</v>
      </c>
      <c r="L19" s="313">
        <v>4.2142857142857144</v>
      </c>
      <c r="M19" s="313">
        <v>4.25</v>
      </c>
      <c r="N19" s="287">
        <v>48</v>
      </c>
      <c r="O19" s="61">
        <f>N19+J19</f>
        <v>111</v>
      </c>
      <c r="Q19" s="59"/>
      <c r="R19" s="59"/>
      <c r="T19" s="59"/>
    </row>
    <row r="20" spans="1:20" x14ac:dyDescent="0.25">
      <c r="A20" s="60">
        <v>6</v>
      </c>
      <c r="B20" s="168" t="s">
        <v>148</v>
      </c>
      <c r="C20" s="286">
        <v>2</v>
      </c>
      <c r="D20" s="313">
        <v>4</v>
      </c>
      <c r="E20" s="313">
        <v>4.33</v>
      </c>
      <c r="F20" s="287">
        <v>75</v>
      </c>
      <c r="G20" s="286">
        <v>5</v>
      </c>
      <c r="H20" s="313">
        <v>4.2</v>
      </c>
      <c r="I20" s="313">
        <v>4.37</v>
      </c>
      <c r="J20" s="287">
        <v>58</v>
      </c>
      <c r="K20" s="286">
        <v>2</v>
      </c>
      <c r="L20" s="313">
        <v>3.5</v>
      </c>
      <c r="M20" s="313">
        <v>4.25</v>
      </c>
      <c r="N20" s="287">
        <v>91</v>
      </c>
      <c r="O20" s="61">
        <f>N20+J20</f>
        <v>149</v>
      </c>
      <c r="Q20" s="59"/>
      <c r="R20" s="59"/>
      <c r="T20" s="59"/>
    </row>
    <row r="21" spans="1:20" x14ac:dyDescent="0.25">
      <c r="A21" s="60">
        <v>7</v>
      </c>
      <c r="B21" s="168" t="s">
        <v>149</v>
      </c>
      <c r="C21" s="286">
        <v>6</v>
      </c>
      <c r="D21" s="313">
        <v>3.8333333333333335</v>
      </c>
      <c r="E21" s="313">
        <v>4.33</v>
      </c>
      <c r="F21" s="287">
        <v>91</v>
      </c>
      <c r="G21" s="286">
        <v>5</v>
      </c>
      <c r="H21" s="313">
        <v>4.4000000000000004</v>
      </c>
      <c r="I21" s="313">
        <v>4.37</v>
      </c>
      <c r="J21" s="287">
        <v>38</v>
      </c>
      <c r="K21" s="286">
        <v>5</v>
      </c>
      <c r="L21" s="313">
        <v>4.2</v>
      </c>
      <c r="M21" s="313">
        <v>4.25</v>
      </c>
      <c r="N21" s="287">
        <v>50</v>
      </c>
      <c r="O21" s="61">
        <f>N21+J21</f>
        <v>88</v>
      </c>
      <c r="Q21" s="59"/>
      <c r="R21" s="59"/>
      <c r="T21" s="59"/>
    </row>
    <row r="22" spans="1:20" x14ac:dyDescent="0.25">
      <c r="A22" s="60">
        <v>8</v>
      </c>
      <c r="B22" s="178" t="s">
        <v>10</v>
      </c>
      <c r="C22" s="305">
        <v>3</v>
      </c>
      <c r="D22" s="316">
        <v>4.333333333333333</v>
      </c>
      <c r="E22" s="316">
        <v>4.33</v>
      </c>
      <c r="F22" s="306">
        <v>51</v>
      </c>
      <c r="G22" s="305">
        <v>3</v>
      </c>
      <c r="H22" s="316">
        <v>4</v>
      </c>
      <c r="I22" s="316">
        <v>4.37</v>
      </c>
      <c r="J22" s="306">
        <v>68</v>
      </c>
      <c r="K22" s="305">
        <v>4</v>
      </c>
      <c r="L22" s="316">
        <v>3.75</v>
      </c>
      <c r="M22" s="316">
        <v>4.25</v>
      </c>
      <c r="N22" s="306">
        <v>83</v>
      </c>
      <c r="O22" s="61">
        <f>N22+J22</f>
        <v>151</v>
      </c>
      <c r="Q22" s="59"/>
      <c r="R22" s="59"/>
      <c r="T22" s="59"/>
    </row>
    <row r="23" spans="1:20" x14ac:dyDescent="0.25">
      <c r="A23" s="60">
        <v>9</v>
      </c>
      <c r="B23" s="48" t="s">
        <v>189</v>
      </c>
      <c r="C23" s="290">
        <v>5</v>
      </c>
      <c r="D23" s="315">
        <v>4.4000000000000004</v>
      </c>
      <c r="E23" s="315">
        <v>4.33</v>
      </c>
      <c r="F23" s="291">
        <v>39</v>
      </c>
      <c r="G23" s="290">
        <v>6</v>
      </c>
      <c r="H23" s="315">
        <v>3.8333333333333335</v>
      </c>
      <c r="I23" s="315">
        <v>4.37</v>
      </c>
      <c r="J23" s="291">
        <v>83</v>
      </c>
      <c r="K23" s="290">
        <v>2</v>
      </c>
      <c r="L23" s="315">
        <v>3</v>
      </c>
      <c r="M23" s="315">
        <v>4.25</v>
      </c>
      <c r="N23" s="291">
        <v>99</v>
      </c>
      <c r="O23" s="61">
        <f>N23+J23</f>
        <v>182</v>
      </c>
      <c r="Q23" s="59"/>
      <c r="R23" s="59"/>
      <c r="T23" s="59"/>
    </row>
    <row r="24" spans="1:20" x14ac:dyDescent="0.25">
      <c r="A24" s="60">
        <v>10</v>
      </c>
      <c r="B24" s="168" t="s">
        <v>150</v>
      </c>
      <c r="C24" s="286">
        <v>1</v>
      </c>
      <c r="D24" s="313">
        <v>4</v>
      </c>
      <c r="E24" s="313">
        <v>4.33</v>
      </c>
      <c r="F24" s="287">
        <v>76</v>
      </c>
      <c r="G24" s="286">
        <v>2</v>
      </c>
      <c r="H24" s="313">
        <v>3.5</v>
      </c>
      <c r="I24" s="313">
        <v>4.37</v>
      </c>
      <c r="J24" s="287">
        <v>91</v>
      </c>
      <c r="K24" s="286">
        <v>3</v>
      </c>
      <c r="L24" s="313">
        <v>3.3333333333333335</v>
      </c>
      <c r="M24" s="313">
        <v>4.25</v>
      </c>
      <c r="N24" s="287">
        <v>97</v>
      </c>
      <c r="O24" s="61">
        <f>N24+J24</f>
        <v>188</v>
      </c>
      <c r="Q24" s="59"/>
      <c r="R24" s="59"/>
      <c r="T24" s="59"/>
    </row>
    <row r="25" spans="1:20" x14ac:dyDescent="0.25">
      <c r="A25" s="60">
        <v>11</v>
      </c>
      <c r="B25" s="49" t="s">
        <v>151</v>
      </c>
      <c r="C25" s="296">
        <v>8</v>
      </c>
      <c r="D25" s="317">
        <v>4</v>
      </c>
      <c r="E25" s="317">
        <v>4.33</v>
      </c>
      <c r="F25" s="297">
        <v>77</v>
      </c>
      <c r="G25" s="296">
        <v>11</v>
      </c>
      <c r="H25" s="317">
        <v>4</v>
      </c>
      <c r="I25" s="317">
        <v>4.37</v>
      </c>
      <c r="J25" s="297">
        <v>69</v>
      </c>
      <c r="K25" s="296">
        <v>3</v>
      </c>
      <c r="L25" s="317">
        <v>4.333333333333333</v>
      </c>
      <c r="M25" s="317">
        <v>4.25</v>
      </c>
      <c r="N25" s="297">
        <v>35</v>
      </c>
      <c r="O25" s="61">
        <f>N25+J25</f>
        <v>104</v>
      </c>
      <c r="Q25" s="59"/>
      <c r="R25" s="59"/>
      <c r="T25" s="59"/>
    </row>
    <row r="26" spans="1:20" ht="15.75" thickBot="1" x14ac:dyDescent="0.3">
      <c r="A26" s="60">
        <v>12</v>
      </c>
      <c r="B26" s="177" t="s">
        <v>152</v>
      </c>
      <c r="C26" s="294">
        <v>6</v>
      </c>
      <c r="D26" s="314">
        <v>3.5</v>
      </c>
      <c r="E26" s="314">
        <v>4.33</v>
      </c>
      <c r="F26" s="295">
        <v>97</v>
      </c>
      <c r="G26" s="294">
        <v>1</v>
      </c>
      <c r="H26" s="314">
        <v>5</v>
      </c>
      <c r="I26" s="314">
        <v>4.37</v>
      </c>
      <c r="J26" s="295">
        <v>2</v>
      </c>
      <c r="K26" s="294">
        <v>1</v>
      </c>
      <c r="L26" s="314">
        <v>4</v>
      </c>
      <c r="M26" s="314">
        <v>4.25</v>
      </c>
      <c r="N26" s="295">
        <v>65</v>
      </c>
      <c r="O26" s="61">
        <f>N26+J26</f>
        <v>67</v>
      </c>
      <c r="Q26" s="59"/>
      <c r="R26" s="59"/>
      <c r="T26" s="59"/>
    </row>
    <row r="27" spans="1:20" ht="15.75" thickBot="1" x14ac:dyDescent="0.3">
      <c r="A27" s="193"/>
      <c r="B27" s="202" t="s">
        <v>117</v>
      </c>
      <c r="C27" s="247">
        <f>SUM(C28:C43)</f>
        <v>97</v>
      </c>
      <c r="D27" s="209">
        <f>AVERAGE(D28:D43)</f>
        <v>4.0112103174603178</v>
      </c>
      <c r="E27" s="209">
        <v>4.33</v>
      </c>
      <c r="F27" s="205"/>
      <c r="G27" s="247">
        <f>SUM(G28:G43)</f>
        <v>78</v>
      </c>
      <c r="H27" s="209">
        <f>AVERAGE(H28:H43)</f>
        <v>4.0500915750915754</v>
      </c>
      <c r="I27" s="209">
        <v>4.37</v>
      </c>
      <c r="J27" s="205"/>
      <c r="K27" s="247">
        <f>SUM(K28:K43)</f>
        <v>84</v>
      </c>
      <c r="L27" s="209">
        <f>AVERAGE(L28:L43)</f>
        <v>4.1541161616161615</v>
      </c>
      <c r="M27" s="209">
        <v>4.25</v>
      </c>
      <c r="N27" s="205"/>
      <c r="O27" s="201"/>
      <c r="Q27" s="59"/>
      <c r="R27" s="59"/>
      <c r="T27" s="59"/>
    </row>
    <row r="28" spans="1:20" x14ac:dyDescent="0.25">
      <c r="A28" s="64">
        <v>1</v>
      </c>
      <c r="B28" s="168" t="s">
        <v>57</v>
      </c>
      <c r="C28" s="286">
        <v>5</v>
      </c>
      <c r="D28" s="313">
        <v>4.4000000000000004</v>
      </c>
      <c r="E28" s="313">
        <v>4.33</v>
      </c>
      <c r="F28" s="287">
        <v>40</v>
      </c>
      <c r="G28" s="286">
        <v>9</v>
      </c>
      <c r="H28" s="313">
        <v>4.333333333333333</v>
      </c>
      <c r="I28" s="313">
        <v>4.37</v>
      </c>
      <c r="J28" s="287">
        <v>45</v>
      </c>
      <c r="K28" s="286">
        <v>12</v>
      </c>
      <c r="L28" s="313">
        <v>4.583333333333333</v>
      </c>
      <c r="M28" s="313">
        <v>4.25</v>
      </c>
      <c r="N28" s="287">
        <v>15</v>
      </c>
      <c r="O28" s="58">
        <f t="shared" si="0"/>
        <v>60</v>
      </c>
      <c r="Q28" s="59"/>
      <c r="R28" s="59"/>
      <c r="T28" s="59"/>
    </row>
    <row r="29" spans="1:20" x14ac:dyDescent="0.25">
      <c r="A29" s="60">
        <v>2</v>
      </c>
      <c r="B29" s="47" t="s">
        <v>122</v>
      </c>
      <c r="C29" s="288">
        <v>11</v>
      </c>
      <c r="D29" s="311">
        <v>4.8181818181818183</v>
      </c>
      <c r="E29" s="311">
        <v>4.33</v>
      </c>
      <c r="F29" s="289">
        <v>6</v>
      </c>
      <c r="G29" s="288">
        <v>11</v>
      </c>
      <c r="H29" s="311">
        <v>4</v>
      </c>
      <c r="I29" s="311">
        <v>4.37</v>
      </c>
      <c r="J29" s="289">
        <v>70</v>
      </c>
      <c r="K29" s="288">
        <v>11</v>
      </c>
      <c r="L29" s="311">
        <v>4.0909090909090908</v>
      </c>
      <c r="M29" s="311">
        <v>4.25</v>
      </c>
      <c r="N29" s="289">
        <v>61</v>
      </c>
      <c r="O29" s="63">
        <f t="shared" si="0"/>
        <v>131</v>
      </c>
      <c r="Q29" s="59"/>
      <c r="R29" s="59"/>
      <c r="T29" s="59"/>
    </row>
    <row r="30" spans="1:20" x14ac:dyDescent="0.25">
      <c r="A30" s="60">
        <v>3</v>
      </c>
      <c r="B30" s="168" t="s">
        <v>78</v>
      </c>
      <c r="C30" s="286">
        <v>6</v>
      </c>
      <c r="D30" s="313">
        <v>3.5</v>
      </c>
      <c r="E30" s="313">
        <v>4.33</v>
      </c>
      <c r="F30" s="287">
        <v>98</v>
      </c>
      <c r="G30" s="286">
        <v>6</v>
      </c>
      <c r="H30" s="313">
        <v>4.5</v>
      </c>
      <c r="I30" s="313">
        <v>4.37</v>
      </c>
      <c r="J30" s="287">
        <v>25</v>
      </c>
      <c r="K30" s="286">
        <v>5</v>
      </c>
      <c r="L30" s="313">
        <v>4.4000000000000004</v>
      </c>
      <c r="M30" s="313">
        <v>4.25</v>
      </c>
      <c r="N30" s="287">
        <v>30</v>
      </c>
      <c r="O30" s="61">
        <f t="shared" si="0"/>
        <v>55</v>
      </c>
      <c r="Q30" s="59"/>
      <c r="R30" s="59"/>
      <c r="T30" s="59"/>
    </row>
    <row r="31" spans="1:20" x14ac:dyDescent="0.25">
      <c r="A31" s="60">
        <v>4</v>
      </c>
      <c r="B31" s="180" t="s">
        <v>153</v>
      </c>
      <c r="C31" s="301">
        <v>11</v>
      </c>
      <c r="D31" s="318">
        <v>4.1818181818181817</v>
      </c>
      <c r="E31" s="318">
        <v>4.33</v>
      </c>
      <c r="F31" s="302">
        <v>66</v>
      </c>
      <c r="G31" s="301">
        <v>4</v>
      </c>
      <c r="H31" s="318">
        <v>4.75</v>
      </c>
      <c r="I31" s="318">
        <v>4.37</v>
      </c>
      <c r="J31" s="302">
        <v>7</v>
      </c>
      <c r="K31" s="301">
        <v>2</v>
      </c>
      <c r="L31" s="318">
        <v>5</v>
      </c>
      <c r="M31" s="318">
        <v>4.25</v>
      </c>
      <c r="N31" s="302">
        <v>1</v>
      </c>
      <c r="O31" s="61">
        <f t="shared" si="0"/>
        <v>8</v>
      </c>
      <c r="Q31" s="59"/>
      <c r="R31" s="59"/>
      <c r="T31" s="59"/>
    </row>
    <row r="32" spans="1:20" x14ac:dyDescent="0.25">
      <c r="A32" s="255">
        <v>5</v>
      </c>
      <c r="B32" s="168" t="s">
        <v>79</v>
      </c>
      <c r="C32" s="286">
        <v>4</v>
      </c>
      <c r="D32" s="313">
        <v>4.25</v>
      </c>
      <c r="E32" s="313">
        <v>4.33</v>
      </c>
      <c r="F32" s="287">
        <v>60</v>
      </c>
      <c r="G32" s="286">
        <v>10</v>
      </c>
      <c r="H32" s="313">
        <v>4.0999999999999996</v>
      </c>
      <c r="I32" s="313">
        <v>4.37</v>
      </c>
      <c r="J32" s="287">
        <v>62</v>
      </c>
      <c r="K32" s="286">
        <v>8</v>
      </c>
      <c r="L32" s="313">
        <v>4.375</v>
      </c>
      <c r="M32" s="313">
        <v>4.25</v>
      </c>
      <c r="N32" s="287">
        <v>32</v>
      </c>
      <c r="O32" s="61">
        <f t="shared" si="0"/>
        <v>94</v>
      </c>
      <c r="Q32" s="59"/>
      <c r="R32" s="59"/>
      <c r="T32" s="59"/>
    </row>
    <row r="33" spans="1:20" x14ac:dyDescent="0.25">
      <c r="A33" s="60">
        <v>6</v>
      </c>
      <c r="B33" s="183" t="s">
        <v>154</v>
      </c>
      <c r="C33" s="303">
        <v>5</v>
      </c>
      <c r="D33" s="319">
        <v>3.6</v>
      </c>
      <c r="E33" s="319">
        <v>4.33</v>
      </c>
      <c r="F33" s="304">
        <v>95</v>
      </c>
      <c r="G33" s="303">
        <v>1</v>
      </c>
      <c r="H33" s="319">
        <v>4</v>
      </c>
      <c r="I33" s="319">
        <v>4.37</v>
      </c>
      <c r="J33" s="304">
        <v>71</v>
      </c>
      <c r="K33" s="303">
        <v>2</v>
      </c>
      <c r="L33" s="319">
        <v>2.5</v>
      </c>
      <c r="M33" s="319">
        <v>4.25</v>
      </c>
      <c r="N33" s="304">
        <v>101</v>
      </c>
      <c r="O33" s="61">
        <f t="shared" si="0"/>
        <v>172</v>
      </c>
      <c r="Q33" s="59"/>
      <c r="R33" s="59"/>
      <c r="T33" s="59"/>
    </row>
    <row r="34" spans="1:20" x14ac:dyDescent="0.25">
      <c r="A34" s="60">
        <v>7</v>
      </c>
      <c r="B34" s="48" t="s">
        <v>17</v>
      </c>
      <c r="C34" s="290">
        <v>3</v>
      </c>
      <c r="D34" s="315">
        <v>2.6666666666666665</v>
      </c>
      <c r="E34" s="315">
        <v>4.33</v>
      </c>
      <c r="F34" s="291">
        <v>104</v>
      </c>
      <c r="G34" s="290">
        <v>4</v>
      </c>
      <c r="H34" s="315">
        <v>3.5</v>
      </c>
      <c r="I34" s="315">
        <v>4.37</v>
      </c>
      <c r="J34" s="291">
        <v>92</v>
      </c>
      <c r="K34" s="290">
        <v>1</v>
      </c>
      <c r="L34" s="315">
        <v>4</v>
      </c>
      <c r="M34" s="315">
        <v>4.25</v>
      </c>
      <c r="N34" s="291">
        <v>66</v>
      </c>
      <c r="O34" s="61">
        <f t="shared" si="0"/>
        <v>158</v>
      </c>
      <c r="Q34" s="59"/>
      <c r="R34" s="59"/>
      <c r="T34" s="59"/>
    </row>
    <row r="35" spans="1:20" x14ac:dyDescent="0.25">
      <c r="A35" s="60">
        <v>8</v>
      </c>
      <c r="B35" s="177" t="s">
        <v>18</v>
      </c>
      <c r="C35" s="294">
        <v>3</v>
      </c>
      <c r="D35" s="314">
        <v>4</v>
      </c>
      <c r="E35" s="314">
        <v>4.33</v>
      </c>
      <c r="F35" s="295">
        <v>79</v>
      </c>
      <c r="G35" s="294">
        <v>1</v>
      </c>
      <c r="H35" s="314">
        <v>3</v>
      </c>
      <c r="I35" s="314">
        <v>4.37</v>
      </c>
      <c r="J35" s="295">
        <v>97</v>
      </c>
      <c r="K35" s="294">
        <v>8</v>
      </c>
      <c r="L35" s="314">
        <v>4.5</v>
      </c>
      <c r="M35" s="314">
        <v>4.25</v>
      </c>
      <c r="N35" s="295">
        <v>20</v>
      </c>
      <c r="O35" s="61">
        <f t="shared" si="0"/>
        <v>117</v>
      </c>
      <c r="Q35" s="59"/>
      <c r="R35" s="59"/>
      <c r="T35" s="59"/>
    </row>
    <row r="36" spans="1:20" x14ac:dyDescent="0.25">
      <c r="A36" s="60">
        <v>9</v>
      </c>
      <c r="B36" s="48" t="s">
        <v>192</v>
      </c>
      <c r="C36" s="290">
        <v>1</v>
      </c>
      <c r="D36" s="315">
        <v>4</v>
      </c>
      <c r="E36" s="315">
        <v>4.33</v>
      </c>
      <c r="F36" s="291">
        <v>78</v>
      </c>
      <c r="G36" s="290"/>
      <c r="H36" s="315"/>
      <c r="I36" s="315">
        <v>4.37</v>
      </c>
      <c r="J36" s="291">
        <v>99</v>
      </c>
      <c r="K36" s="290"/>
      <c r="L36" s="315"/>
      <c r="M36" s="315">
        <v>4.25</v>
      </c>
      <c r="N36" s="291">
        <v>102</v>
      </c>
      <c r="O36" s="61">
        <f t="shared" si="0"/>
        <v>201</v>
      </c>
      <c r="Q36" s="59"/>
      <c r="R36" s="59"/>
      <c r="T36" s="59"/>
    </row>
    <row r="37" spans="1:20" x14ac:dyDescent="0.25">
      <c r="A37" s="60">
        <v>10</v>
      </c>
      <c r="B37" s="49" t="s">
        <v>155</v>
      </c>
      <c r="C37" s="296">
        <v>6</v>
      </c>
      <c r="D37" s="317">
        <v>3.3333333333333335</v>
      </c>
      <c r="E37" s="317">
        <v>4.33</v>
      </c>
      <c r="F37" s="297">
        <v>101</v>
      </c>
      <c r="G37" s="296">
        <v>5</v>
      </c>
      <c r="H37" s="317">
        <v>3.6</v>
      </c>
      <c r="I37" s="317">
        <v>4.37</v>
      </c>
      <c r="J37" s="297">
        <v>89</v>
      </c>
      <c r="K37" s="296">
        <v>3</v>
      </c>
      <c r="L37" s="317">
        <v>4</v>
      </c>
      <c r="M37" s="317">
        <v>4.25</v>
      </c>
      <c r="N37" s="297">
        <v>67</v>
      </c>
      <c r="O37" s="61">
        <f t="shared" si="0"/>
        <v>156</v>
      </c>
      <c r="Q37" s="59"/>
      <c r="R37" s="59"/>
      <c r="T37" s="59"/>
    </row>
    <row r="38" spans="1:20" x14ac:dyDescent="0.25">
      <c r="A38" s="60">
        <v>11</v>
      </c>
      <c r="B38" s="177" t="s">
        <v>20</v>
      </c>
      <c r="C38" s="294">
        <v>9</v>
      </c>
      <c r="D38" s="314">
        <v>4.5555555555555554</v>
      </c>
      <c r="E38" s="314">
        <v>4.33</v>
      </c>
      <c r="F38" s="295">
        <v>23</v>
      </c>
      <c r="G38" s="294">
        <v>5</v>
      </c>
      <c r="H38" s="314">
        <v>4.4000000000000004</v>
      </c>
      <c r="I38" s="314">
        <v>4.37</v>
      </c>
      <c r="J38" s="295">
        <v>39</v>
      </c>
      <c r="K38" s="294">
        <v>4</v>
      </c>
      <c r="L38" s="314">
        <v>4.75</v>
      </c>
      <c r="M38" s="314">
        <v>4.25</v>
      </c>
      <c r="N38" s="295">
        <v>6</v>
      </c>
      <c r="O38" s="61">
        <f t="shared" si="0"/>
        <v>45</v>
      </c>
      <c r="Q38" s="59"/>
      <c r="R38" s="59"/>
      <c r="T38" s="59"/>
    </row>
    <row r="39" spans="1:20" x14ac:dyDescent="0.25">
      <c r="A39" s="60">
        <v>12</v>
      </c>
      <c r="B39" s="177" t="s">
        <v>182</v>
      </c>
      <c r="C39" s="294">
        <v>7</v>
      </c>
      <c r="D39" s="314">
        <v>3.8571428571428572</v>
      </c>
      <c r="E39" s="314">
        <v>4.33</v>
      </c>
      <c r="F39" s="295">
        <v>90</v>
      </c>
      <c r="G39" s="294"/>
      <c r="H39" s="314"/>
      <c r="I39" s="314">
        <v>4.37</v>
      </c>
      <c r="J39" s="295">
        <v>99</v>
      </c>
      <c r="K39" s="294">
        <v>1</v>
      </c>
      <c r="L39" s="314">
        <v>4</v>
      </c>
      <c r="M39" s="314">
        <v>4.25</v>
      </c>
      <c r="N39" s="295">
        <v>68</v>
      </c>
      <c r="O39" s="61">
        <f t="shared" si="0"/>
        <v>167</v>
      </c>
      <c r="Q39" s="59"/>
      <c r="R39" s="59"/>
      <c r="T39" s="59"/>
    </row>
    <row r="40" spans="1:20" x14ac:dyDescent="0.25">
      <c r="A40" s="60">
        <v>13</v>
      </c>
      <c r="B40" s="177" t="s">
        <v>136</v>
      </c>
      <c r="C40" s="294">
        <v>3</v>
      </c>
      <c r="D40" s="314">
        <v>4.666666666666667</v>
      </c>
      <c r="E40" s="314">
        <v>4.33</v>
      </c>
      <c r="F40" s="295">
        <v>13</v>
      </c>
      <c r="G40" s="294">
        <v>1</v>
      </c>
      <c r="H40" s="314">
        <v>4</v>
      </c>
      <c r="I40" s="314">
        <v>4.37</v>
      </c>
      <c r="J40" s="295">
        <v>72</v>
      </c>
      <c r="K40" s="294">
        <v>2</v>
      </c>
      <c r="L40" s="314">
        <v>3.5</v>
      </c>
      <c r="M40" s="314">
        <v>4.25</v>
      </c>
      <c r="N40" s="295">
        <v>92</v>
      </c>
      <c r="O40" s="61">
        <f t="shared" si="0"/>
        <v>164</v>
      </c>
      <c r="Q40" s="59"/>
      <c r="R40" s="59"/>
      <c r="T40" s="59"/>
    </row>
    <row r="41" spans="1:20" x14ac:dyDescent="0.25">
      <c r="A41" s="60">
        <v>14</v>
      </c>
      <c r="B41" s="177" t="s">
        <v>156</v>
      </c>
      <c r="C41" s="294">
        <v>8</v>
      </c>
      <c r="D41" s="314">
        <v>4.25</v>
      </c>
      <c r="E41" s="314">
        <v>4.33</v>
      </c>
      <c r="F41" s="295">
        <v>61</v>
      </c>
      <c r="G41" s="294">
        <v>5</v>
      </c>
      <c r="H41" s="314">
        <v>3.8</v>
      </c>
      <c r="I41" s="314">
        <v>4.37</v>
      </c>
      <c r="J41" s="295">
        <v>85</v>
      </c>
      <c r="K41" s="294">
        <v>5</v>
      </c>
      <c r="L41" s="314">
        <v>3.8</v>
      </c>
      <c r="M41" s="314">
        <v>4.25</v>
      </c>
      <c r="N41" s="295">
        <v>79</v>
      </c>
      <c r="O41" s="61">
        <f t="shared" si="0"/>
        <v>164</v>
      </c>
      <c r="Q41" s="59"/>
      <c r="R41" s="59"/>
      <c r="T41" s="59"/>
    </row>
    <row r="42" spans="1:20" x14ac:dyDescent="0.25">
      <c r="A42" s="60">
        <v>15</v>
      </c>
      <c r="B42" s="177" t="s">
        <v>22</v>
      </c>
      <c r="C42" s="294">
        <v>5</v>
      </c>
      <c r="D42" s="314">
        <v>4</v>
      </c>
      <c r="E42" s="314">
        <v>4.33</v>
      </c>
      <c r="F42" s="295">
        <v>80</v>
      </c>
      <c r="G42" s="294">
        <v>13</v>
      </c>
      <c r="H42" s="314">
        <v>4.384615384615385</v>
      </c>
      <c r="I42" s="314">
        <v>4.37</v>
      </c>
      <c r="J42" s="295">
        <v>41</v>
      </c>
      <c r="K42" s="294">
        <v>16</v>
      </c>
      <c r="L42" s="314">
        <v>4.3125</v>
      </c>
      <c r="M42" s="314">
        <v>4.25</v>
      </c>
      <c r="N42" s="295">
        <v>39</v>
      </c>
      <c r="O42" s="61">
        <f t="shared" si="0"/>
        <v>80</v>
      </c>
      <c r="Q42" s="59"/>
      <c r="R42" s="59"/>
      <c r="T42" s="59"/>
    </row>
    <row r="43" spans="1:20" ht="15.75" thickBot="1" x14ac:dyDescent="0.3">
      <c r="A43" s="60">
        <v>16</v>
      </c>
      <c r="B43" s="177" t="s">
        <v>23</v>
      </c>
      <c r="C43" s="294">
        <v>10</v>
      </c>
      <c r="D43" s="314">
        <v>4.0999999999999996</v>
      </c>
      <c r="E43" s="314">
        <v>4.33</v>
      </c>
      <c r="F43" s="295">
        <v>72</v>
      </c>
      <c r="G43" s="294">
        <v>3</v>
      </c>
      <c r="H43" s="314">
        <v>4.333333333333333</v>
      </c>
      <c r="I43" s="314">
        <v>4.37</v>
      </c>
      <c r="J43" s="295">
        <v>46</v>
      </c>
      <c r="K43" s="294">
        <v>4</v>
      </c>
      <c r="L43" s="314">
        <v>4.5</v>
      </c>
      <c r="M43" s="314">
        <v>4.25</v>
      </c>
      <c r="N43" s="295">
        <v>21</v>
      </c>
      <c r="O43" s="61">
        <f t="shared" si="0"/>
        <v>67</v>
      </c>
      <c r="Q43" s="59"/>
      <c r="R43" s="59"/>
      <c r="T43" s="59"/>
    </row>
    <row r="44" spans="1:20" ht="15.75" thickBot="1" x14ac:dyDescent="0.3">
      <c r="A44" s="193"/>
      <c r="B44" s="203" t="s">
        <v>116</v>
      </c>
      <c r="C44" s="248">
        <f>SUM(C45:C64)</f>
        <v>184</v>
      </c>
      <c r="D44" s="207">
        <f>AVERAGE(D45:D64)</f>
        <v>4.1563415382255968</v>
      </c>
      <c r="E44" s="207">
        <v>4.33</v>
      </c>
      <c r="F44" s="208"/>
      <c r="G44" s="248">
        <f>SUM(G45:G64)</f>
        <v>166</v>
      </c>
      <c r="H44" s="207">
        <f>AVERAGE(H45:H64)</f>
        <v>4.2906807329978056</v>
      </c>
      <c r="I44" s="207">
        <v>4.37</v>
      </c>
      <c r="J44" s="208"/>
      <c r="K44" s="248">
        <f>SUM(K45:K64)</f>
        <v>225</v>
      </c>
      <c r="L44" s="207">
        <f>AVERAGE(L45:L64)</f>
        <v>4.1606748355450769</v>
      </c>
      <c r="M44" s="207">
        <v>4.25</v>
      </c>
      <c r="N44" s="208"/>
      <c r="O44" s="201"/>
      <c r="Q44" s="59"/>
      <c r="R44" s="59"/>
      <c r="T44" s="59"/>
    </row>
    <row r="45" spans="1:20" x14ac:dyDescent="0.25">
      <c r="A45" s="57">
        <v>1</v>
      </c>
      <c r="B45" s="168" t="s">
        <v>80</v>
      </c>
      <c r="C45" s="286">
        <v>45</v>
      </c>
      <c r="D45" s="313">
        <v>4.4000000000000004</v>
      </c>
      <c r="E45" s="313">
        <v>4.33</v>
      </c>
      <c r="F45" s="287">
        <v>41</v>
      </c>
      <c r="G45" s="286">
        <v>40</v>
      </c>
      <c r="H45" s="313">
        <v>4.45</v>
      </c>
      <c r="I45" s="313">
        <v>4.37</v>
      </c>
      <c r="J45" s="287">
        <v>35</v>
      </c>
      <c r="K45" s="286">
        <v>48</v>
      </c>
      <c r="L45" s="313">
        <v>4.3125</v>
      </c>
      <c r="M45" s="313">
        <v>4.25</v>
      </c>
      <c r="N45" s="287">
        <v>40</v>
      </c>
      <c r="O45" s="58">
        <f t="shared" si="0"/>
        <v>75</v>
      </c>
      <c r="Q45" s="59"/>
      <c r="R45" s="59"/>
      <c r="T45" s="59"/>
    </row>
    <row r="46" spans="1:20" x14ac:dyDescent="0.25">
      <c r="A46" s="64">
        <v>2</v>
      </c>
      <c r="B46" s="47" t="s">
        <v>183</v>
      </c>
      <c r="C46" s="288">
        <v>24</v>
      </c>
      <c r="D46" s="311">
        <v>4.666666666666667</v>
      </c>
      <c r="E46" s="311">
        <v>4.33</v>
      </c>
      <c r="F46" s="289">
        <v>14</v>
      </c>
      <c r="G46" s="288">
        <v>18</v>
      </c>
      <c r="H46" s="311">
        <v>4.6111111111111107</v>
      </c>
      <c r="I46" s="311">
        <v>4.37</v>
      </c>
      <c r="J46" s="289">
        <v>13</v>
      </c>
      <c r="K46" s="288">
        <v>24</v>
      </c>
      <c r="L46" s="311">
        <v>4.5</v>
      </c>
      <c r="M46" s="311">
        <v>4.25</v>
      </c>
      <c r="N46" s="289">
        <v>22</v>
      </c>
      <c r="O46" s="61">
        <f t="shared" si="0"/>
        <v>35</v>
      </c>
      <c r="Q46" s="59"/>
      <c r="R46" s="59"/>
      <c r="T46" s="59"/>
    </row>
    <row r="47" spans="1:20" x14ac:dyDescent="0.25">
      <c r="A47" s="60">
        <v>3</v>
      </c>
      <c r="B47" s="168" t="s">
        <v>82</v>
      </c>
      <c r="C47" s="286">
        <v>28</v>
      </c>
      <c r="D47" s="313">
        <v>4.6071428571428568</v>
      </c>
      <c r="E47" s="313">
        <v>4.33</v>
      </c>
      <c r="F47" s="287">
        <v>16</v>
      </c>
      <c r="G47" s="286">
        <v>41</v>
      </c>
      <c r="H47" s="313">
        <v>4.5121951219512191</v>
      </c>
      <c r="I47" s="313">
        <v>4.37</v>
      </c>
      <c r="J47" s="287">
        <v>24</v>
      </c>
      <c r="K47" s="286">
        <v>60</v>
      </c>
      <c r="L47" s="313">
        <v>4.2333333333333334</v>
      </c>
      <c r="M47" s="313">
        <v>4.25</v>
      </c>
      <c r="N47" s="287">
        <v>47</v>
      </c>
      <c r="O47" s="61">
        <f t="shared" si="0"/>
        <v>71</v>
      </c>
      <c r="Q47" s="59"/>
      <c r="R47" s="59"/>
      <c r="T47" s="59"/>
    </row>
    <row r="48" spans="1:20" x14ac:dyDescent="0.25">
      <c r="A48" s="60">
        <v>4</v>
      </c>
      <c r="B48" s="168" t="s">
        <v>157</v>
      </c>
      <c r="C48" s="286">
        <v>23</v>
      </c>
      <c r="D48" s="313">
        <v>4.4347826086956523</v>
      </c>
      <c r="E48" s="313">
        <v>4.33</v>
      </c>
      <c r="F48" s="287">
        <v>37</v>
      </c>
      <c r="G48" s="286">
        <v>18</v>
      </c>
      <c r="H48" s="313">
        <v>4.333333333333333</v>
      </c>
      <c r="I48" s="313">
        <v>4.37</v>
      </c>
      <c r="J48" s="287">
        <v>47</v>
      </c>
      <c r="K48" s="286">
        <v>21</v>
      </c>
      <c r="L48" s="313">
        <v>4.4761904761904763</v>
      </c>
      <c r="M48" s="313">
        <v>4.25</v>
      </c>
      <c r="N48" s="287">
        <v>26</v>
      </c>
      <c r="O48" s="61">
        <f t="shared" si="0"/>
        <v>73</v>
      </c>
      <c r="Q48" s="59"/>
      <c r="R48" s="59"/>
      <c r="T48" s="59"/>
    </row>
    <row r="49" spans="1:20" x14ac:dyDescent="0.25">
      <c r="A49" s="60">
        <v>5</v>
      </c>
      <c r="B49" s="168" t="s">
        <v>26</v>
      </c>
      <c r="C49" s="286">
        <v>10</v>
      </c>
      <c r="D49" s="313">
        <v>4.8</v>
      </c>
      <c r="E49" s="313">
        <v>4.33</v>
      </c>
      <c r="F49" s="287">
        <v>7</v>
      </c>
      <c r="G49" s="286">
        <v>7</v>
      </c>
      <c r="H49" s="313">
        <v>4.4285714285714288</v>
      </c>
      <c r="I49" s="313">
        <v>4.37</v>
      </c>
      <c r="J49" s="287">
        <v>37</v>
      </c>
      <c r="K49" s="286">
        <v>8</v>
      </c>
      <c r="L49" s="313">
        <v>3.75</v>
      </c>
      <c r="M49" s="313">
        <v>4.25</v>
      </c>
      <c r="N49" s="287">
        <v>84</v>
      </c>
      <c r="O49" s="61">
        <f t="shared" si="0"/>
        <v>121</v>
      </c>
      <c r="Q49" s="59"/>
      <c r="R49" s="59"/>
      <c r="T49" s="59"/>
    </row>
    <row r="50" spans="1:20" ht="15" customHeight="1" x14ac:dyDescent="0.25">
      <c r="A50" s="60">
        <v>6</v>
      </c>
      <c r="B50" s="168" t="s">
        <v>27</v>
      </c>
      <c r="C50" s="286">
        <v>6</v>
      </c>
      <c r="D50" s="313">
        <v>4.166666666666667</v>
      </c>
      <c r="E50" s="313">
        <v>4.33</v>
      </c>
      <c r="F50" s="287">
        <v>67</v>
      </c>
      <c r="G50" s="286">
        <v>6</v>
      </c>
      <c r="H50" s="313">
        <v>4.833333333333333</v>
      </c>
      <c r="I50" s="313">
        <v>4.37</v>
      </c>
      <c r="J50" s="287">
        <v>6</v>
      </c>
      <c r="K50" s="286">
        <v>6</v>
      </c>
      <c r="L50" s="313">
        <v>4.666666666666667</v>
      </c>
      <c r="M50" s="313">
        <v>4.25</v>
      </c>
      <c r="N50" s="287">
        <v>8</v>
      </c>
      <c r="O50" s="61">
        <f t="shared" si="0"/>
        <v>14</v>
      </c>
      <c r="Q50" s="59"/>
      <c r="R50" s="59"/>
      <c r="T50" s="59"/>
    </row>
    <row r="51" spans="1:20" ht="15" customHeight="1" x14ac:dyDescent="0.25">
      <c r="A51" s="60">
        <v>7</v>
      </c>
      <c r="B51" s="48" t="s">
        <v>193</v>
      </c>
      <c r="C51" s="290">
        <v>3</v>
      </c>
      <c r="D51" s="315">
        <v>4</v>
      </c>
      <c r="E51" s="315">
        <v>4.33</v>
      </c>
      <c r="F51" s="291">
        <v>81</v>
      </c>
      <c r="G51" s="290"/>
      <c r="H51" s="315"/>
      <c r="I51" s="315">
        <v>4.37</v>
      </c>
      <c r="J51" s="291">
        <v>99</v>
      </c>
      <c r="K51" s="290"/>
      <c r="L51" s="315"/>
      <c r="M51" s="315">
        <v>4.25</v>
      </c>
      <c r="N51" s="291">
        <v>102</v>
      </c>
      <c r="O51" s="192">
        <f t="shared" si="0"/>
        <v>201</v>
      </c>
      <c r="Q51" s="59"/>
      <c r="R51" s="59"/>
      <c r="T51" s="59"/>
    </row>
    <row r="52" spans="1:20" x14ac:dyDescent="0.25">
      <c r="A52" s="60">
        <v>8</v>
      </c>
      <c r="B52" s="48" t="s">
        <v>188</v>
      </c>
      <c r="C52" s="290">
        <v>5</v>
      </c>
      <c r="D52" s="315">
        <v>4.5999999999999996</v>
      </c>
      <c r="E52" s="315">
        <v>4.33</v>
      </c>
      <c r="F52" s="291">
        <v>17</v>
      </c>
      <c r="G52" s="290">
        <v>6</v>
      </c>
      <c r="H52" s="315">
        <v>4.166666666666667</v>
      </c>
      <c r="I52" s="315">
        <v>4.37</v>
      </c>
      <c r="J52" s="291">
        <v>59</v>
      </c>
      <c r="K52" s="290">
        <v>7</v>
      </c>
      <c r="L52" s="315">
        <v>4.1428571428571432</v>
      </c>
      <c r="M52" s="315">
        <v>4.25</v>
      </c>
      <c r="N52" s="291">
        <v>56</v>
      </c>
      <c r="O52" s="61">
        <f t="shared" si="0"/>
        <v>115</v>
      </c>
      <c r="Q52" s="59"/>
      <c r="R52" s="59"/>
      <c r="T52" s="59"/>
    </row>
    <row r="53" spans="1:20" x14ac:dyDescent="0.25">
      <c r="A53" s="255">
        <v>9</v>
      </c>
      <c r="B53" s="168" t="s">
        <v>81</v>
      </c>
      <c r="C53" s="286">
        <v>1</v>
      </c>
      <c r="D53" s="313">
        <v>4</v>
      </c>
      <c r="E53" s="313">
        <v>4.33</v>
      </c>
      <c r="F53" s="287">
        <v>82</v>
      </c>
      <c r="G53" s="286"/>
      <c r="H53" s="313"/>
      <c r="I53" s="313">
        <v>4.37</v>
      </c>
      <c r="J53" s="287">
        <v>99</v>
      </c>
      <c r="K53" s="286">
        <v>1</v>
      </c>
      <c r="L53" s="313">
        <v>3</v>
      </c>
      <c r="M53" s="313">
        <v>4.25</v>
      </c>
      <c r="N53" s="287">
        <v>100</v>
      </c>
      <c r="O53" s="61">
        <f t="shared" si="0"/>
        <v>199</v>
      </c>
      <c r="Q53" s="59"/>
      <c r="R53" s="59"/>
      <c r="T53" s="59"/>
    </row>
    <row r="54" spans="1:20" x14ac:dyDescent="0.25">
      <c r="A54" s="60">
        <v>10</v>
      </c>
      <c r="B54" s="168" t="s">
        <v>195</v>
      </c>
      <c r="C54" s="286">
        <v>2</v>
      </c>
      <c r="D54" s="313">
        <v>4.5</v>
      </c>
      <c r="E54" s="313">
        <v>4.33</v>
      </c>
      <c r="F54" s="287">
        <v>29</v>
      </c>
      <c r="G54" s="286"/>
      <c r="H54" s="313"/>
      <c r="I54" s="313">
        <v>4.37</v>
      </c>
      <c r="J54" s="287">
        <v>99</v>
      </c>
      <c r="K54" s="286"/>
      <c r="L54" s="313"/>
      <c r="M54" s="313">
        <v>4.25</v>
      </c>
      <c r="N54" s="287">
        <v>102</v>
      </c>
      <c r="O54" s="61">
        <f t="shared" si="0"/>
        <v>201</v>
      </c>
      <c r="Q54" s="59"/>
      <c r="R54" s="59"/>
      <c r="T54" s="59"/>
    </row>
    <row r="55" spans="1:20" x14ac:dyDescent="0.25">
      <c r="A55" s="60">
        <v>11</v>
      </c>
      <c r="B55" s="168" t="s">
        <v>28</v>
      </c>
      <c r="C55" s="286">
        <v>4</v>
      </c>
      <c r="D55" s="313">
        <v>4.5</v>
      </c>
      <c r="E55" s="313">
        <v>4.33</v>
      </c>
      <c r="F55" s="287">
        <v>30</v>
      </c>
      <c r="G55" s="286">
        <v>2</v>
      </c>
      <c r="H55" s="313">
        <v>3.5</v>
      </c>
      <c r="I55" s="313">
        <v>4.37</v>
      </c>
      <c r="J55" s="287">
        <v>93</v>
      </c>
      <c r="K55" s="286">
        <v>2</v>
      </c>
      <c r="L55" s="313">
        <v>4.5</v>
      </c>
      <c r="M55" s="313">
        <v>4.25</v>
      </c>
      <c r="N55" s="287">
        <v>23</v>
      </c>
      <c r="O55" s="61">
        <f t="shared" si="0"/>
        <v>116</v>
      </c>
      <c r="Q55" s="59"/>
      <c r="R55" s="59"/>
      <c r="T55" s="59"/>
    </row>
    <row r="56" spans="1:20" x14ac:dyDescent="0.25">
      <c r="A56" s="60">
        <v>12</v>
      </c>
      <c r="B56" s="47" t="s">
        <v>137</v>
      </c>
      <c r="C56" s="288"/>
      <c r="D56" s="311"/>
      <c r="E56" s="311">
        <v>4.33</v>
      </c>
      <c r="F56" s="289">
        <v>106</v>
      </c>
      <c r="G56" s="288">
        <v>4</v>
      </c>
      <c r="H56" s="311">
        <v>4</v>
      </c>
      <c r="I56" s="311">
        <v>4.37</v>
      </c>
      <c r="J56" s="289">
        <v>73</v>
      </c>
      <c r="K56" s="288">
        <v>3</v>
      </c>
      <c r="L56" s="311">
        <v>3.6666666666666665</v>
      </c>
      <c r="M56" s="311">
        <v>4.25</v>
      </c>
      <c r="N56" s="289">
        <v>88</v>
      </c>
      <c r="O56" s="61">
        <f t="shared" si="0"/>
        <v>161</v>
      </c>
      <c r="Q56" s="59"/>
      <c r="R56" s="59"/>
      <c r="T56" s="59"/>
    </row>
    <row r="57" spans="1:20" x14ac:dyDescent="0.25">
      <c r="A57" s="60">
        <v>13</v>
      </c>
      <c r="B57" s="48" t="s">
        <v>187</v>
      </c>
      <c r="C57" s="290">
        <v>8</v>
      </c>
      <c r="D57" s="315">
        <v>3.75</v>
      </c>
      <c r="E57" s="315">
        <v>4.33</v>
      </c>
      <c r="F57" s="291">
        <v>93</v>
      </c>
      <c r="G57" s="290">
        <v>8</v>
      </c>
      <c r="H57" s="315">
        <v>3.875</v>
      </c>
      <c r="I57" s="315">
        <v>4.37</v>
      </c>
      <c r="J57" s="291">
        <v>82</v>
      </c>
      <c r="K57" s="290">
        <v>13</v>
      </c>
      <c r="L57" s="315">
        <v>4.1538461538461542</v>
      </c>
      <c r="M57" s="315">
        <v>4.25</v>
      </c>
      <c r="N57" s="291">
        <v>52</v>
      </c>
      <c r="O57" s="61">
        <f t="shared" si="0"/>
        <v>134</v>
      </c>
      <c r="Q57" s="59"/>
      <c r="R57" s="59"/>
      <c r="T57" s="59"/>
    </row>
    <row r="58" spans="1:20" x14ac:dyDescent="0.25">
      <c r="A58" s="60">
        <v>14</v>
      </c>
      <c r="B58" s="168" t="s">
        <v>83</v>
      </c>
      <c r="C58" s="286"/>
      <c r="D58" s="313"/>
      <c r="E58" s="313">
        <v>4.33</v>
      </c>
      <c r="F58" s="287">
        <v>106</v>
      </c>
      <c r="G58" s="286"/>
      <c r="H58" s="313"/>
      <c r="I58" s="313">
        <v>4.37</v>
      </c>
      <c r="J58" s="287">
        <v>99</v>
      </c>
      <c r="K58" s="286">
        <v>1</v>
      </c>
      <c r="L58" s="313">
        <v>5</v>
      </c>
      <c r="M58" s="313">
        <v>4.25</v>
      </c>
      <c r="N58" s="287">
        <v>2</v>
      </c>
      <c r="O58" s="61">
        <f t="shared" si="0"/>
        <v>101</v>
      </c>
      <c r="Q58" s="59"/>
      <c r="R58" s="59"/>
      <c r="T58" s="59"/>
    </row>
    <row r="59" spans="1:20" x14ac:dyDescent="0.25">
      <c r="A59" s="60">
        <v>15</v>
      </c>
      <c r="B59" s="168" t="s">
        <v>158</v>
      </c>
      <c r="C59" s="286">
        <v>4</v>
      </c>
      <c r="D59" s="313">
        <v>5</v>
      </c>
      <c r="E59" s="313">
        <v>4.33</v>
      </c>
      <c r="F59" s="287">
        <v>2</v>
      </c>
      <c r="G59" s="286">
        <v>4</v>
      </c>
      <c r="H59" s="313">
        <v>4</v>
      </c>
      <c r="I59" s="313">
        <v>4.37</v>
      </c>
      <c r="J59" s="287">
        <v>74</v>
      </c>
      <c r="K59" s="286">
        <v>6</v>
      </c>
      <c r="L59" s="313">
        <v>3.5</v>
      </c>
      <c r="M59" s="313">
        <v>4.25</v>
      </c>
      <c r="N59" s="287">
        <v>93</v>
      </c>
      <c r="O59" s="61">
        <f t="shared" si="0"/>
        <v>167</v>
      </c>
      <c r="Q59" s="59"/>
      <c r="R59" s="59"/>
      <c r="T59" s="59"/>
    </row>
    <row r="60" spans="1:20" x14ac:dyDescent="0.25">
      <c r="A60" s="60">
        <v>16</v>
      </c>
      <c r="B60" s="168" t="s">
        <v>30</v>
      </c>
      <c r="C60" s="286">
        <v>3</v>
      </c>
      <c r="D60" s="313">
        <v>4.333333333333333</v>
      </c>
      <c r="E60" s="313">
        <v>4.33</v>
      </c>
      <c r="F60" s="287">
        <v>52</v>
      </c>
      <c r="G60" s="286">
        <v>2</v>
      </c>
      <c r="H60" s="313">
        <v>4</v>
      </c>
      <c r="I60" s="313">
        <v>4.37</v>
      </c>
      <c r="J60" s="287">
        <v>75</v>
      </c>
      <c r="K60" s="286">
        <v>2</v>
      </c>
      <c r="L60" s="313">
        <v>4.5</v>
      </c>
      <c r="M60" s="313">
        <v>4.25</v>
      </c>
      <c r="N60" s="287">
        <v>24</v>
      </c>
      <c r="O60" s="61">
        <f t="shared" si="0"/>
        <v>99</v>
      </c>
      <c r="Q60" s="59"/>
      <c r="R60" s="59"/>
      <c r="T60" s="59"/>
    </row>
    <row r="61" spans="1:20" x14ac:dyDescent="0.25">
      <c r="A61" s="67">
        <v>17</v>
      </c>
      <c r="B61" s="168" t="s">
        <v>84</v>
      </c>
      <c r="C61" s="286">
        <v>3</v>
      </c>
      <c r="D61" s="313">
        <v>4</v>
      </c>
      <c r="E61" s="313">
        <v>4.33</v>
      </c>
      <c r="F61" s="287">
        <v>83</v>
      </c>
      <c r="G61" s="286">
        <v>4</v>
      </c>
      <c r="H61" s="313">
        <v>4.25</v>
      </c>
      <c r="I61" s="313">
        <v>4.37</v>
      </c>
      <c r="J61" s="287">
        <v>55</v>
      </c>
      <c r="K61" s="286">
        <v>1</v>
      </c>
      <c r="L61" s="313">
        <v>4</v>
      </c>
      <c r="M61" s="313">
        <v>4.25</v>
      </c>
      <c r="N61" s="287">
        <v>69</v>
      </c>
      <c r="O61" s="61">
        <f t="shared" si="0"/>
        <v>124</v>
      </c>
      <c r="Q61" s="59"/>
      <c r="R61" s="59"/>
      <c r="T61" s="59"/>
    </row>
    <row r="62" spans="1:20" x14ac:dyDescent="0.25">
      <c r="A62" s="67">
        <v>18</v>
      </c>
      <c r="B62" s="168" t="s">
        <v>31</v>
      </c>
      <c r="C62" s="286">
        <v>9</v>
      </c>
      <c r="D62" s="313">
        <v>4.5555555555555554</v>
      </c>
      <c r="E62" s="313">
        <v>4.33</v>
      </c>
      <c r="F62" s="287">
        <v>24</v>
      </c>
      <c r="G62" s="286">
        <v>5</v>
      </c>
      <c r="H62" s="313">
        <v>4.4000000000000004</v>
      </c>
      <c r="I62" s="313">
        <v>4.37</v>
      </c>
      <c r="J62" s="287">
        <v>40</v>
      </c>
      <c r="K62" s="286">
        <v>17</v>
      </c>
      <c r="L62" s="313">
        <v>4.5294117647058822</v>
      </c>
      <c r="M62" s="313">
        <v>4.25</v>
      </c>
      <c r="N62" s="287">
        <v>18</v>
      </c>
      <c r="O62" s="61">
        <f t="shared" si="0"/>
        <v>58</v>
      </c>
      <c r="Q62" s="59"/>
      <c r="R62" s="59"/>
      <c r="T62" s="59"/>
    </row>
    <row r="63" spans="1:20" x14ac:dyDescent="0.25">
      <c r="A63" s="67">
        <v>19</v>
      </c>
      <c r="B63" s="168" t="s">
        <v>131</v>
      </c>
      <c r="C63" s="286">
        <v>2</v>
      </c>
      <c r="D63" s="313">
        <v>4.5</v>
      </c>
      <c r="E63" s="313">
        <v>4.33</v>
      </c>
      <c r="F63" s="287">
        <v>28</v>
      </c>
      <c r="G63" s="286">
        <v>1</v>
      </c>
      <c r="H63" s="313">
        <v>5</v>
      </c>
      <c r="I63" s="313">
        <v>4.37</v>
      </c>
      <c r="J63" s="287">
        <v>3</v>
      </c>
      <c r="K63" s="286">
        <v>5</v>
      </c>
      <c r="L63" s="313">
        <v>3.8</v>
      </c>
      <c r="M63" s="313">
        <v>4.25</v>
      </c>
      <c r="N63" s="287">
        <v>80</v>
      </c>
      <c r="O63" s="61">
        <f t="shared" si="0"/>
        <v>83</v>
      </c>
      <c r="Q63" s="59"/>
      <c r="R63" s="59"/>
      <c r="T63" s="59"/>
    </row>
    <row r="64" spans="1:20" ht="15.75" thickBot="1" x14ac:dyDescent="0.3">
      <c r="A64" s="67">
        <v>20</v>
      </c>
      <c r="B64" s="168" t="s">
        <v>194</v>
      </c>
      <c r="C64" s="286">
        <v>4</v>
      </c>
      <c r="D64" s="313">
        <v>0</v>
      </c>
      <c r="E64" s="313">
        <v>4.33</v>
      </c>
      <c r="F64" s="287">
        <v>105</v>
      </c>
      <c r="G64" s="286"/>
      <c r="H64" s="313"/>
      <c r="I64" s="313">
        <v>4.37</v>
      </c>
      <c r="J64" s="287">
        <v>99</v>
      </c>
      <c r="K64" s="286"/>
      <c r="L64" s="313"/>
      <c r="M64" s="313">
        <v>4.25</v>
      </c>
      <c r="N64" s="287">
        <v>102</v>
      </c>
      <c r="O64" s="61">
        <f t="shared" si="0"/>
        <v>201</v>
      </c>
      <c r="Q64" s="59"/>
      <c r="R64" s="59"/>
      <c r="T64" s="59"/>
    </row>
    <row r="65" spans="1:20" ht="15.75" thickBot="1" x14ac:dyDescent="0.3">
      <c r="A65" s="193"/>
      <c r="B65" s="202" t="s">
        <v>115</v>
      </c>
      <c r="C65" s="247">
        <f>SUM(C66:C79)</f>
        <v>136</v>
      </c>
      <c r="D65" s="209">
        <f>AVERAGE(D66:D79)</f>
        <v>4.1193977388526255</v>
      </c>
      <c r="E65" s="209">
        <v>4.33</v>
      </c>
      <c r="F65" s="205"/>
      <c r="G65" s="247">
        <f>SUM(G66:G79)</f>
        <v>132</v>
      </c>
      <c r="H65" s="209">
        <f>AVERAGE(H66:H79)</f>
        <v>4.3649021146920308</v>
      </c>
      <c r="I65" s="209">
        <v>4.37</v>
      </c>
      <c r="J65" s="205"/>
      <c r="K65" s="247">
        <f>SUM(K66:K79)</f>
        <v>143</v>
      </c>
      <c r="L65" s="209">
        <f>AVERAGE(L66:L79)</f>
        <v>4.1602622867328751</v>
      </c>
      <c r="M65" s="209">
        <v>4.25</v>
      </c>
      <c r="N65" s="205"/>
      <c r="O65" s="201"/>
      <c r="Q65" s="59"/>
      <c r="R65" s="59"/>
      <c r="T65" s="59"/>
    </row>
    <row r="66" spans="1:20" x14ac:dyDescent="0.25">
      <c r="A66" s="64">
        <v>1</v>
      </c>
      <c r="B66" s="168" t="s">
        <v>86</v>
      </c>
      <c r="C66" s="286">
        <v>12</v>
      </c>
      <c r="D66" s="313">
        <v>4</v>
      </c>
      <c r="E66" s="313">
        <v>4.33</v>
      </c>
      <c r="F66" s="287">
        <v>84</v>
      </c>
      <c r="G66" s="286">
        <v>13</v>
      </c>
      <c r="H66" s="313">
        <v>4.8461538461538458</v>
      </c>
      <c r="I66" s="313">
        <v>4.37</v>
      </c>
      <c r="J66" s="287">
        <v>5</v>
      </c>
      <c r="K66" s="286">
        <v>15</v>
      </c>
      <c r="L66" s="313">
        <v>4.4000000000000004</v>
      </c>
      <c r="M66" s="313">
        <v>4.25</v>
      </c>
      <c r="N66" s="287">
        <v>31</v>
      </c>
      <c r="O66" s="191">
        <f t="shared" si="0"/>
        <v>36</v>
      </c>
      <c r="Q66" s="59"/>
      <c r="R66" s="59"/>
      <c r="T66" s="59"/>
    </row>
    <row r="67" spans="1:20" x14ac:dyDescent="0.25">
      <c r="A67" s="60">
        <v>2</v>
      </c>
      <c r="B67" s="168" t="s">
        <v>85</v>
      </c>
      <c r="C67" s="286">
        <v>19</v>
      </c>
      <c r="D67" s="313">
        <v>3.8947368421052633</v>
      </c>
      <c r="E67" s="313">
        <v>4.33</v>
      </c>
      <c r="F67" s="287">
        <v>89</v>
      </c>
      <c r="G67" s="286">
        <v>17</v>
      </c>
      <c r="H67" s="313">
        <v>4.7058823529411766</v>
      </c>
      <c r="I67" s="313">
        <v>4.37</v>
      </c>
      <c r="J67" s="287">
        <v>9</v>
      </c>
      <c r="K67" s="286">
        <v>12</v>
      </c>
      <c r="L67" s="313">
        <v>4.666666666666667</v>
      </c>
      <c r="M67" s="313">
        <v>4.25</v>
      </c>
      <c r="N67" s="287">
        <v>9</v>
      </c>
      <c r="O67" s="61">
        <f t="shared" si="0"/>
        <v>18</v>
      </c>
      <c r="Q67" s="59"/>
      <c r="R67" s="59"/>
      <c r="T67" s="59"/>
    </row>
    <row r="68" spans="1:20" x14ac:dyDescent="0.25">
      <c r="A68" s="60">
        <v>3</v>
      </c>
      <c r="B68" s="168" t="s">
        <v>159</v>
      </c>
      <c r="C68" s="286">
        <v>13</v>
      </c>
      <c r="D68" s="313">
        <v>4.6923076923076925</v>
      </c>
      <c r="E68" s="313">
        <v>4.33</v>
      </c>
      <c r="F68" s="287">
        <v>12</v>
      </c>
      <c r="G68" s="286">
        <v>6</v>
      </c>
      <c r="H68" s="313">
        <v>5</v>
      </c>
      <c r="I68" s="313">
        <v>4.37</v>
      </c>
      <c r="J68" s="287">
        <v>4</v>
      </c>
      <c r="K68" s="286">
        <v>11</v>
      </c>
      <c r="L68" s="313">
        <v>4.0909090909090908</v>
      </c>
      <c r="M68" s="313">
        <v>4.25</v>
      </c>
      <c r="N68" s="287">
        <v>62</v>
      </c>
      <c r="O68" s="61">
        <f t="shared" si="0"/>
        <v>66</v>
      </c>
      <c r="Q68" s="59"/>
      <c r="R68" s="59"/>
      <c r="T68" s="59"/>
    </row>
    <row r="69" spans="1:20" x14ac:dyDescent="0.25">
      <c r="A69" s="60">
        <v>4</v>
      </c>
      <c r="B69" s="168" t="s">
        <v>160</v>
      </c>
      <c r="C69" s="286">
        <v>6</v>
      </c>
      <c r="D69" s="313">
        <v>4.166666666666667</v>
      </c>
      <c r="E69" s="313">
        <v>4.33</v>
      </c>
      <c r="F69" s="287">
        <v>68</v>
      </c>
      <c r="G69" s="286">
        <v>2</v>
      </c>
      <c r="H69" s="313">
        <v>4.5</v>
      </c>
      <c r="I69" s="313">
        <v>4.37</v>
      </c>
      <c r="J69" s="287">
        <v>26</v>
      </c>
      <c r="K69" s="286">
        <v>5</v>
      </c>
      <c r="L69" s="313">
        <v>4</v>
      </c>
      <c r="M69" s="313">
        <v>4.25</v>
      </c>
      <c r="N69" s="287">
        <v>70</v>
      </c>
      <c r="O69" s="61">
        <f t="shared" si="0"/>
        <v>96</v>
      </c>
      <c r="Q69" s="59"/>
      <c r="R69" s="59"/>
      <c r="T69" s="59"/>
    </row>
    <row r="70" spans="1:20" x14ac:dyDescent="0.25">
      <c r="A70" s="60">
        <v>5</v>
      </c>
      <c r="B70" s="168" t="s">
        <v>87</v>
      </c>
      <c r="C70" s="286">
        <v>5</v>
      </c>
      <c r="D70" s="313">
        <v>4.2</v>
      </c>
      <c r="E70" s="313">
        <v>4.33</v>
      </c>
      <c r="F70" s="287">
        <v>64</v>
      </c>
      <c r="G70" s="286">
        <v>4</v>
      </c>
      <c r="H70" s="313">
        <v>4.5</v>
      </c>
      <c r="I70" s="313">
        <v>4.37</v>
      </c>
      <c r="J70" s="287">
        <v>27</v>
      </c>
      <c r="K70" s="286">
        <v>6</v>
      </c>
      <c r="L70" s="313">
        <v>3.8333333333333335</v>
      </c>
      <c r="M70" s="313">
        <v>4.25</v>
      </c>
      <c r="N70" s="287">
        <v>78</v>
      </c>
      <c r="O70" s="212">
        <f t="shared" si="0"/>
        <v>105</v>
      </c>
      <c r="Q70" s="59"/>
      <c r="R70" s="59"/>
      <c r="T70" s="59"/>
    </row>
    <row r="71" spans="1:20" x14ac:dyDescent="0.25">
      <c r="A71" s="60">
        <v>6</v>
      </c>
      <c r="B71" s="49" t="s">
        <v>161</v>
      </c>
      <c r="C71" s="296">
        <v>3</v>
      </c>
      <c r="D71" s="317">
        <v>3.3333333333333335</v>
      </c>
      <c r="E71" s="317">
        <v>4.33</v>
      </c>
      <c r="F71" s="297">
        <v>102</v>
      </c>
      <c r="G71" s="296">
        <v>1</v>
      </c>
      <c r="H71" s="317">
        <v>4</v>
      </c>
      <c r="I71" s="317">
        <v>4.37</v>
      </c>
      <c r="J71" s="297">
        <v>76</v>
      </c>
      <c r="K71" s="296">
        <v>2</v>
      </c>
      <c r="L71" s="317">
        <v>4</v>
      </c>
      <c r="M71" s="317">
        <v>4.25</v>
      </c>
      <c r="N71" s="297">
        <v>71</v>
      </c>
      <c r="O71" s="61">
        <f t="shared" si="0"/>
        <v>147</v>
      </c>
      <c r="Q71" s="59"/>
      <c r="R71" s="59"/>
      <c r="T71" s="59"/>
    </row>
    <row r="72" spans="1:20" x14ac:dyDescent="0.25">
      <c r="A72" s="60">
        <v>7</v>
      </c>
      <c r="B72" s="168" t="s">
        <v>162</v>
      </c>
      <c r="C72" s="286">
        <v>10</v>
      </c>
      <c r="D72" s="313">
        <v>4.2</v>
      </c>
      <c r="E72" s="313">
        <v>4.33</v>
      </c>
      <c r="F72" s="287">
        <v>65</v>
      </c>
      <c r="G72" s="286">
        <v>13</v>
      </c>
      <c r="H72" s="313">
        <v>4.384615384615385</v>
      </c>
      <c r="I72" s="313">
        <v>4.37</v>
      </c>
      <c r="J72" s="287">
        <v>42</v>
      </c>
      <c r="K72" s="286">
        <v>5</v>
      </c>
      <c r="L72" s="313">
        <v>4.8</v>
      </c>
      <c r="M72" s="313">
        <v>4.25</v>
      </c>
      <c r="N72" s="287">
        <v>4</v>
      </c>
      <c r="O72" s="61">
        <f t="shared" si="0"/>
        <v>46</v>
      </c>
      <c r="Q72" s="59"/>
      <c r="R72" s="59"/>
      <c r="T72" s="59"/>
    </row>
    <row r="73" spans="1:20" x14ac:dyDescent="0.25">
      <c r="A73" s="60">
        <v>8</v>
      </c>
      <c r="B73" s="168" t="s">
        <v>163</v>
      </c>
      <c r="C73" s="286">
        <v>7</v>
      </c>
      <c r="D73" s="313">
        <v>3.7142857142857144</v>
      </c>
      <c r="E73" s="313">
        <v>4.33</v>
      </c>
      <c r="F73" s="287">
        <v>94</v>
      </c>
      <c r="G73" s="286">
        <v>13</v>
      </c>
      <c r="H73" s="313">
        <v>4.3076923076923075</v>
      </c>
      <c r="I73" s="313">
        <v>4.37</v>
      </c>
      <c r="J73" s="287">
        <v>52</v>
      </c>
      <c r="K73" s="286">
        <v>12</v>
      </c>
      <c r="L73" s="313">
        <v>4.25</v>
      </c>
      <c r="M73" s="313">
        <v>4.25</v>
      </c>
      <c r="N73" s="287">
        <v>43</v>
      </c>
      <c r="O73" s="61">
        <f t="shared" si="0"/>
        <v>95</v>
      </c>
      <c r="Q73" s="59"/>
      <c r="R73" s="59"/>
      <c r="T73" s="59"/>
    </row>
    <row r="74" spans="1:20" x14ac:dyDescent="0.25">
      <c r="A74" s="60">
        <v>9</v>
      </c>
      <c r="B74" s="168" t="s">
        <v>34</v>
      </c>
      <c r="C74" s="286">
        <v>3</v>
      </c>
      <c r="D74" s="313">
        <v>3.3333333333333335</v>
      </c>
      <c r="E74" s="313">
        <v>4.33</v>
      </c>
      <c r="F74" s="287">
        <v>103</v>
      </c>
      <c r="G74" s="286">
        <v>6</v>
      </c>
      <c r="H74" s="313">
        <v>4.5</v>
      </c>
      <c r="I74" s="313">
        <v>4.37</v>
      </c>
      <c r="J74" s="287">
        <v>28</v>
      </c>
      <c r="K74" s="286">
        <v>3</v>
      </c>
      <c r="L74" s="313">
        <v>4.333333333333333</v>
      </c>
      <c r="M74" s="313">
        <v>4.25</v>
      </c>
      <c r="N74" s="287">
        <v>36</v>
      </c>
      <c r="O74" s="61">
        <f t="shared" si="0"/>
        <v>64</v>
      </c>
      <c r="Q74" s="59"/>
      <c r="R74" s="59"/>
      <c r="T74" s="59"/>
    </row>
    <row r="75" spans="1:20" x14ac:dyDescent="0.25">
      <c r="A75" s="60">
        <v>10</v>
      </c>
      <c r="B75" s="168" t="s">
        <v>164</v>
      </c>
      <c r="C75" s="286">
        <v>14</v>
      </c>
      <c r="D75" s="313">
        <v>4.3571428571428568</v>
      </c>
      <c r="E75" s="313">
        <v>4.33</v>
      </c>
      <c r="F75" s="287">
        <v>48</v>
      </c>
      <c r="G75" s="286">
        <v>5</v>
      </c>
      <c r="H75" s="313">
        <v>4.5999999999999996</v>
      </c>
      <c r="I75" s="313">
        <v>4.37</v>
      </c>
      <c r="J75" s="287">
        <v>15</v>
      </c>
      <c r="K75" s="286">
        <v>22</v>
      </c>
      <c r="L75" s="313">
        <v>3.7272727272727271</v>
      </c>
      <c r="M75" s="313">
        <v>4.25</v>
      </c>
      <c r="N75" s="287">
        <v>86</v>
      </c>
      <c r="O75" s="61">
        <f t="shared" ref="O75:O119" si="1">N75+J75</f>
        <v>101</v>
      </c>
      <c r="Q75" s="59"/>
      <c r="R75" s="59"/>
      <c r="T75" s="59"/>
    </row>
    <row r="76" spans="1:20" x14ac:dyDescent="0.25">
      <c r="A76" s="60">
        <v>11</v>
      </c>
      <c r="B76" s="177" t="s">
        <v>165</v>
      </c>
      <c r="C76" s="294">
        <v>2</v>
      </c>
      <c r="D76" s="314">
        <v>4.5</v>
      </c>
      <c r="E76" s="314">
        <v>4.33</v>
      </c>
      <c r="F76" s="295">
        <v>31</v>
      </c>
      <c r="G76" s="294">
        <v>3</v>
      </c>
      <c r="H76" s="314">
        <v>3</v>
      </c>
      <c r="I76" s="314">
        <v>4.37</v>
      </c>
      <c r="J76" s="295">
        <v>98</v>
      </c>
      <c r="K76" s="294">
        <v>2</v>
      </c>
      <c r="L76" s="314">
        <v>3.5</v>
      </c>
      <c r="M76" s="314">
        <v>4.25</v>
      </c>
      <c r="N76" s="295">
        <v>94</v>
      </c>
      <c r="O76" s="61">
        <f t="shared" si="1"/>
        <v>192</v>
      </c>
      <c r="Q76" s="59"/>
      <c r="R76" s="59"/>
      <c r="T76" s="59"/>
    </row>
    <row r="77" spans="1:20" x14ac:dyDescent="0.25">
      <c r="A77" s="60">
        <v>12</v>
      </c>
      <c r="B77" s="177" t="s">
        <v>166</v>
      </c>
      <c r="C77" s="294">
        <v>8</v>
      </c>
      <c r="D77" s="314">
        <v>4.375</v>
      </c>
      <c r="E77" s="314">
        <v>4.33</v>
      </c>
      <c r="F77" s="295">
        <v>44</v>
      </c>
      <c r="G77" s="294">
        <v>2</v>
      </c>
      <c r="H77" s="314">
        <v>4.5</v>
      </c>
      <c r="I77" s="314">
        <v>4.37</v>
      </c>
      <c r="J77" s="295">
        <v>29</v>
      </c>
      <c r="K77" s="294">
        <v>4</v>
      </c>
      <c r="L77" s="314">
        <v>4.25</v>
      </c>
      <c r="M77" s="314">
        <v>4.25</v>
      </c>
      <c r="N77" s="295">
        <v>44</v>
      </c>
      <c r="O77" s="61">
        <f t="shared" si="1"/>
        <v>73</v>
      </c>
      <c r="Q77" s="59"/>
      <c r="R77" s="59"/>
      <c r="T77" s="59"/>
    </row>
    <row r="78" spans="1:20" x14ac:dyDescent="0.25">
      <c r="A78" s="60">
        <v>13</v>
      </c>
      <c r="B78" s="168" t="s">
        <v>90</v>
      </c>
      <c r="C78" s="286">
        <v>7</v>
      </c>
      <c r="D78" s="313">
        <v>4.5714285714285712</v>
      </c>
      <c r="E78" s="313">
        <v>4.33</v>
      </c>
      <c r="F78" s="287">
        <v>21</v>
      </c>
      <c r="G78" s="286">
        <v>12</v>
      </c>
      <c r="H78" s="313">
        <v>3.75</v>
      </c>
      <c r="I78" s="313">
        <v>4.37</v>
      </c>
      <c r="J78" s="287">
        <v>86</v>
      </c>
      <c r="K78" s="286">
        <v>17</v>
      </c>
      <c r="L78" s="313">
        <v>4.0588235294117645</v>
      </c>
      <c r="M78" s="313">
        <v>4.25</v>
      </c>
      <c r="N78" s="287">
        <v>63</v>
      </c>
      <c r="O78" s="61">
        <f t="shared" si="1"/>
        <v>149</v>
      </c>
      <c r="Q78" s="59"/>
      <c r="R78" s="59"/>
      <c r="T78" s="59"/>
    </row>
    <row r="79" spans="1:20" ht="15.75" thickBot="1" x14ac:dyDescent="0.3">
      <c r="A79" s="60">
        <v>14</v>
      </c>
      <c r="B79" s="177" t="s">
        <v>144</v>
      </c>
      <c r="C79" s="294">
        <v>27</v>
      </c>
      <c r="D79" s="314">
        <v>4.333333333333333</v>
      </c>
      <c r="E79" s="314">
        <v>4.33</v>
      </c>
      <c r="F79" s="295">
        <v>53</v>
      </c>
      <c r="G79" s="294">
        <v>35</v>
      </c>
      <c r="H79" s="314">
        <v>4.5142857142857142</v>
      </c>
      <c r="I79" s="314">
        <v>4.37</v>
      </c>
      <c r="J79" s="295">
        <v>23</v>
      </c>
      <c r="K79" s="294">
        <v>27</v>
      </c>
      <c r="L79" s="314">
        <v>4.333333333333333</v>
      </c>
      <c r="M79" s="314">
        <v>4.25</v>
      </c>
      <c r="N79" s="295">
        <v>37</v>
      </c>
      <c r="O79" s="61">
        <f t="shared" si="1"/>
        <v>60</v>
      </c>
      <c r="Q79" s="59"/>
      <c r="R79" s="59"/>
      <c r="T79" s="59"/>
    </row>
    <row r="80" spans="1:20" ht="15.75" thickBot="1" x14ac:dyDescent="0.3">
      <c r="A80" s="193"/>
      <c r="B80" s="203" t="s">
        <v>114</v>
      </c>
      <c r="C80" s="248">
        <f>SUM(C81:C109)</f>
        <v>380</v>
      </c>
      <c r="D80" s="207">
        <f>AVERAGE(D81:D109)</f>
        <v>4.3412700611821791</v>
      </c>
      <c r="E80" s="207">
        <v>4.33</v>
      </c>
      <c r="F80" s="208"/>
      <c r="G80" s="248">
        <f>SUM(G81:G109)</f>
        <v>323</v>
      </c>
      <c r="H80" s="207">
        <f>AVERAGE(H81:H109)</f>
        <v>4.1852630164686886</v>
      </c>
      <c r="I80" s="207">
        <v>4.37</v>
      </c>
      <c r="J80" s="208"/>
      <c r="K80" s="248">
        <f>SUM(K81:K109)</f>
        <v>408</v>
      </c>
      <c r="L80" s="207">
        <f>AVERAGE(L81:L109)</f>
        <v>4.135028351840301</v>
      </c>
      <c r="M80" s="207">
        <v>4.25</v>
      </c>
      <c r="N80" s="208"/>
      <c r="O80" s="201"/>
      <c r="Q80" s="59"/>
      <c r="R80" s="59"/>
      <c r="T80" s="59"/>
    </row>
    <row r="81" spans="1:20" x14ac:dyDescent="0.25">
      <c r="A81" s="57">
        <v>1</v>
      </c>
      <c r="B81" s="177" t="s">
        <v>142</v>
      </c>
      <c r="C81" s="294">
        <v>8</v>
      </c>
      <c r="D81" s="314">
        <v>4.875</v>
      </c>
      <c r="E81" s="314">
        <v>4.33</v>
      </c>
      <c r="F81" s="295">
        <v>3</v>
      </c>
      <c r="G81" s="294">
        <v>5</v>
      </c>
      <c r="H81" s="314">
        <v>3.4</v>
      </c>
      <c r="I81" s="314">
        <v>4.37</v>
      </c>
      <c r="J81" s="295">
        <v>95</v>
      </c>
      <c r="K81" s="294">
        <v>7</v>
      </c>
      <c r="L81" s="314">
        <v>4.5714285714285712</v>
      </c>
      <c r="M81" s="314">
        <v>4.25</v>
      </c>
      <c r="N81" s="295">
        <v>17</v>
      </c>
      <c r="O81" s="61">
        <f t="shared" si="1"/>
        <v>112</v>
      </c>
      <c r="Q81" s="59"/>
      <c r="R81" s="59"/>
      <c r="T81" s="59"/>
    </row>
    <row r="82" spans="1:20" x14ac:dyDescent="0.25">
      <c r="A82" s="60">
        <v>2</v>
      </c>
      <c r="B82" s="49" t="s">
        <v>196</v>
      </c>
      <c r="C82" s="296">
        <v>2</v>
      </c>
      <c r="D82" s="317">
        <v>3.5</v>
      </c>
      <c r="E82" s="317">
        <v>4.33</v>
      </c>
      <c r="F82" s="297">
        <v>100</v>
      </c>
      <c r="G82" s="296"/>
      <c r="H82" s="317"/>
      <c r="I82" s="317">
        <v>4.37</v>
      </c>
      <c r="J82" s="297">
        <v>99</v>
      </c>
      <c r="K82" s="296"/>
      <c r="L82" s="317"/>
      <c r="M82" s="317">
        <v>4.25</v>
      </c>
      <c r="N82" s="297">
        <v>102</v>
      </c>
      <c r="O82" s="61">
        <f t="shared" si="1"/>
        <v>201</v>
      </c>
      <c r="Q82" s="59"/>
      <c r="R82" s="59"/>
      <c r="T82" s="59"/>
    </row>
    <row r="83" spans="1:20" x14ac:dyDescent="0.25">
      <c r="A83" s="60">
        <v>3</v>
      </c>
      <c r="B83" s="177" t="s">
        <v>167</v>
      </c>
      <c r="C83" s="294">
        <v>6</v>
      </c>
      <c r="D83" s="314">
        <v>4.333333333333333</v>
      </c>
      <c r="E83" s="314">
        <v>4.33</v>
      </c>
      <c r="F83" s="295">
        <v>54</v>
      </c>
      <c r="G83" s="294">
        <v>11</v>
      </c>
      <c r="H83" s="314">
        <v>3.8181818181818183</v>
      </c>
      <c r="I83" s="314">
        <v>4.37</v>
      </c>
      <c r="J83" s="295">
        <v>84</v>
      </c>
      <c r="K83" s="294">
        <v>8</v>
      </c>
      <c r="L83" s="314">
        <v>4</v>
      </c>
      <c r="M83" s="314">
        <v>4.25</v>
      </c>
      <c r="N83" s="295">
        <v>72</v>
      </c>
      <c r="O83" s="61">
        <f t="shared" si="1"/>
        <v>156</v>
      </c>
      <c r="Q83" s="59"/>
      <c r="R83" s="59"/>
      <c r="T83" s="59"/>
    </row>
    <row r="84" spans="1:20" x14ac:dyDescent="0.25">
      <c r="A84" s="60">
        <v>4</v>
      </c>
      <c r="B84" s="177" t="s">
        <v>168</v>
      </c>
      <c r="C84" s="294">
        <v>14</v>
      </c>
      <c r="D84" s="314">
        <v>4.5</v>
      </c>
      <c r="E84" s="314">
        <v>4.33</v>
      </c>
      <c r="F84" s="295">
        <v>32</v>
      </c>
      <c r="G84" s="294">
        <v>14</v>
      </c>
      <c r="H84" s="314">
        <v>4.1428571428571432</v>
      </c>
      <c r="I84" s="314">
        <v>4.37</v>
      </c>
      <c r="J84" s="295">
        <v>61</v>
      </c>
      <c r="K84" s="294">
        <v>18</v>
      </c>
      <c r="L84" s="314">
        <v>4.1111111111111107</v>
      </c>
      <c r="M84" s="314">
        <v>4.25</v>
      </c>
      <c r="N84" s="295">
        <v>58</v>
      </c>
      <c r="O84" s="61">
        <f t="shared" si="1"/>
        <v>119</v>
      </c>
      <c r="Q84" s="59"/>
      <c r="R84" s="59"/>
      <c r="T84" s="59"/>
    </row>
    <row r="85" spans="1:20" x14ac:dyDescent="0.25">
      <c r="A85" s="60">
        <v>5</v>
      </c>
      <c r="B85" s="177" t="s">
        <v>169</v>
      </c>
      <c r="C85" s="294">
        <v>8</v>
      </c>
      <c r="D85" s="314">
        <v>4.75</v>
      </c>
      <c r="E85" s="314">
        <v>4.33</v>
      </c>
      <c r="F85" s="295">
        <v>9</v>
      </c>
      <c r="G85" s="294">
        <v>11</v>
      </c>
      <c r="H85" s="314">
        <v>4</v>
      </c>
      <c r="I85" s="314">
        <v>4.37</v>
      </c>
      <c r="J85" s="295">
        <v>77</v>
      </c>
      <c r="K85" s="294">
        <v>13</v>
      </c>
      <c r="L85" s="314">
        <v>4.1538461538461542</v>
      </c>
      <c r="M85" s="314">
        <v>4.25</v>
      </c>
      <c r="N85" s="295">
        <v>53</v>
      </c>
      <c r="O85" s="61">
        <f t="shared" si="1"/>
        <v>130</v>
      </c>
      <c r="Q85" s="59"/>
      <c r="R85" s="59"/>
      <c r="T85" s="59"/>
    </row>
    <row r="86" spans="1:20" x14ac:dyDescent="0.25">
      <c r="A86" s="60">
        <v>6</v>
      </c>
      <c r="B86" s="177" t="s">
        <v>170</v>
      </c>
      <c r="C86" s="294">
        <v>11</v>
      </c>
      <c r="D86" s="314">
        <v>4.3636363636363633</v>
      </c>
      <c r="E86" s="314">
        <v>4.33</v>
      </c>
      <c r="F86" s="295">
        <v>47</v>
      </c>
      <c r="G86" s="294">
        <v>16</v>
      </c>
      <c r="H86" s="314">
        <v>4.4375</v>
      </c>
      <c r="I86" s="314">
        <v>4.37</v>
      </c>
      <c r="J86" s="295">
        <v>36</v>
      </c>
      <c r="K86" s="294">
        <v>11</v>
      </c>
      <c r="L86" s="314">
        <v>4.3636363636363633</v>
      </c>
      <c r="M86" s="314">
        <v>4.25</v>
      </c>
      <c r="N86" s="295">
        <v>33</v>
      </c>
      <c r="O86" s="61">
        <f t="shared" si="1"/>
        <v>69</v>
      </c>
      <c r="Q86" s="59"/>
      <c r="R86" s="59"/>
      <c r="T86" s="59"/>
    </row>
    <row r="87" spans="1:20" x14ac:dyDescent="0.25">
      <c r="A87" s="60">
        <v>7</v>
      </c>
      <c r="B87" s="177" t="s">
        <v>171</v>
      </c>
      <c r="C87" s="294">
        <v>6</v>
      </c>
      <c r="D87" s="314">
        <v>4</v>
      </c>
      <c r="E87" s="314">
        <v>4.33</v>
      </c>
      <c r="F87" s="295">
        <v>85</v>
      </c>
      <c r="G87" s="294">
        <v>5</v>
      </c>
      <c r="H87" s="314">
        <v>4</v>
      </c>
      <c r="I87" s="314">
        <v>4.37</v>
      </c>
      <c r="J87" s="295">
        <v>78</v>
      </c>
      <c r="K87" s="294">
        <v>12</v>
      </c>
      <c r="L87" s="314">
        <v>3.5</v>
      </c>
      <c r="M87" s="314">
        <v>4.25</v>
      </c>
      <c r="N87" s="295">
        <v>95</v>
      </c>
      <c r="O87" s="61">
        <f t="shared" si="1"/>
        <v>173</v>
      </c>
      <c r="Q87" s="59"/>
      <c r="R87" s="59"/>
      <c r="T87" s="59"/>
    </row>
    <row r="88" spans="1:20" x14ac:dyDescent="0.25">
      <c r="A88" s="60">
        <v>8</v>
      </c>
      <c r="B88" s="177" t="s">
        <v>172</v>
      </c>
      <c r="C88" s="294">
        <v>4</v>
      </c>
      <c r="D88" s="314">
        <v>4.25</v>
      </c>
      <c r="E88" s="314">
        <v>4.33</v>
      </c>
      <c r="F88" s="295">
        <v>63</v>
      </c>
      <c r="G88" s="294">
        <v>3</v>
      </c>
      <c r="H88" s="314">
        <v>4</v>
      </c>
      <c r="I88" s="314">
        <v>4.37</v>
      </c>
      <c r="J88" s="295">
        <v>79</v>
      </c>
      <c r="K88" s="294">
        <v>4</v>
      </c>
      <c r="L88" s="314">
        <v>5</v>
      </c>
      <c r="M88" s="314">
        <v>4.25</v>
      </c>
      <c r="N88" s="295">
        <v>3</v>
      </c>
      <c r="O88" s="61">
        <f t="shared" si="1"/>
        <v>82</v>
      </c>
      <c r="Q88" s="59"/>
      <c r="R88" s="59"/>
      <c r="T88" s="59"/>
    </row>
    <row r="89" spans="1:20" x14ac:dyDescent="0.25">
      <c r="A89" s="60">
        <v>9</v>
      </c>
      <c r="B89" s="177" t="s">
        <v>179</v>
      </c>
      <c r="C89" s="294">
        <v>3</v>
      </c>
      <c r="D89" s="314">
        <v>4</v>
      </c>
      <c r="E89" s="314">
        <v>4.33</v>
      </c>
      <c r="F89" s="295">
        <v>86</v>
      </c>
      <c r="G89" s="294">
        <v>3</v>
      </c>
      <c r="H89" s="314">
        <v>4.333333333333333</v>
      </c>
      <c r="I89" s="314">
        <v>4.37</v>
      </c>
      <c r="J89" s="295">
        <v>48</v>
      </c>
      <c r="K89" s="294"/>
      <c r="L89" s="314"/>
      <c r="M89" s="314">
        <v>4.25</v>
      </c>
      <c r="N89" s="295">
        <v>102</v>
      </c>
      <c r="O89" s="61">
        <f t="shared" si="1"/>
        <v>150</v>
      </c>
      <c r="Q89" s="59"/>
      <c r="R89" s="59"/>
      <c r="T89" s="59"/>
    </row>
    <row r="90" spans="1:20" x14ac:dyDescent="0.25">
      <c r="A90" s="60">
        <v>10</v>
      </c>
      <c r="B90" s="177" t="s">
        <v>191</v>
      </c>
      <c r="C90" s="294">
        <v>2</v>
      </c>
      <c r="D90" s="314">
        <v>4.5</v>
      </c>
      <c r="E90" s="314">
        <v>4.33</v>
      </c>
      <c r="F90" s="295">
        <v>33</v>
      </c>
      <c r="G90" s="294"/>
      <c r="H90" s="314"/>
      <c r="I90" s="314">
        <v>4.37</v>
      </c>
      <c r="J90" s="295">
        <v>99</v>
      </c>
      <c r="K90" s="294">
        <v>7</v>
      </c>
      <c r="L90" s="314">
        <v>4</v>
      </c>
      <c r="M90" s="314">
        <v>4.25</v>
      </c>
      <c r="N90" s="295">
        <v>73</v>
      </c>
      <c r="O90" s="61">
        <f t="shared" si="1"/>
        <v>172</v>
      </c>
      <c r="Q90" s="59"/>
      <c r="R90" s="59"/>
      <c r="T90" s="59"/>
    </row>
    <row r="91" spans="1:20" x14ac:dyDescent="0.25">
      <c r="A91" s="60">
        <v>11</v>
      </c>
      <c r="B91" s="177" t="s">
        <v>186</v>
      </c>
      <c r="C91" s="294">
        <v>13</v>
      </c>
      <c r="D91" s="314">
        <v>4.0769230769230766</v>
      </c>
      <c r="E91" s="314">
        <v>4.33</v>
      </c>
      <c r="F91" s="295">
        <v>73</v>
      </c>
      <c r="G91" s="294">
        <v>4</v>
      </c>
      <c r="H91" s="314">
        <v>4.25</v>
      </c>
      <c r="I91" s="314">
        <v>4.37</v>
      </c>
      <c r="J91" s="295">
        <v>56</v>
      </c>
      <c r="K91" s="294">
        <v>6</v>
      </c>
      <c r="L91" s="314">
        <v>3.6666666666666665</v>
      </c>
      <c r="M91" s="314">
        <v>4.25</v>
      </c>
      <c r="N91" s="295">
        <v>89</v>
      </c>
      <c r="O91" s="61">
        <f t="shared" si="1"/>
        <v>145</v>
      </c>
      <c r="Q91" s="59"/>
      <c r="R91" s="59"/>
      <c r="T91" s="59"/>
    </row>
    <row r="92" spans="1:20" x14ac:dyDescent="0.25">
      <c r="A92" s="60">
        <v>12</v>
      </c>
      <c r="B92" s="177" t="s">
        <v>173</v>
      </c>
      <c r="C92" s="294">
        <v>8</v>
      </c>
      <c r="D92" s="314">
        <v>4.375</v>
      </c>
      <c r="E92" s="314">
        <v>4.33</v>
      </c>
      <c r="F92" s="295">
        <v>45</v>
      </c>
      <c r="G92" s="294">
        <v>11</v>
      </c>
      <c r="H92" s="314">
        <v>4.4545454545454541</v>
      </c>
      <c r="I92" s="314">
        <v>4.37</v>
      </c>
      <c r="J92" s="295">
        <v>33</v>
      </c>
      <c r="K92" s="294">
        <v>10</v>
      </c>
      <c r="L92" s="314">
        <v>4.0952380952380949</v>
      </c>
      <c r="M92" s="314">
        <v>4.25</v>
      </c>
      <c r="N92" s="295">
        <v>60</v>
      </c>
      <c r="O92" s="61">
        <f t="shared" si="1"/>
        <v>93</v>
      </c>
      <c r="Q92" s="59"/>
      <c r="R92" s="59"/>
      <c r="T92" s="59"/>
    </row>
    <row r="93" spans="1:20" x14ac:dyDescent="0.25">
      <c r="A93" s="60">
        <v>13</v>
      </c>
      <c r="B93" s="177" t="s">
        <v>174</v>
      </c>
      <c r="C93" s="294">
        <v>5</v>
      </c>
      <c r="D93" s="314">
        <v>4.5999999999999996</v>
      </c>
      <c r="E93" s="314">
        <v>4.33</v>
      </c>
      <c r="F93" s="295">
        <v>18</v>
      </c>
      <c r="G93" s="294">
        <v>3</v>
      </c>
      <c r="H93" s="314">
        <v>4</v>
      </c>
      <c r="I93" s="314">
        <v>4.37</v>
      </c>
      <c r="J93" s="295">
        <v>80</v>
      </c>
      <c r="K93" s="294">
        <v>2</v>
      </c>
      <c r="L93" s="314">
        <v>4</v>
      </c>
      <c r="M93" s="314">
        <v>4.25</v>
      </c>
      <c r="N93" s="295">
        <v>74</v>
      </c>
      <c r="O93" s="63">
        <f t="shared" si="1"/>
        <v>154</v>
      </c>
      <c r="Q93" s="59"/>
      <c r="R93" s="59"/>
      <c r="T93" s="59"/>
    </row>
    <row r="94" spans="1:20" x14ac:dyDescent="0.25">
      <c r="A94" s="60">
        <v>14</v>
      </c>
      <c r="B94" s="177" t="s">
        <v>175</v>
      </c>
      <c r="C94" s="294">
        <v>4</v>
      </c>
      <c r="D94" s="314">
        <v>4.25</v>
      </c>
      <c r="E94" s="314">
        <v>4.33</v>
      </c>
      <c r="F94" s="295">
        <v>62</v>
      </c>
      <c r="G94" s="294">
        <v>3</v>
      </c>
      <c r="H94" s="314">
        <v>3.3333333333333335</v>
      </c>
      <c r="I94" s="314">
        <v>4.37</v>
      </c>
      <c r="J94" s="295">
        <v>96</v>
      </c>
      <c r="K94" s="294">
        <v>2</v>
      </c>
      <c r="L94" s="314">
        <v>3.5</v>
      </c>
      <c r="M94" s="314">
        <v>4.25</v>
      </c>
      <c r="N94" s="295">
        <v>96</v>
      </c>
      <c r="O94" s="191">
        <f t="shared" si="1"/>
        <v>192</v>
      </c>
      <c r="Q94" s="59"/>
      <c r="R94" s="59"/>
      <c r="T94" s="59"/>
    </row>
    <row r="95" spans="1:20" x14ac:dyDescent="0.25">
      <c r="A95" s="255">
        <v>15</v>
      </c>
      <c r="B95" s="177" t="s">
        <v>185</v>
      </c>
      <c r="C95" s="294">
        <v>6</v>
      </c>
      <c r="D95" s="314">
        <v>3.8333333333333335</v>
      </c>
      <c r="E95" s="314">
        <v>4.33</v>
      </c>
      <c r="F95" s="295">
        <v>92</v>
      </c>
      <c r="G95" s="294">
        <v>5</v>
      </c>
      <c r="H95" s="314">
        <v>3.6</v>
      </c>
      <c r="I95" s="314">
        <v>4.37</v>
      </c>
      <c r="J95" s="295">
        <v>90</v>
      </c>
      <c r="K95" s="294"/>
      <c r="L95" s="314"/>
      <c r="M95" s="314">
        <v>4.25</v>
      </c>
      <c r="N95" s="295">
        <v>102</v>
      </c>
      <c r="O95" s="61">
        <f t="shared" si="1"/>
        <v>192</v>
      </c>
      <c r="Q95" s="59"/>
      <c r="R95" s="59"/>
      <c r="T95" s="59"/>
    </row>
    <row r="96" spans="1:20" x14ac:dyDescent="0.25">
      <c r="A96" s="60">
        <v>16</v>
      </c>
      <c r="B96" s="177" t="s">
        <v>176</v>
      </c>
      <c r="C96" s="294">
        <v>4</v>
      </c>
      <c r="D96" s="314">
        <v>4.75</v>
      </c>
      <c r="E96" s="314">
        <v>4.33</v>
      </c>
      <c r="F96" s="295">
        <v>8</v>
      </c>
      <c r="G96" s="294">
        <v>3</v>
      </c>
      <c r="H96" s="314">
        <v>4.333333333333333</v>
      </c>
      <c r="I96" s="314">
        <v>4.37</v>
      </c>
      <c r="J96" s="295">
        <v>49</v>
      </c>
      <c r="K96" s="294">
        <v>4</v>
      </c>
      <c r="L96" s="314">
        <v>4.25</v>
      </c>
      <c r="M96" s="314">
        <v>4.25</v>
      </c>
      <c r="N96" s="295">
        <v>45</v>
      </c>
      <c r="O96" s="61">
        <f t="shared" si="1"/>
        <v>94</v>
      </c>
      <c r="Q96" s="59"/>
      <c r="R96" s="59"/>
      <c r="T96" s="59"/>
    </row>
    <row r="97" spans="1:20" x14ac:dyDescent="0.25">
      <c r="A97" s="60">
        <v>17</v>
      </c>
      <c r="B97" s="177" t="s">
        <v>181</v>
      </c>
      <c r="C97" s="294">
        <v>4</v>
      </c>
      <c r="D97" s="314">
        <v>3.5</v>
      </c>
      <c r="E97" s="314">
        <v>4.33</v>
      </c>
      <c r="F97" s="295">
        <v>99</v>
      </c>
      <c r="G97" s="294">
        <v>4</v>
      </c>
      <c r="H97" s="314">
        <v>3.5</v>
      </c>
      <c r="I97" s="314">
        <v>4.37</v>
      </c>
      <c r="J97" s="295">
        <v>94</v>
      </c>
      <c r="K97" s="294">
        <v>3</v>
      </c>
      <c r="L97" s="314">
        <v>4.666666666666667</v>
      </c>
      <c r="M97" s="314">
        <v>4.25</v>
      </c>
      <c r="N97" s="295">
        <v>10</v>
      </c>
      <c r="O97" s="61">
        <f t="shared" si="1"/>
        <v>104</v>
      </c>
      <c r="Q97" s="59"/>
      <c r="R97" s="59"/>
      <c r="T97" s="59"/>
    </row>
    <row r="98" spans="1:20" x14ac:dyDescent="0.25">
      <c r="A98" s="60">
        <v>18</v>
      </c>
      <c r="B98" s="177" t="s">
        <v>177</v>
      </c>
      <c r="C98" s="294">
        <v>8</v>
      </c>
      <c r="D98" s="314">
        <v>4.375</v>
      </c>
      <c r="E98" s="314">
        <v>4.33</v>
      </c>
      <c r="F98" s="295">
        <v>46</v>
      </c>
      <c r="G98" s="294">
        <v>5</v>
      </c>
      <c r="H98" s="314">
        <v>4.5999999999999996</v>
      </c>
      <c r="I98" s="314">
        <v>4.37</v>
      </c>
      <c r="J98" s="295">
        <v>16</v>
      </c>
      <c r="K98" s="294">
        <v>5</v>
      </c>
      <c r="L98" s="314">
        <v>3.8</v>
      </c>
      <c r="M98" s="314">
        <v>4.25</v>
      </c>
      <c r="N98" s="295">
        <v>81</v>
      </c>
      <c r="O98" s="61">
        <f t="shared" si="1"/>
        <v>97</v>
      </c>
      <c r="Q98" s="59"/>
      <c r="R98" s="59"/>
      <c r="T98" s="59"/>
    </row>
    <row r="99" spans="1:20" x14ac:dyDescent="0.25">
      <c r="A99" s="60">
        <v>19</v>
      </c>
      <c r="B99" s="177" t="s">
        <v>129</v>
      </c>
      <c r="C99" s="294">
        <v>23</v>
      </c>
      <c r="D99" s="314">
        <v>4.5652173913043477</v>
      </c>
      <c r="E99" s="314">
        <v>4.33</v>
      </c>
      <c r="F99" s="295">
        <v>22</v>
      </c>
      <c r="G99" s="294">
        <v>16</v>
      </c>
      <c r="H99" s="314">
        <v>4.5625</v>
      </c>
      <c r="I99" s="314">
        <v>4.37</v>
      </c>
      <c r="J99" s="295">
        <v>20</v>
      </c>
      <c r="K99" s="294">
        <v>40</v>
      </c>
      <c r="L99" s="314">
        <v>4.3</v>
      </c>
      <c r="M99" s="314">
        <v>4.25</v>
      </c>
      <c r="N99" s="295">
        <v>41</v>
      </c>
      <c r="O99" s="61">
        <f t="shared" si="1"/>
        <v>61</v>
      </c>
      <c r="Q99" s="59"/>
      <c r="R99" s="59"/>
      <c r="T99" s="59"/>
    </row>
    <row r="100" spans="1:20" x14ac:dyDescent="0.25">
      <c r="A100" s="60">
        <v>20</v>
      </c>
      <c r="B100" s="177" t="s">
        <v>178</v>
      </c>
      <c r="C100" s="294">
        <v>7</v>
      </c>
      <c r="D100" s="314">
        <v>4.7142857142857144</v>
      </c>
      <c r="E100" s="314">
        <v>4.33</v>
      </c>
      <c r="F100" s="295">
        <v>11</v>
      </c>
      <c r="G100" s="294">
        <v>6</v>
      </c>
      <c r="H100" s="314">
        <v>4.5</v>
      </c>
      <c r="I100" s="314">
        <v>4.37</v>
      </c>
      <c r="J100" s="295">
        <v>30</v>
      </c>
      <c r="K100" s="294">
        <v>2</v>
      </c>
      <c r="L100" s="314">
        <v>4.5</v>
      </c>
      <c r="M100" s="314">
        <v>4.25</v>
      </c>
      <c r="N100" s="295">
        <v>25</v>
      </c>
      <c r="O100" s="61">
        <f t="shared" si="1"/>
        <v>55</v>
      </c>
      <c r="Q100" s="59"/>
      <c r="R100" s="59"/>
      <c r="T100" s="59"/>
    </row>
    <row r="101" spans="1:20" x14ac:dyDescent="0.25">
      <c r="A101" s="60">
        <v>21</v>
      </c>
      <c r="B101" s="177" t="s">
        <v>128</v>
      </c>
      <c r="C101" s="294">
        <v>46</v>
      </c>
      <c r="D101" s="314">
        <v>4.3478260869565215</v>
      </c>
      <c r="E101" s="314">
        <v>4.33</v>
      </c>
      <c r="F101" s="295">
        <v>49</v>
      </c>
      <c r="G101" s="294">
        <v>21</v>
      </c>
      <c r="H101" s="314">
        <v>4.7142857142857144</v>
      </c>
      <c r="I101" s="314">
        <v>4.37</v>
      </c>
      <c r="J101" s="295">
        <v>8</v>
      </c>
      <c r="K101" s="294">
        <v>42</v>
      </c>
      <c r="L101" s="314">
        <v>4.2142857142857144</v>
      </c>
      <c r="M101" s="314">
        <v>4.25</v>
      </c>
      <c r="N101" s="295">
        <v>49</v>
      </c>
      <c r="O101" s="61">
        <f t="shared" si="1"/>
        <v>57</v>
      </c>
      <c r="Q101" s="59"/>
      <c r="R101" s="59"/>
      <c r="T101" s="59"/>
    </row>
    <row r="102" spans="1:20" x14ac:dyDescent="0.25">
      <c r="A102" s="60">
        <v>22</v>
      </c>
      <c r="B102" s="177" t="s">
        <v>184</v>
      </c>
      <c r="C102" s="294">
        <v>10</v>
      </c>
      <c r="D102" s="314">
        <v>4.4000000000000004</v>
      </c>
      <c r="E102" s="314">
        <v>4.33</v>
      </c>
      <c r="F102" s="295">
        <v>42</v>
      </c>
      <c r="G102" s="294">
        <v>10</v>
      </c>
      <c r="H102" s="314">
        <v>4.5999999999999996</v>
      </c>
      <c r="I102" s="314">
        <v>4.37</v>
      </c>
      <c r="J102" s="295">
        <v>17</v>
      </c>
      <c r="K102" s="294">
        <v>8</v>
      </c>
      <c r="L102" s="314">
        <v>3.875</v>
      </c>
      <c r="M102" s="314">
        <v>4.25</v>
      </c>
      <c r="N102" s="295">
        <v>77</v>
      </c>
      <c r="O102" s="63">
        <f t="shared" si="1"/>
        <v>94</v>
      </c>
      <c r="Q102" s="59"/>
      <c r="R102" s="59"/>
      <c r="T102" s="59"/>
    </row>
    <row r="103" spans="1:20" x14ac:dyDescent="0.25">
      <c r="A103" s="60">
        <v>23</v>
      </c>
      <c r="B103" s="177" t="s">
        <v>127</v>
      </c>
      <c r="C103" s="294">
        <v>47</v>
      </c>
      <c r="D103" s="314">
        <v>4.5106382978723403</v>
      </c>
      <c r="E103" s="314">
        <v>4.33</v>
      </c>
      <c r="F103" s="295">
        <v>26</v>
      </c>
      <c r="G103" s="294">
        <v>47</v>
      </c>
      <c r="H103" s="314">
        <v>4.2978723404255321</v>
      </c>
      <c r="I103" s="314">
        <v>4.37</v>
      </c>
      <c r="J103" s="295">
        <v>53</v>
      </c>
      <c r="K103" s="294">
        <v>58</v>
      </c>
      <c r="L103" s="314">
        <v>4.2413793103448274</v>
      </c>
      <c r="M103" s="314">
        <v>4.25</v>
      </c>
      <c r="N103" s="295">
        <v>46</v>
      </c>
      <c r="O103" s="61">
        <f t="shared" si="1"/>
        <v>99</v>
      </c>
      <c r="Q103" s="59"/>
      <c r="R103" s="59"/>
      <c r="T103" s="59"/>
    </row>
    <row r="104" spans="1:20" x14ac:dyDescent="0.25">
      <c r="A104" s="60">
        <v>24</v>
      </c>
      <c r="B104" s="177" t="s">
        <v>126</v>
      </c>
      <c r="C104" s="294">
        <v>39</v>
      </c>
      <c r="D104" s="314">
        <v>4.4358974358974361</v>
      </c>
      <c r="E104" s="314">
        <v>4.33</v>
      </c>
      <c r="F104" s="295">
        <v>36</v>
      </c>
      <c r="G104" s="294">
        <v>26</v>
      </c>
      <c r="H104" s="314">
        <v>4.2307692307692308</v>
      </c>
      <c r="I104" s="314">
        <v>4.37</v>
      </c>
      <c r="J104" s="295">
        <v>57</v>
      </c>
      <c r="K104" s="294">
        <v>40</v>
      </c>
      <c r="L104" s="314">
        <v>4.1500000000000004</v>
      </c>
      <c r="M104" s="314">
        <v>4.25</v>
      </c>
      <c r="N104" s="295">
        <v>54</v>
      </c>
      <c r="O104" s="61">
        <f t="shared" si="1"/>
        <v>111</v>
      </c>
      <c r="Q104" s="59"/>
      <c r="R104" s="59"/>
      <c r="T104" s="59"/>
    </row>
    <row r="105" spans="1:20" x14ac:dyDescent="0.25">
      <c r="A105" s="60">
        <v>25</v>
      </c>
      <c r="B105" s="177" t="s">
        <v>51</v>
      </c>
      <c r="C105" s="294">
        <v>20</v>
      </c>
      <c r="D105" s="314">
        <v>4.8499999999999996</v>
      </c>
      <c r="E105" s="314">
        <v>4.33</v>
      </c>
      <c r="F105" s="295">
        <v>5</v>
      </c>
      <c r="G105" s="294">
        <v>27</v>
      </c>
      <c r="H105" s="314">
        <v>4.333333333333333</v>
      </c>
      <c r="I105" s="314">
        <v>4.37</v>
      </c>
      <c r="J105" s="295">
        <v>50</v>
      </c>
      <c r="K105" s="294">
        <v>36</v>
      </c>
      <c r="L105" s="314">
        <v>4.416666666666667</v>
      </c>
      <c r="M105" s="314">
        <v>4.25</v>
      </c>
      <c r="N105" s="295">
        <v>28</v>
      </c>
      <c r="O105" s="61">
        <f t="shared" si="1"/>
        <v>78</v>
      </c>
      <c r="Q105" s="59"/>
      <c r="R105" s="59"/>
      <c r="T105" s="59"/>
    </row>
    <row r="106" spans="1:20" x14ac:dyDescent="0.25">
      <c r="A106" s="60">
        <v>26</v>
      </c>
      <c r="B106" s="177" t="s">
        <v>125</v>
      </c>
      <c r="C106" s="294">
        <v>18</v>
      </c>
      <c r="D106" s="314">
        <v>4.4444444444444446</v>
      </c>
      <c r="E106" s="314">
        <v>4.33</v>
      </c>
      <c r="F106" s="295">
        <v>35</v>
      </c>
      <c r="G106" s="294">
        <v>25</v>
      </c>
      <c r="H106" s="314">
        <v>4.5999999999999996</v>
      </c>
      <c r="I106" s="314">
        <v>4.37</v>
      </c>
      <c r="J106" s="295">
        <v>18</v>
      </c>
      <c r="K106" s="294">
        <v>31</v>
      </c>
      <c r="L106" s="314">
        <v>4.580645161290323</v>
      </c>
      <c r="M106" s="314">
        <v>4.25</v>
      </c>
      <c r="N106" s="295">
        <v>16</v>
      </c>
      <c r="O106" s="61">
        <f t="shared" si="1"/>
        <v>34</v>
      </c>
      <c r="Q106" s="59"/>
      <c r="R106" s="59"/>
      <c r="T106" s="59"/>
    </row>
    <row r="107" spans="1:20" x14ac:dyDescent="0.25">
      <c r="A107" s="60">
        <v>27</v>
      </c>
      <c r="B107" s="177" t="s">
        <v>138</v>
      </c>
      <c r="C107" s="294">
        <v>27</v>
      </c>
      <c r="D107" s="314">
        <v>4.5185185185185182</v>
      </c>
      <c r="E107" s="314">
        <v>4.33</v>
      </c>
      <c r="F107" s="295">
        <v>25</v>
      </c>
      <c r="G107" s="294">
        <v>20</v>
      </c>
      <c r="H107" s="314">
        <v>4.55</v>
      </c>
      <c r="I107" s="314">
        <v>4.37</v>
      </c>
      <c r="J107" s="295">
        <v>21</v>
      </c>
      <c r="K107" s="294">
        <v>18</v>
      </c>
      <c r="L107" s="314">
        <v>4.666666666666667</v>
      </c>
      <c r="M107" s="314">
        <v>4.25</v>
      </c>
      <c r="N107" s="295">
        <v>11</v>
      </c>
      <c r="O107" s="61">
        <f t="shared" si="1"/>
        <v>32</v>
      </c>
      <c r="Q107" s="59"/>
      <c r="R107" s="59"/>
      <c r="T107" s="59"/>
    </row>
    <row r="108" spans="1:20" x14ac:dyDescent="0.25">
      <c r="A108" s="60">
        <v>28</v>
      </c>
      <c r="B108" s="177" t="s">
        <v>139</v>
      </c>
      <c r="C108" s="294">
        <v>9</v>
      </c>
      <c r="D108" s="314">
        <v>4</v>
      </c>
      <c r="E108" s="314">
        <v>4.33</v>
      </c>
      <c r="F108" s="295">
        <v>87</v>
      </c>
      <c r="G108" s="294">
        <v>6</v>
      </c>
      <c r="H108" s="314">
        <v>4.333333333333333</v>
      </c>
      <c r="I108" s="314">
        <v>4.37</v>
      </c>
      <c r="J108" s="295">
        <v>51</v>
      </c>
      <c r="K108" s="294">
        <v>5</v>
      </c>
      <c r="L108" s="314">
        <v>3.2</v>
      </c>
      <c r="M108" s="314">
        <v>4.25</v>
      </c>
      <c r="N108" s="295">
        <v>98</v>
      </c>
      <c r="O108" s="61">
        <f t="shared" si="1"/>
        <v>149</v>
      </c>
      <c r="Q108" s="59"/>
      <c r="R108" s="59"/>
      <c r="T108" s="59"/>
    </row>
    <row r="109" spans="1:20" ht="15.75" thickBot="1" x14ac:dyDescent="0.3">
      <c r="A109" s="60">
        <v>29</v>
      </c>
      <c r="B109" s="177" t="s">
        <v>143</v>
      </c>
      <c r="C109" s="294">
        <v>18</v>
      </c>
      <c r="D109" s="314">
        <v>4.2777777777777777</v>
      </c>
      <c r="E109" s="314">
        <v>4.33</v>
      </c>
      <c r="F109" s="295">
        <v>56</v>
      </c>
      <c r="G109" s="294">
        <v>13</v>
      </c>
      <c r="H109" s="314">
        <v>4.0769230769230766</v>
      </c>
      <c r="I109" s="314">
        <v>4.37</v>
      </c>
      <c r="J109" s="295">
        <v>65</v>
      </c>
      <c r="K109" s="294">
        <v>16</v>
      </c>
      <c r="L109" s="314">
        <v>3.6875</v>
      </c>
      <c r="M109" s="314">
        <v>4.25</v>
      </c>
      <c r="N109" s="295">
        <v>87</v>
      </c>
      <c r="O109" s="61">
        <f t="shared" si="1"/>
        <v>152</v>
      </c>
      <c r="Q109" s="59"/>
      <c r="R109" s="59"/>
      <c r="T109" s="59"/>
    </row>
    <row r="110" spans="1:20" ht="15.75" thickBot="1" x14ac:dyDescent="0.3">
      <c r="A110" s="193"/>
      <c r="B110" s="199" t="s">
        <v>113</v>
      </c>
      <c r="C110" s="249">
        <f>SUM(C111:C119)</f>
        <v>211</v>
      </c>
      <c r="D110" s="254">
        <f>AVERAGE(D111:D119)</f>
        <v>4.3912308955412405</v>
      </c>
      <c r="E110" s="254">
        <v>4.33</v>
      </c>
      <c r="F110" s="200"/>
      <c r="G110" s="249">
        <f>SUM(G111:G119)</f>
        <v>160</v>
      </c>
      <c r="H110" s="254">
        <f>AVERAGE(H111:H119)</f>
        <v>4.3042608007544896</v>
      </c>
      <c r="I110" s="254">
        <v>4.37</v>
      </c>
      <c r="J110" s="200"/>
      <c r="K110" s="249">
        <f>SUM(K111:K119)</f>
        <v>211</v>
      </c>
      <c r="L110" s="254">
        <f>AVERAGE(L111:L119)</f>
        <v>4.2249100040088772</v>
      </c>
      <c r="M110" s="254">
        <v>4.25</v>
      </c>
      <c r="N110" s="200"/>
      <c r="O110" s="201"/>
      <c r="Q110" s="59"/>
      <c r="R110" s="59"/>
      <c r="T110" s="59"/>
    </row>
    <row r="111" spans="1:20" x14ac:dyDescent="0.25">
      <c r="A111" s="57">
        <v>1</v>
      </c>
      <c r="B111" s="176" t="s">
        <v>94</v>
      </c>
      <c r="C111" s="309">
        <v>91</v>
      </c>
      <c r="D111" s="329">
        <v>4.4505494505494507</v>
      </c>
      <c r="E111" s="329">
        <v>4.33</v>
      </c>
      <c r="F111" s="310">
        <v>34</v>
      </c>
      <c r="G111" s="309">
        <v>63</v>
      </c>
      <c r="H111" s="329">
        <v>4.6984126984126986</v>
      </c>
      <c r="I111" s="329">
        <v>4.37</v>
      </c>
      <c r="J111" s="310">
        <v>10</v>
      </c>
      <c r="K111" s="309">
        <v>94</v>
      </c>
      <c r="L111" s="329">
        <v>4.4361702127659575</v>
      </c>
      <c r="M111" s="329">
        <v>4.25</v>
      </c>
      <c r="N111" s="310">
        <v>27</v>
      </c>
      <c r="O111" s="58">
        <f t="shared" si="1"/>
        <v>37</v>
      </c>
      <c r="Q111" s="59"/>
      <c r="R111" s="59"/>
      <c r="T111" s="59"/>
    </row>
    <row r="112" spans="1:20" x14ac:dyDescent="0.25">
      <c r="A112" s="60">
        <v>2</v>
      </c>
      <c r="B112" s="47" t="s">
        <v>96</v>
      </c>
      <c r="C112" s="288">
        <v>29</v>
      </c>
      <c r="D112" s="311">
        <v>4.6206896551724137</v>
      </c>
      <c r="E112" s="311">
        <v>4.33</v>
      </c>
      <c r="F112" s="289">
        <v>15</v>
      </c>
      <c r="G112" s="288">
        <v>31</v>
      </c>
      <c r="H112" s="311">
        <v>4.580645161290323</v>
      </c>
      <c r="I112" s="311">
        <v>4.37</v>
      </c>
      <c r="J112" s="289">
        <v>19</v>
      </c>
      <c r="K112" s="288">
        <v>21</v>
      </c>
      <c r="L112" s="311">
        <v>4.7619047619047619</v>
      </c>
      <c r="M112" s="311">
        <v>4.25</v>
      </c>
      <c r="N112" s="289">
        <v>5</v>
      </c>
      <c r="O112" s="61">
        <f t="shared" si="1"/>
        <v>24</v>
      </c>
      <c r="Q112" s="59"/>
      <c r="R112" s="59"/>
      <c r="T112" s="59"/>
    </row>
    <row r="113" spans="1:20" x14ac:dyDescent="0.25">
      <c r="A113" s="64">
        <v>3</v>
      </c>
      <c r="B113" s="168" t="s">
        <v>59</v>
      </c>
      <c r="C113" s="286">
        <v>15</v>
      </c>
      <c r="D113" s="313">
        <v>4.5999999999999996</v>
      </c>
      <c r="E113" s="313">
        <v>4.33</v>
      </c>
      <c r="F113" s="287">
        <v>19</v>
      </c>
      <c r="G113" s="286">
        <v>11</v>
      </c>
      <c r="H113" s="313">
        <v>4.4545454545454541</v>
      </c>
      <c r="I113" s="313">
        <v>4.37</v>
      </c>
      <c r="J113" s="287">
        <v>34</v>
      </c>
      <c r="K113" s="286">
        <v>17</v>
      </c>
      <c r="L113" s="313">
        <v>4.5294117647058822</v>
      </c>
      <c r="M113" s="313">
        <v>4.25</v>
      </c>
      <c r="N113" s="287">
        <v>19</v>
      </c>
      <c r="O113" s="61">
        <f t="shared" si="1"/>
        <v>53</v>
      </c>
      <c r="Q113" s="59"/>
      <c r="R113" s="59"/>
      <c r="T113" s="59"/>
    </row>
    <row r="114" spans="1:20" x14ac:dyDescent="0.25">
      <c r="A114" s="64">
        <v>4</v>
      </c>
      <c r="B114" s="168" t="s">
        <v>95</v>
      </c>
      <c r="C114" s="286">
        <v>5</v>
      </c>
      <c r="D114" s="313">
        <v>4.4000000000000004</v>
      </c>
      <c r="E114" s="313">
        <v>4.33</v>
      </c>
      <c r="F114" s="287">
        <v>43</v>
      </c>
      <c r="G114" s="286">
        <v>2</v>
      </c>
      <c r="H114" s="313">
        <v>4.5</v>
      </c>
      <c r="I114" s="313">
        <v>4.37</v>
      </c>
      <c r="J114" s="287">
        <v>31</v>
      </c>
      <c r="K114" s="286">
        <v>2</v>
      </c>
      <c r="L114" s="313">
        <v>4</v>
      </c>
      <c r="M114" s="313">
        <v>4.25</v>
      </c>
      <c r="N114" s="287">
        <v>75</v>
      </c>
      <c r="O114" s="61">
        <f t="shared" si="1"/>
        <v>106</v>
      </c>
      <c r="Q114" s="59"/>
      <c r="R114" s="59"/>
      <c r="T114" s="59"/>
    </row>
    <row r="115" spans="1:20" x14ac:dyDescent="0.25">
      <c r="A115" s="64">
        <v>5</v>
      </c>
      <c r="B115" s="47" t="s">
        <v>124</v>
      </c>
      <c r="C115" s="288">
        <v>20</v>
      </c>
      <c r="D115" s="311">
        <v>4.5999999999999996</v>
      </c>
      <c r="E115" s="311">
        <v>4.33</v>
      </c>
      <c r="F115" s="289">
        <v>20</v>
      </c>
      <c r="G115" s="288">
        <v>23</v>
      </c>
      <c r="H115" s="311">
        <v>4.4782608695652177</v>
      </c>
      <c r="I115" s="311">
        <v>4.37</v>
      </c>
      <c r="J115" s="289">
        <v>32</v>
      </c>
      <c r="K115" s="288">
        <v>26</v>
      </c>
      <c r="L115" s="311">
        <v>4.6538461538461542</v>
      </c>
      <c r="M115" s="311">
        <v>4.25</v>
      </c>
      <c r="N115" s="289">
        <v>13</v>
      </c>
      <c r="O115" s="192">
        <f t="shared" si="1"/>
        <v>45</v>
      </c>
      <c r="Q115" s="59"/>
      <c r="R115" s="59"/>
      <c r="T115" s="59"/>
    </row>
    <row r="116" spans="1:20" x14ac:dyDescent="0.25">
      <c r="A116" s="64">
        <v>6</v>
      </c>
      <c r="B116" s="47" t="s">
        <v>97</v>
      </c>
      <c r="C116" s="288">
        <v>3</v>
      </c>
      <c r="D116" s="311">
        <v>4.333333333333333</v>
      </c>
      <c r="E116" s="311">
        <v>4.33</v>
      </c>
      <c r="F116" s="289">
        <v>55</v>
      </c>
      <c r="G116" s="288">
        <v>3</v>
      </c>
      <c r="H116" s="311">
        <v>3.6666666666666665</v>
      </c>
      <c r="I116" s="311">
        <v>4.37</v>
      </c>
      <c r="J116" s="289">
        <v>87</v>
      </c>
      <c r="K116" s="288">
        <v>3</v>
      </c>
      <c r="L116" s="311">
        <v>4.333333333333333</v>
      </c>
      <c r="M116" s="311">
        <v>4.25</v>
      </c>
      <c r="N116" s="289">
        <v>38</v>
      </c>
      <c r="O116" s="61">
        <f t="shared" si="1"/>
        <v>125</v>
      </c>
      <c r="Q116" s="59"/>
      <c r="R116" s="59"/>
      <c r="T116" s="59"/>
    </row>
    <row r="117" spans="1:20" x14ac:dyDescent="0.25">
      <c r="A117" s="64">
        <v>7</v>
      </c>
      <c r="B117" s="51" t="s">
        <v>98</v>
      </c>
      <c r="C117" s="292"/>
      <c r="D117" s="322"/>
      <c r="E117" s="322">
        <v>4.33</v>
      </c>
      <c r="F117" s="293">
        <v>106</v>
      </c>
      <c r="G117" s="292"/>
      <c r="H117" s="322"/>
      <c r="I117" s="322">
        <v>4.37</v>
      </c>
      <c r="J117" s="293">
        <v>99</v>
      </c>
      <c r="K117" s="292">
        <v>3</v>
      </c>
      <c r="L117" s="322">
        <v>3.6666666666666665</v>
      </c>
      <c r="M117" s="322">
        <v>4.25</v>
      </c>
      <c r="N117" s="293">
        <v>90</v>
      </c>
      <c r="O117" s="61">
        <f t="shared" si="1"/>
        <v>189</v>
      </c>
      <c r="Q117" s="59"/>
      <c r="R117" s="59"/>
      <c r="T117" s="59"/>
    </row>
    <row r="118" spans="1:20" x14ac:dyDescent="0.25">
      <c r="A118" s="64">
        <v>8</v>
      </c>
      <c r="B118" s="168" t="s">
        <v>135</v>
      </c>
      <c r="C118" s="286">
        <v>35</v>
      </c>
      <c r="D118" s="313">
        <v>3.9714285714285715</v>
      </c>
      <c r="E118" s="313">
        <v>4.33</v>
      </c>
      <c r="F118" s="287">
        <v>88</v>
      </c>
      <c r="G118" s="286">
        <v>18</v>
      </c>
      <c r="H118" s="313">
        <v>4.0555555555555554</v>
      </c>
      <c r="I118" s="313">
        <v>4.37</v>
      </c>
      <c r="J118" s="287">
        <v>66</v>
      </c>
      <c r="K118" s="286">
        <v>35</v>
      </c>
      <c r="L118" s="313">
        <v>3.7428571428571429</v>
      </c>
      <c r="M118" s="313">
        <v>4.25</v>
      </c>
      <c r="N118" s="287">
        <v>85</v>
      </c>
      <c r="O118" s="61">
        <f t="shared" si="1"/>
        <v>151</v>
      </c>
      <c r="R118" s="59"/>
    </row>
    <row r="119" spans="1:20" ht="15.75" thickBot="1" x14ac:dyDescent="0.3">
      <c r="A119" s="323">
        <v>9</v>
      </c>
      <c r="B119" s="50" t="s">
        <v>140</v>
      </c>
      <c r="C119" s="331">
        <v>13</v>
      </c>
      <c r="D119" s="332">
        <v>4.1538461538461542</v>
      </c>
      <c r="E119" s="332">
        <v>4.33</v>
      </c>
      <c r="F119" s="333">
        <v>70</v>
      </c>
      <c r="G119" s="331">
        <v>9</v>
      </c>
      <c r="H119" s="332">
        <v>4</v>
      </c>
      <c r="I119" s="332">
        <v>4.37</v>
      </c>
      <c r="J119" s="333">
        <v>81</v>
      </c>
      <c r="K119" s="331">
        <v>10</v>
      </c>
      <c r="L119" s="332">
        <v>3.9</v>
      </c>
      <c r="M119" s="332">
        <v>4.25</v>
      </c>
      <c r="N119" s="333">
        <v>76</v>
      </c>
      <c r="O119" s="328">
        <f t="shared" si="1"/>
        <v>157</v>
      </c>
      <c r="R119" s="59"/>
    </row>
    <row r="120" spans="1:20" x14ac:dyDescent="0.25">
      <c r="A120" s="210" t="s">
        <v>133</v>
      </c>
      <c r="B120" s="65"/>
      <c r="C120" s="65"/>
      <c r="D120" s="211">
        <f>$D$4</f>
        <v>4.2112828588210567</v>
      </c>
      <c r="E120" s="211"/>
      <c r="F120" s="65"/>
      <c r="G120" s="65"/>
      <c r="H120" s="211">
        <f>$H$4</f>
        <v>4.2331451726484142</v>
      </c>
      <c r="I120" s="211"/>
      <c r="J120" s="65"/>
      <c r="K120" s="65"/>
      <c r="L120" s="211">
        <f>$L$4</f>
        <v>4.141923706592828</v>
      </c>
      <c r="M120" s="211"/>
      <c r="N120" s="65"/>
    </row>
    <row r="121" spans="1:20" x14ac:dyDescent="0.25">
      <c r="A121" s="567" t="s">
        <v>134</v>
      </c>
      <c r="B121" s="568"/>
      <c r="C121" s="206"/>
      <c r="D121" s="330">
        <v>4.33</v>
      </c>
      <c r="E121" s="330"/>
      <c r="F121" s="206"/>
      <c r="G121" s="206"/>
      <c r="H121" s="330">
        <v>4.37</v>
      </c>
      <c r="I121" s="330"/>
      <c r="J121" s="206"/>
      <c r="K121" s="206"/>
      <c r="L121" s="330">
        <v>4.25</v>
      </c>
      <c r="M121" s="330"/>
      <c r="N121" s="206"/>
    </row>
  </sheetData>
  <mergeCells count="6">
    <mergeCell ref="O2:O3"/>
    <mergeCell ref="A2:A3"/>
    <mergeCell ref="B2:B3"/>
    <mergeCell ref="G2:J2"/>
    <mergeCell ref="K2:N2"/>
    <mergeCell ref="C2:F2"/>
  </mergeCells>
  <conditionalFormatting sqref="L4:L121">
    <cfRule type="containsBlanks" dxfId="17" priority="13">
      <formula>LEN(TRIM(L4))=0</formula>
    </cfRule>
    <cfRule type="cellIs" dxfId="16" priority="719" operator="between">
      <formula>$L$120</formula>
      <formula>4.135</formula>
    </cfRule>
    <cfRule type="cellIs" dxfId="15" priority="720" operator="lessThan">
      <formula>3.5</formula>
    </cfRule>
    <cfRule type="cellIs" dxfId="14" priority="721" operator="between">
      <formula>$L$120</formula>
      <formula>3.5</formula>
    </cfRule>
    <cfRule type="cellIs" dxfId="13" priority="722" operator="between">
      <formula>4.499</formula>
      <formula>$L$120</formula>
    </cfRule>
    <cfRule type="cellIs" dxfId="12" priority="723" operator="greaterThanOrEqual">
      <formula>4.5</formula>
    </cfRule>
  </conditionalFormatting>
  <conditionalFormatting sqref="H4:H121">
    <cfRule type="containsBlanks" dxfId="11" priority="7">
      <formula>LEN(TRIM(H4))=0</formula>
    </cfRule>
    <cfRule type="cellIs" dxfId="10" priority="8" operator="between">
      <formula>$H$120</formula>
      <formula>4.225</formula>
    </cfRule>
    <cfRule type="cellIs" dxfId="9" priority="9" operator="lessThan">
      <formula>3.5</formula>
    </cfRule>
    <cfRule type="cellIs" dxfId="8" priority="10" operator="between">
      <formula>$H$120</formula>
      <formula>3.5</formula>
    </cfRule>
    <cfRule type="cellIs" dxfId="7" priority="11" operator="between">
      <formula>4.499</formula>
      <formula>$H$120</formula>
    </cfRule>
    <cfRule type="cellIs" dxfId="6" priority="12" operator="greaterThanOrEqual">
      <formula>4.5</formula>
    </cfRule>
  </conditionalFormatting>
  <conditionalFormatting sqref="D4:D121">
    <cfRule type="containsBlanks" dxfId="5" priority="1">
      <formula>LEN(TRIM(D4))=0</formula>
    </cfRule>
    <cfRule type="cellIs" dxfId="0" priority="2" operator="between">
      <formula>$D$120</formula>
      <formula>4.205</formula>
    </cfRule>
    <cfRule type="cellIs" dxfId="4" priority="3" operator="lessThan">
      <formula>3.5</formula>
    </cfRule>
    <cfRule type="cellIs" dxfId="1" priority="4" operator="between">
      <formula>$D$120</formula>
      <formula>3.5</formula>
    </cfRule>
    <cfRule type="cellIs" dxfId="2" priority="5" operator="between">
      <formula>4.499</formula>
      <formula>$D$120</formula>
    </cfRule>
    <cfRule type="cellIs" dxfId="3" priority="6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1"/>
  <sheetViews>
    <sheetView zoomScale="90" zoomScaleNormal="90" workbookViewId="0">
      <selection activeCell="G121" sqref="G121"/>
    </sheetView>
  </sheetViews>
  <sheetFormatPr defaultRowHeight="15" x14ac:dyDescent="0.25"/>
  <cols>
    <col min="1" max="1" width="5.7109375" style="56" customWidth="1"/>
    <col min="2" max="2" width="33.7109375" style="56" customWidth="1"/>
    <col min="3" max="6" width="8.7109375" style="56" customWidth="1"/>
    <col min="7" max="14" width="7.7109375" style="56" customWidth="1"/>
    <col min="15" max="15" width="8.7109375" style="56" customWidth="1"/>
    <col min="16" max="16" width="8" style="56" customWidth="1"/>
    <col min="17" max="16384" width="9.140625" style="56"/>
  </cols>
  <sheetData>
    <row r="1" spans="1:20" ht="409.5" customHeight="1" thickBot="1" x14ac:dyDescent="0.3"/>
    <row r="2" spans="1:20" ht="15" customHeight="1" x14ac:dyDescent="0.25">
      <c r="A2" s="471" t="s">
        <v>0</v>
      </c>
      <c r="B2" s="473" t="s">
        <v>101</v>
      </c>
      <c r="C2" s="475">
        <v>2024</v>
      </c>
      <c r="D2" s="476"/>
      <c r="E2" s="476"/>
      <c r="F2" s="469"/>
      <c r="G2" s="475">
        <v>2023</v>
      </c>
      <c r="H2" s="476"/>
      <c r="I2" s="476"/>
      <c r="J2" s="469"/>
      <c r="K2" s="475">
        <v>2022</v>
      </c>
      <c r="L2" s="476"/>
      <c r="M2" s="476"/>
      <c r="N2" s="469"/>
      <c r="O2" s="469" t="s">
        <v>109</v>
      </c>
    </row>
    <row r="3" spans="1:20" ht="48" customHeight="1" thickBot="1" x14ac:dyDescent="0.3">
      <c r="A3" s="472"/>
      <c r="B3" s="474"/>
      <c r="C3" s="250" t="s">
        <v>69</v>
      </c>
      <c r="D3" s="66" t="s">
        <v>72</v>
      </c>
      <c r="E3" s="66" t="s">
        <v>71</v>
      </c>
      <c r="F3" s="251" t="s">
        <v>67</v>
      </c>
      <c r="G3" s="250" t="s">
        <v>69</v>
      </c>
      <c r="H3" s="66" t="s">
        <v>72</v>
      </c>
      <c r="I3" s="66" t="s">
        <v>71</v>
      </c>
      <c r="J3" s="251" t="s">
        <v>67</v>
      </c>
      <c r="K3" s="250" t="s">
        <v>69</v>
      </c>
      <c r="L3" s="66" t="s">
        <v>72</v>
      </c>
      <c r="M3" s="66" t="s">
        <v>71</v>
      </c>
      <c r="N3" s="251" t="s">
        <v>67</v>
      </c>
      <c r="O3" s="470"/>
    </row>
    <row r="4" spans="1:20" ht="15" customHeight="1" thickBot="1" x14ac:dyDescent="0.3">
      <c r="A4" s="196"/>
      <c r="B4" s="197" t="s">
        <v>120</v>
      </c>
      <c r="C4" s="243">
        <f>C5+C14+C27+C44+C65+C80+C110</f>
        <v>1241</v>
      </c>
      <c r="D4" s="253">
        <f>AVERAGE(D6:D13,D15:D26,D28:D43,D45:D64,D66:D79,D81:D109,D111:D119)</f>
        <v>4.2112828588210585</v>
      </c>
      <c r="E4" s="256">
        <v>4.33</v>
      </c>
      <c r="F4" s="244"/>
      <c r="G4" s="243">
        <f>G5+G14+G27+G44+G65+G80+G110</f>
        <v>1074</v>
      </c>
      <c r="H4" s="253">
        <f>AVERAGE(H6:H13,H15:H26,H28:H43,H45:H64,H66:H79,H81:H109,H111:H119)</f>
        <v>4.2331451726484133</v>
      </c>
      <c r="I4" s="256">
        <v>4.37</v>
      </c>
      <c r="J4" s="244"/>
      <c r="K4" s="243">
        <f>K5+K14+K27+K44+K65+K80+K110</f>
        <v>1273</v>
      </c>
      <c r="L4" s="253">
        <f>AVERAGE(L6:L13,L15:L26,L28:L43,L45:L64,L66:L79,L81:L109,L111:L119)</f>
        <v>4.141923706592828</v>
      </c>
      <c r="M4" s="256">
        <v>4.25</v>
      </c>
      <c r="N4" s="244"/>
      <c r="O4" s="198"/>
      <c r="Q4" s="161"/>
      <c r="R4" s="54" t="s">
        <v>104</v>
      </c>
    </row>
    <row r="5" spans="1:20" ht="15" customHeight="1" thickBot="1" x14ac:dyDescent="0.3">
      <c r="A5" s="193"/>
      <c r="B5" s="194" t="s">
        <v>119</v>
      </c>
      <c r="C5" s="245">
        <f>SUM(C6:C13)</f>
        <v>130</v>
      </c>
      <c r="D5" s="252">
        <f>AVERAGE(D6:D13)</f>
        <v>4.1960119257173032</v>
      </c>
      <c r="E5" s="257">
        <v>4.33</v>
      </c>
      <c r="F5" s="246"/>
      <c r="G5" s="245">
        <f>SUM(G6:G13)</f>
        <v>98</v>
      </c>
      <c r="H5" s="252">
        <f>AVERAGE(H6:H13)</f>
        <v>4.3091117216117212</v>
      </c>
      <c r="I5" s="257">
        <v>4.37</v>
      </c>
      <c r="J5" s="246"/>
      <c r="K5" s="245">
        <f>SUM(K6:K13)</f>
        <v>101</v>
      </c>
      <c r="L5" s="252">
        <f>AVERAGE(L6:L13)</f>
        <v>4.1769055791653047</v>
      </c>
      <c r="M5" s="257">
        <v>4.25</v>
      </c>
      <c r="N5" s="246"/>
      <c r="O5" s="195"/>
      <c r="Q5" s="71"/>
      <c r="R5" s="54" t="s">
        <v>105</v>
      </c>
    </row>
    <row r="6" spans="1:20" x14ac:dyDescent="0.25">
      <c r="A6" s="57">
        <v>1</v>
      </c>
      <c r="B6" s="47" t="s">
        <v>146</v>
      </c>
      <c r="C6" s="288">
        <v>1</v>
      </c>
      <c r="D6" s="311">
        <v>5</v>
      </c>
      <c r="E6" s="311">
        <v>4.33</v>
      </c>
      <c r="F6" s="289">
        <v>1</v>
      </c>
      <c r="G6" s="288">
        <v>1</v>
      </c>
      <c r="H6" s="311">
        <v>4</v>
      </c>
      <c r="I6" s="311">
        <v>4.37</v>
      </c>
      <c r="J6" s="289">
        <v>67</v>
      </c>
      <c r="K6" s="288">
        <v>4</v>
      </c>
      <c r="L6" s="311">
        <v>3.75</v>
      </c>
      <c r="M6" s="311">
        <v>4.25</v>
      </c>
      <c r="N6" s="289">
        <v>82</v>
      </c>
      <c r="O6" s="58">
        <f t="shared" ref="O6:O73" si="0">N6+J6+F6</f>
        <v>150</v>
      </c>
      <c r="Q6" s="219"/>
      <c r="R6" s="54" t="s">
        <v>106</v>
      </c>
      <c r="T6" s="59"/>
    </row>
    <row r="7" spans="1:20" x14ac:dyDescent="0.25">
      <c r="A7" s="60">
        <v>2</v>
      </c>
      <c r="B7" s="182" t="s">
        <v>74</v>
      </c>
      <c r="C7" s="307">
        <v>23</v>
      </c>
      <c r="D7" s="312">
        <v>4.2608695652173916</v>
      </c>
      <c r="E7" s="312">
        <v>4.33</v>
      </c>
      <c r="F7" s="308">
        <v>57</v>
      </c>
      <c r="G7" s="307">
        <v>21</v>
      </c>
      <c r="H7" s="312">
        <v>4.6190476190476186</v>
      </c>
      <c r="I7" s="312">
        <v>4.37</v>
      </c>
      <c r="J7" s="308">
        <v>12</v>
      </c>
      <c r="K7" s="307">
        <v>19</v>
      </c>
      <c r="L7" s="312">
        <v>4.1578947368421053</v>
      </c>
      <c r="M7" s="312">
        <v>4.25</v>
      </c>
      <c r="N7" s="308">
        <v>51</v>
      </c>
      <c r="O7" s="61">
        <f t="shared" si="0"/>
        <v>120</v>
      </c>
      <c r="Q7" s="55"/>
      <c r="R7" s="54" t="s">
        <v>107</v>
      </c>
      <c r="T7" s="59"/>
    </row>
    <row r="8" spans="1:20" x14ac:dyDescent="0.25">
      <c r="A8" s="60">
        <v>3</v>
      </c>
      <c r="B8" s="168" t="s">
        <v>190</v>
      </c>
      <c r="C8" s="286">
        <v>23</v>
      </c>
      <c r="D8" s="313">
        <v>4.2608695652173916</v>
      </c>
      <c r="E8" s="313">
        <v>4.33</v>
      </c>
      <c r="F8" s="287">
        <v>58</v>
      </c>
      <c r="G8" s="286">
        <v>16</v>
      </c>
      <c r="H8" s="313">
        <v>4.375</v>
      </c>
      <c r="I8" s="313">
        <v>4.37</v>
      </c>
      <c r="J8" s="287">
        <v>43</v>
      </c>
      <c r="K8" s="286">
        <v>23</v>
      </c>
      <c r="L8" s="313">
        <v>4.3478260869565215</v>
      </c>
      <c r="M8" s="313">
        <v>4.25</v>
      </c>
      <c r="N8" s="287">
        <v>34</v>
      </c>
      <c r="O8" s="61">
        <f t="shared" si="0"/>
        <v>135</v>
      </c>
      <c r="T8" s="59"/>
    </row>
    <row r="9" spans="1:20" x14ac:dyDescent="0.25">
      <c r="A9" s="60">
        <v>4</v>
      </c>
      <c r="B9" s="168" t="s">
        <v>73</v>
      </c>
      <c r="C9" s="286">
        <v>36</v>
      </c>
      <c r="D9" s="313">
        <v>4.25</v>
      </c>
      <c r="E9" s="313">
        <v>4.33</v>
      </c>
      <c r="F9" s="287">
        <v>59</v>
      </c>
      <c r="G9" s="286">
        <v>26</v>
      </c>
      <c r="H9" s="313">
        <v>4.6538461538461542</v>
      </c>
      <c r="I9" s="313">
        <v>4.37</v>
      </c>
      <c r="J9" s="287">
        <v>11</v>
      </c>
      <c r="K9" s="286">
        <v>21</v>
      </c>
      <c r="L9" s="313">
        <v>4.0999999999999996</v>
      </c>
      <c r="M9" s="313">
        <v>4.25</v>
      </c>
      <c r="N9" s="287">
        <v>59</v>
      </c>
      <c r="O9" s="61">
        <f t="shared" si="0"/>
        <v>129</v>
      </c>
      <c r="T9" s="59"/>
    </row>
    <row r="10" spans="1:20" ht="15" customHeight="1" x14ac:dyDescent="0.25">
      <c r="A10" s="60">
        <v>5</v>
      </c>
      <c r="B10" s="168" t="s">
        <v>76</v>
      </c>
      <c r="C10" s="286">
        <v>19</v>
      </c>
      <c r="D10" s="313">
        <v>4.1578947368421053</v>
      </c>
      <c r="E10" s="313">
        <v>4.33</v>
      </c>
      <c r="F10" s="287">
        <v>69</v>
      </c>
      <c r="G10" s="286">
        <v>6</v>
      </c>
      <c r="H10" s="313">
        <v>4.333333333333333</v>
      </c>
      <c r="I10" s="313">
        <v>4.37</v>
      </c>
      <c r="J10" s="287">
        <v>44</v>
      </c>
      <c r="K10" s="286">
        <v>9</v>
      </c>
      <c r="L10" s="313">
        <v>4.666666666666667</v>
      </c>
      <c r="M10" s="313">
        <v>4.25</v>
      </c>
      <c r="N10" s="287">
        <v>7</v>
      </c>
      <c r="O10" s="61">
        <f t="shared" si="0"/>
        <v>120</v>
      </c>
      <c r="Q10" s="62"/>
      <c r="R10" s="59"/>
      <c r="T10" s="59"/>
    </row>
    <row r="11" spans="1:20" x14ac:dyDescent="0.25">
      <c r="A11" s="60">
        <v>6</v>
      </c>
      <c r="B11" s="168" t="s">
        <v>145</v>
      </c>
      <c r="C11" s="286">
        <v>10</v>
      </c>
      <c r="D11" s="313">
        <v>4.0999999999999996</v>
      </c>
      <c r="E11" s="313">
        <v>4.33</v>
      </c>
      <c r="F11" s="287">
        <v>71</v>
      </c>
      <c r="G11" s="286">
        <v>15</v>
      </c>
      <c r="H11" s="313">
        <v>4.2666666666666666</v>
      </c>
      <c r="I11" s="313">
        <v>4.37</v>
      </c>
      <c r="J11" s="287">
        <v>54</v>
      </c>
      <c r="K11" s="286">
        <v>14</v>
      </c>
      <c r="L11" s="313">
        <v>4.1428571428571432</v>
      </c>
      <c r="M11" s="313">
        <v>4.25</v>
      </c>
      <c r="N11" s="287">
        <v>55</v>
      </c>
      <c r="O11" s="61">
        <f t="shared" si="0"/>
        <v>180</v>
      </c>
      <c r="Q11" s="62"/>
      <c r="R11" s="59"/>
      <c r="T11" s="59"/>
    </row>
    <row r="12" spans="1:20" x14ac:dyDescent="0.25">
      <c r="A12" s="60">
        <v>7</v>
      </c>
      <c r="B12" s="47" t="s">
        <v>121</v>
      </c>
      <c r="C12" s="288">
        <v>5</v>
      </c>
      <c r="D12" s="311">
        <v>4</v>
      </c>
      <c r="E12" s="311">
        <v>4.33</v>
      </c>
      <c r="F12" s="289">
        <v>74</v>
      </c>
      <c r="G12" s="288">
        <v>5</v>
      </c>
      <c r="H12" s="311">
        <v>4.5999999999999996</v>
      </c>
      <c r="I12" s="311">
        <v>4.37</v>
      </c>
      <c r="J12" s="289">
        <v>14</v>
      </c>
      <c r="K12" s="288">
        <v>4</v>
      </c>
      <c r="L12" s="311">
        <v>4.25</v>
      </c>
      <c r="M12" s="311">
        <v>4.25</v>
      </c>
      <c r="N12" s="289">
        <v>42</v>
      </c>
      <c r="O12" s="63">
        <f t="shared" si="0"/>
        <v>130</v>
      </c>
      <c r="Q12" s="62"/>
      <c r="R12" s="59"/>
      <c r="T12" s="59"/>
    </row>
    <row r="13" spans="1:20" ht="15.75" thickBot="1" x14ac:dyDescent="0.3">
      <c r="A13" s="60">
        <v>8</v>
      </c>
      <c r="B13" s="168" t="s">
        <v>147</v>
      </c>
      <c r="C13" s="286">
        <v>13</v>
      </c>
      <c r="D13" s="313">
        <v>3.5384615384615383</v>
      </c>
      <c r="E13" s="313">
        <v>4.33</v>
      </c>
      <c r="F13" s="287">
        <v>96</v>
      </c>
      <c r="G13" s="286">
        <v>8</v>
      </c>
      <c r="H13" s="313">
        <v>3.625</v>
      </c>
      <c r="I13" s="313">
        <v>4.37</v>
      </c>
      <c r="J13" s="287">
        <v>88</v>
      </c>
      <c r="K13" s="286">
        <v>7</v>
      </c>
      <c r="L13" s="313">
        <v>4</v>
      </c>
      <c r="M13" s="313">
        <v>4.25</v>
      </c>
      <c r="N13" s="287">
        <v>64</v>
      </c>
      <c r="O13" s="61">
        <f t="shared" si="0"/>
        <v>248</v>
      </c>
      <c r="Q13" s="62"/>
      <c r="R13" s="59"/>
      <c r="T13" s="59"/>
    </row>
    <row r="14" spans="1:20" ht="15.75" thickBot="1" x14ac:dyDescent="0.3">
      <c r="A14" s="193"/>
      <c r="B14" s="202" t="s">
        <v>118</v>
      </c>
      <c r="C14" s="247">
        <f>SUM(C15:C26)</f>
        <v>103</v>
      </c>
      <c r="D14" s="209">
        <f>AVERAGE(D15:D26)</f>
        <v>4.2437370600414077</v>
      </c>
      <c r="E14" s="209">
        <v>4.33</v>
      </c>
      <c r="F14" s="205"/>
      <c r="G14" s="247">
        <f>SUM(G15:G26)</f>
        <v>117</v>
      </c>
      <c r="H14" s="209">
        <f>AVERAGE(H15:H26)</f>
        <v>4.2307518870018868</v>
      </c>
      <c r="I14" s="209">
        <v>4.37</v>
      </c>
      <c r="J14" s="205"/>
      <c r="K14" s="247">
        <f>SUM(K15:K26)</f>
        <v>101</v>
      </c>
      <c r="L14" s="209">
        <f>AVERAGE(L15:L26)</f>
        <v>4.0081029921547167</v>
      </c>
      <c r="M14" s="209">
        <v>4.25</v>
      </c>
      <c r="N14" s="205"/>
      <c r="O14" s="201"/>
      <c r="Q14" s="62"/>
      <c r="R14" s="59"/>
      <c r="T14" s="59"/>
    </row>
    <row r="15" spans="1:20" x14ac:dyDescent="0.25">
      <c r="A15" s="57">
        <v>1</v>
      </c>
      <c r="B15" s="168" t="s">
        <v>5</v>
      </c>
      <c r="C15" s="286">
        <v>14</v>
      </c>
      <c r="D15" s="313">
        <v>4.8571428571428568</v>
      </c>
      <c r="E15" s="313">
        <v>4.33</v>
      </c>
      <c r="F15" s="287">
        <v>4</v>
      </c>
      <c r="G15" s="286">
        <v>14</v>
      </c>
      <c r="H15" s="313">
        <v>4.1428571428571432</v>
      </c>
      <c r="I15" s="313">
        <v>4.37</v>
      </c>
      <c r="J15" s="287">
        <v>60</v>
      </c>
      <c r="K15" s="286">
        <v>18</v>
      </c>
      <c r="L15" s="313">
        <v>4.1111111111111107</v>
      </c>
      <c r="M15" s="313">
        <v>4.25</v>
      </c>
      <c r="N15" s="287">
        <v>57</v>
      </c>
      <c r="O15" s="58">
        <f t="shared" si="0"/>
        <v>121</v>
      </c>
      <c r="Q15" s="59"/>
      <c r="R15" s="59"/>
      <c r="T15" s="59"/>
    </row>
    <row r="16" spans="1:20" x14ac:dyDescent="0.25">
      <c r="A16" s="60">
        <v>2</v>
      </c>
      <c r="B16" s="168" t="s">
        <v>6</v>
      </c>
      <c r="C16" s="286">
        <v>23</v>
      </c>
      <c r="D16" s="313">
        <v>4.7391304347826084</v>
      </c>
      <c r="E16" s="313">
        <v>4.33</v>
      </c>
      <c r="F16" s="287">
        <v>10</v>
      </c>
      <c r="G16" s="286">
        <v>40</v>
      </c>
      <c r="H16" s="313">
        <v>4.5250000000000004</v>
      </c>
      <c r="I16" s="313">
        <v>4.37</v>
      </c>
      <c r="J16" s="287">
        <v>22</v>
      </c>
      <c r="K16" s="286">
        <v>29</v>
      </c>
      <c r="L16" s="313">
        <v>4.6551724137931032</v>
      </c>
      <c r="M16" s="313">
        <v>4.25</v>
      </c>
      <c r="N16" s="287">
        <v>12</v>
      </c>
      <c r="O16" s="61">
        <f t="shared" si="0"/>
        <v>44</v>
      </c>
      <c r="Q16" s="59"/>
      <c r="R16" s="59"/>
      <c r="T16" s="59"/>
    </row>
    <row r="17" spans="1:20" x14ac:dyDescent="0.25">
      <c r="A17" s="60">
        <v>3</v>
      </c>
      <c r="B17" s="168" t="s">
        <v>8</v>
      </c>
      <c r="C17" s="286">
        <v>16</v>
      </c>
      <c r="D17" s="313">
        <v>4.5</v>
      </c>
      <c r="E17" s="313">
        <v>4.33</v>
      </c>
      <c r="F17" s="287">
        <v>27</v>
      </c>
      <c r="G17" s="286">
        <v>11</v>
      </c>
      <c r="H17" s="313">
        <v>4.0909090909090908</v>
      </c>
      <c r="I17" s="313">
        <v>4.37</v>
      </c>
      <c r="J17" s="287">
        <v>63</v>
      </c>
      <c r="K17" s="286">
        <v>14</v>
      </c>
      <c r="L17" s="313">
        <v>4.2142857142857144</v>
      </c>
      <c r="M17" s="313">
        <v>4.25</v>
      </c>
      <c r="N17" s="287">
        <v>48</v>
      </c>
      <c r="O17" s="61">
        <f t="shared" si="0"/>
        <v>138</v>
      </c>
      <c r="Q17" s="59"/>
      <c r="R17" s="59"/>
      <c r="T17" s="59"/>
    </row>
    <row r="18" spans="1:20" x14ac:dyDescent="0.25">
      <c r="A18" s="60">
        <v>4</v>
      </c>
      <c r="B18" s="168" t="s">
        <v>7</v>
      </c>
      <c r="C18" s="286">
        <v>7</v>
      </c>
      <c r="D18" s="313">
        <v>4.4285714285714288</v>
      </c>
      <c r="E18" s="313">
        <v>4.33</v>
      </c>
      <c r="F18" s="287">
        <v>38</v>
      </c>
      <c r="G18" s="286">
        <v>6</v>
      </c>
      <c r="H18" s="313">
        <v>5</v>
      </c>
      <c r="I18" s="313">
        <v>4.37</v>
      </c>
      <c r="J18" s="287">
        <v>1</v>
      </c>
      <c r="K18" s="286">
        <v>5</v>
      </c>
      <c r="L18" s="313">
        <v>4.5999999999999996</v>
      </c>
      <c r="M18" s="313">
        <v>4.25</v>
      </c>
      <c r="N18" s="287">
        <v>14</v>
      </c>
      <c r="O18" s="61">
        <f t="shared" si="0"/>
        <v>53</v>
      </c>
      <c r="Q18" s="59"/>
      <c r="R18" s="59"/>
      <c r="T18" s="59"/>
    </row>
    <row r="19" spans="1:20" x14ac:dyDescent="0.25">
      <c r="A19" s="60">
        <v>5</v>
      </c>
      <c r="B19" s="168" t="s">
        <v>189</v>
      </c>
      <c r="C19" s="286">
        <v>5</v>
      </c>
      <c r="D19" s="313">
        <v>4.4000000000000004</v>
      </c>
      <c r="E19" s="313">
        <v>4.33</v>
      </c>
      <c r="F19" s="287">
        <v>39</v>
      </c>
      <c r="G19" s="286">
        <v>6</v>
      </c>
      <c r="H19" s="313">
        <v>3.8333333333333335</v>
      </c>
      <c r="I19" s="313">
        <v>4.37</v>
      </c>
      <c r="J19" s="287">
        <v>83</v>
      </c>
      <c r="K19" s="286">
        <v>2</v>
      </c>
      <c r="L19" s="313">
        <v>3</v>
      </c>
      <c r="M19" s="313">
        <v>4.25</v>
      </c>
      <c r="N19" s="287">
        <v>99</v>
      </c>
      <c r="O19" s="61">
        <f t="shared" si="0"/>
        <v>221</v>
      </c>
      <c r="Q19" s="59"/>
      <c r="R19" s="59"/>
      <c r="T19" s="59"/>
    </row>
    <row r="20" spans="1:20" x14ac:dyDescent="0.25">
      <c r="A20" s="60">
        <v>6</v>
      </c>
      <c r="B20" s="168" t="s">
        <v>14</v>
      </c>
      <c r="C20" s="286">
        <v>12</v>
      </c>
      <c r="D20" s="313">
        <v>4.333333333333333</v>
      </c>
      <c r="E20" s="313">
        <v>4.33</v>
      </c>
      <c r="F20" s="287">
        <v>50</v>
      </c>
      <c r="G20" s="286">
        <v>13</v>
      </c>
      <c r="H20" s="313">
        <v>4.0769230769230766</v>
      </c>
      <c r="I20" s="313">
        <v>4.37</v>
      </c>
      <c r="J20" s="287">
        <v>64</v>
      </c>
      <c r="K20" s="286">
        <v>15</v>
      </c>
      <c r="L20" s="313">
        <v>4.4000000000000004</v>
      </c>
      <c r="M20" s="313">
        <v>4.25</v>
      </c>
      <c r="N20" s="287">
        <v>29</v>
      </c>
      <c r="O20" s="61">
        <f t="shared" si="0"/>
        <v>143</v>
      </c>
      <c r="Q20" s="59"/>
      <c r="R20" s="59"/>
      <c r="T20" s="59"/>
    </row>
    <row r="21" spans="1:20" x14ac:dyDescent="0.25">
      <c r="A21" s="60">
        <v>7</v>
      </c>
      <c r="B21" s="168" t="s">
        <v>10</v>
      </c>
      <c r="C21" s="286">
        <v>3</v>
      </c>
      <c r="D21" s="313">
        <v>4.333333333333333</v>
      </c>
      <c r="E21" s="313">
        <v>4.33</v>
      </c>
      <c r="F21" s="287">
        <v>51</v>
      </c>
      <c r="G21" s="286">
        <v>3</v>
      </c>
      <c r="H21" s="313">
        <v>4</v>
      </c>
      <c r="I21" s="313">
        <v>4.37</v>
      </c>
      <c r="J21" s="287">
        <v>68</v>
      </c>
      <c r="K21" s="286">
        <v>4</v>
      </c>
      <c r="L21" s="313">
        <v>3.75</v>
      </c>
      <c r="M21" s="313">
        <v>4.25</v>
      </c>
      <c r="N21" s="287">
        <v>83</v>
      </c>
      <c r="O21" s="63">
        <f t="shared" si="0"/>
        <v>202</v>
      </c>
      <c r="Q21" s="59"/>
      <c r="R21" s="59"/>
      <c r="T21" s="59"/>
    </row>
    <row r="22" spans="1:20" x14ac:dyDescent="0.25">
      <c r="A22" s="60">
        <v>8</v>
      </c>
      <c r="B22" s="168" t="s">
        <v>148</v>
      </c>
      <c r="C22" s="286">
        <v>2</v>
      </c>
      <c r="D22" s="313">
        <v>4</v>
      </c>
      <c r="E22" s="313">
        <v>4.33</v>
      </c>
      <c r="F22" s="287">
        <v>75</v>
      </c>
      <c r="G22" s="286">
        <v>5</v>
      </c>
      <c r="H22" s="313">
        <v>4.2</v>
      </c>
      <c r="I22" s="313">
        <v>4.37</v>
      </c>
      <c r="J22" s="287">
        <v>58</v>
      </c>
      <c r="K22" s="286">
        <v>2</v>
      </c>
      <c r="L22" s="313">
        <v>3.5</v>
      </c>
      <c r="M22" s="313">
        <v>4.25</v>
      </c>
      <c r="N22" s="287">
        <v>91</v>
      </c>
      <c r="O22" s="61">
        <f t="shared" si="0"/>
        <v>224</v>
      </c>
      <c r="Q22" s="59"/>
      <c r="R22" s="59"/>
      <c r="T22" s="59"/>
    </row>
    <row r="23" spans="1:20" x14ac:dyDescent="0.25">
      <c r="A23" s="60">
        <v>9</v>
      </c>
      <c r="B23" s="168" t="s">
        <v>150</v>
      </c>
      <c r="C23" s="286">
        <v>1</v>
      </c>
      <c r="D23" s="313">
        <v>4</v>
      </c>
      <c r="E23" s="313">
        <v>4.33</v>
      </c>
      <c r="F23" s="287">
        <v>76</v>
      </c>
      <c r="G23" s="286">
        <v>2</v>
      </c>
      <c r="H23" s="313">
        <v>3.5</v>
      </c>
      <c r="I23" s="313">
        <v>4.37</v>
      </c>
      <c r="J23" s="287">
        <v>91</v>
      </c>
      <c r="K23" s="286">
        <v>3</v>
      </c>
      <c r="L23" s="313">
        <v>3.3333333333333335</v>
      </c>
      <c r="M23" s="313">
        <v>4.25</v>
      </c>
      <c r="N23" s="287">
        <v>97</v>
      </c>
      <c r="O23" s="61">
        <f t="shared" si="0"/>
        <v>264</v>
      </c>
      <c r="Q23" s="59"/>
      <c r="R23" s="59"/>
      <c r="T23" s="59"/>
    </row>
    <row r="24" spans="1:20" x14ac:dyDescent="0.25">
      <c r="A24" s="60">
        <v>10</v>
      </c>
      <c r="B24" s="177" t="s">
        <v>151</v>
      </c>
      <c r="C24" s="294">
        <v>8</v>
      </c>
      <c r="D24" s="314">
        <v>4</v>
      </c>
      <c r="E24" s="314">
        <v>4.33</v>
      </c>
      <c r="F24" s="295">
        <v>77</v>
      </c>
      <c r="G24" s="294">
        <v>11</v>
      </c>
      <c r="H24" s="314">
        <v>4</v>
      </c>
      <c r="I24" s="314">
        <v>4.37</v>
      </c>
      <c r="J24" s="295">
        <v>69</v>
      </c>
      <c r="K24" s="294">
        <v>3</v>
      </c>
      <c r="L24" s="314">
        <v>4.333333333333333</v>
      </c>
      <c r="M24" s="314">
        <v>4.25</v>
      </c>
      <c r="N24" s="295">
        <v>35</v>
      </c>
      <c r="O24" s="61">
        <f t="shared" si="0"/>
        <v>181</v>
      </c>
      <c r="Q24" s="59"/>
      <c r="R24" s="59"/>
      <c r="T24" s="59"/>
    </row>
    <row r="25" spans="1:20" x14ac:dyDescent="0.25">
      <c r="A25" s="60">
        <v>11</v>
      </c>
      <c r="B25" s="48" t="s">
        <v>149</v>
      </c>
      <c r="C25" s="290">
        <v>6</v>
      </c>
      <c r="D25" s="315">
        <v>3.8333333333333335</v>
      </c>
      <c r="E25" s="315">
        <v>4.33</v>
      </c>
      <c r="F25" s="291">
        <v>91</v>
      </c>
      <c r="G25" s="290">
        <v>5</v>
      </c>
      <c r="H25" s="315">
        <v>4.4000000000000004</v>
      </c>
      <c r="I25" s="315">
        <v>4.37</v>
      </c>
      <c r="J25" s="291">
        <v>38</v>
      </c>
      <c r="K25" s="290">
        <v>5</v>
      </c>
      <c r="L25" s="315">
        <v>4.2</v>
      </c>
      <c r="M25" s="315">
        <v>4.25</v>
      </c>
      <c r="N25" s="291">
        <v>50</v>
      </c>
      <c r="O25" s="61">
        <f t="shared" si="0"/>
        <v>179</v>
      </c>
      <c r="Q25" s="59"/>
      <c r="R25" s="59"/>
      <c r="T25" s="59"/>
    </row>
    <row r="26" spans="1:20" ht="15.75" thickBot="1" x14ac:dyDescent="0.3">
      <c r="A26" s="60">
        <v>12</v>
      </c>
      <c r="B26" s="47" t="s">
        <v>152</v>
      </c>
      <c r="C26" s="288">
        <v>6</v>
      </c>
      <c r="D26" s="311">
        <v>3.5</v>
      </c>
      <c r="E26" s="311">
        <v>4.33</v>
      </c>
      <c r="F26" s="289">
        <v>97</v>
      </c>
      <c r="G26" s="288">
        <v>1</v>
      </c>
      <c r="H26" s="311">
        <v>5</v>
      </c>
      <c r="I26" s="311">
        <v>4.37</v>
      </c>
      <c r="J26" s="289">
        <v>2</v>
      </c>
      <c r="K26" s="288">
        <v>1</v>
      </c>
      <c r="L26" s="311">
        <v>4</v>
      </c>
      <c r="M26" s="311">
        <v>4.25</v>
      </c>
      <c r="N26" s="289">
        <v>65</v>
      </c>
      <c r="O26" s="61">
        <f t="shared" si="0"/>
        <v>164</v>
      </c>
      <c r="Q26" s="59"/>
      <c r="R26" s="59"/>
      <c r="T26" s="59"/>
    </row>
    <row r="27" spans="1:20" ht="15.75" thickBot="1" x14ac:dyDescent="0.3">
      <c r="A27" s="193"/>
      <c r="B27" s="202" t="s">
        <v>117</v>
      </c>
      <c r="C27" s="247">
        <f>SUM(C28:C43)</f>
        <v>97</v>
      </c>
      <c r="D27" s="209">
        <f>AVERAGE(D28:D43)</f>
        <v>4.0112103174603178</v>
      </c>
      <c r="E27" s="209">
        <v>4.33</v>
      </c>
      <c r="F27" s="205"/>
      <c r="G27" s="247">
        <f>SUM(G28:G43)</f>
        <v>78</v>
      </c>
      <c r="H27" s="209">
        <f>AVERAGE(H28:H43)</f>
        <v>4.0500915750915754</v>
      </c>
      <c r="I27" s="209">
        <v>4.37</v>
      </c>
      <c r="J27" s="205"/>
      <c r="K27" s="247">
        <f>SUM(K28:K43)</f>
        <v>84</v>
      </c>
      <c r="L27" s="209">
        <f>AVERAGE(L28:L43)</f>
        <v>4.1541161616161615</v>
      </c>
      <c r="M27" s="209">
        <v>4.25</v>
      </c>
      <c r="N27" s="205"/>
      <c r="O27" s="201"/>
      <c r="Q27" s="59"/>
      <c r="R27" s="59"/>
      <c r="T27" s="59"/>
    </row>
    <row r="28" spans="1:20" x14ac:dyDescent="0.25">
      <c r="A28" s="57">
        <v>1</v>
      </c>
      <c r="B28" s="168" t="s">
        <v>122</v>
      </c>
      <c r="C28" s="286">
        <v>11</v>
      </c>
      <c r="D28" s="313">
        <v>4.8181818181818183</v>
      </c>
      <c r="E28" s="313">
        <v>4.33</v>
      </c>
      <c r="F28" s="287">
        <v>6</v>
      </c>
      <c r="G28" s="286">
        <v>11</v>
      </c>
      <c r="H28" s="313">
        <v>4</v>
      </c>
      <c r="I28" s="313">
        <v>4.37</v>
      </c>
      <c r="J28" s="287">
        <v>70</v>
      </c>
      <c r="K28" s="286">
        <v>11</v>
      </c>
      <c r="L28" s="313">
        <v>4.0909090909090908</v>
      </c>
      <c r="M28" s="313">
        <v>4.25</v>
      </c>
      <c r="N28" s="287">
        <v>61</v>
      </c>
      <c r="O28" s="58">
        <f t="shared" si="0"/>
        <v>137</v>
      </c>
      <c r="Q28" s="59"/>
      <c r="R28" s="59"/>
      <c r="T28" s="59"/>
    </row>
    <row r="29" spans="1:20" x14ac:dyDescent="0.25">
      <c r="A29" s="60">
        <v>2</v>
      </c>
      <c r="B29" s="168" t="s">
        <v>136</v>
      </c>
      <c r="C29" s="286">
        <v>3</v>
      </c>
      <c r="D29" s="313">
        <v>4.666666666666667</v>
      </c>
      <c r="E29" s="313">
        <v>4.33</v>
      </c>
      <c r="F29" s="287">
        <v>13</v>
      </c>
      <c r="G29" s="286">
        <v>1</v>
      </c>
      <c r="H29" s="313">
        <v>4</v>
      </c>
      <c r="I29" s="313">
        <v>4.37</v>
      </c>
      <c r="J29" s="287">
        <v>72</v>
      </c>
      <c r="K29" s="286">
        <v>2</v>
      </c>
      <c r="L29" s="313">
        <v>3.5</v>
      </c>
      <c r="M29" s="313">
        <v>4.25</v>
      </c>
      <c r="N29" s="287">
        <v>92</v>
      </c>
      <c r="O29" s="61">
        <f t="shared" si="0"/>
        <v>177</v>
      </c>
      <c r="Q29" s="59"/>
      <c r="R29" s="59"/>
      <c r="T29" s="59"/>
    </row>
    <row r="30" spans="1:20" x14ac:dyDescent="0.25">
      <c r="A30" s="60">
        <v>3</v>
      </c>
      <c r="B30" s="168" t="s">
        <v>20</v>
      </c>
      <c r="C30" s="286">
        <v>9</v>
      </c>
      <c r="D30" s="313">
        <v>4.5555555555555554</v>
      </c>
      <c r="E30" s="313">
        <v>4.33</v>
      </c>
      <c r="F30" s="287">
        <v>23</v>
      </c>
      <c r="G30" s="286">
        <v>5</v>
      </c>
      <c r="H30" s="313">
        <v>4.4000000000000004</v>
      </c>
      <c r="I30" s="313">
        <v>4.37</v>
      </c>
      <c r="J30" s="287">
        <v>39</v>
      </c>
      <c r="K30" s="286">
        <v>4</v>
      </c>
      <c r="L30" s="313">
        <v>4.75</v>
      </c>
      <c r="M30" s="313">
        <v>4.25</v>
      </c>
      <c r="N30" s="287">
        <v>6</v>
      </c>
      <c r="O30" s="61">
        <f t="shared" si="0"/>
        <v>68</v>
      </c>
      <c r="Q30" s="59"/>
      <c r="R30" s="59"/>
      <c r="T30" s="59"/>
    </row>
    <row r="31" spans="1:20" x14ac:dyDescent="0.25">
      <c r="A31" s="60">
        <v>4</v>
      </c>
      <c r="B31" s="48" t="s">
        <v>57</v>
      </c>
      <c r="C31" s="290">
        <v>5</v>
      </c>
      <c r="D31" s="315">
        <v>4.4000000000000004</v>
      </c>
      <c r="E31" s="315">
        <v>4.33</v>
      </c>
      <c r="F31" s="291">
        <v>40</v>
      </c>
      <c r="G31" s="290">
        <v>9</v>
      </c>
      <c r="H31" s="315">
        <v>4.333333333333333</v>
      </c>
      <c r="I31" s="315">
        <v>4.37</v>
      </c>
      <c r="J31" s="291">
        <v>45</v>
      </c>
      <c r="K31" s="290">
        <v>12</v>
      </c>
      <c r="L31" s="315">
        <v>4.583333333333333</v>
      </c>
      <c r="M31" s="315">
        <v>4.25</v>
      </c>
      <c r="N31" s="291">
        <v>15</v>
      </c>
      <c r="O31" s="61">
        <f t="shared" si="0"/>
        <v>100</v>
      </c>
      <c r="Q31" s="59"/>
      <c r="R31" s="59"/>
      <c r="T31" s="59"/>
    </row>
    <row r="32" spans="1:20" x14ac:dyDescent="0.25">
      <c r="A32" s="60">
        <v>5</v>
      </c>
      <c r="B32" s="47" t="s">
        <v>79</v>
      </c>
      <c r="C32" s="288">
        <v>4</v>
      </c>
      <c r="D32" s="311">
        <v>4.25</v>
      </c>
      <c r="E32" s="311">
        <v>4.33</v>
      </c>
      <c r="F32" s="289">
        <v>60</v>
      </c>
      <c r="G32" s="288">
        <v>10</v>
      </c>
      <c r="H32" s="311">
        <v>4.0999999999999996</v>
      </c>
      <c r="I32" s="311">
        <v>4.37</v>
      </c>
      <c r="J32" s="289">
        <v>62</v>
      </c>
      <c r="K32" s="288">
        <v>8</v>
      </c>
      <c r="L32" s="311">
        <v>4.375</v>
      </c>
      <c r="M32" s="311">
        <v>4.25</v>
      </c>
      <c r="N32" s="289">
        <v>32</v>
      </c>
      <c r="O32" s="61">
        <f t="shared" si="0"/>
        <v>154</v>
      </c>
      <c r="Q32" s="59"/>
      <c r="R32" s="59"/>
      <c r="T32" s="59"/>
    </row>
    <row r="33" spans="1:20" x14ac:dyDescent="0.25">
      <c r="A33" s="60">
        <v>6</v>
      </c>
      <c r="B33" s="180" t="s">
        <v>156</v>
      </c>
      <c r="C33" s="301">
        <v>8</v>
      </c>
      <c r="D33" s="318">
        <v>4.25</v>
      </c>
      <c r="E33" s="318">
        <v>4.33</v>
      </c>
      <c r="F33" s="302">
        <v>61</v>
      </c>
      <c r="G33" s="301">
        <v>5</v>
      </c>
      <c r="H33" s="318">
        <v>3.8</v>
      </c>
      <c r="I33" s="318">
        <v>4.37</v>
      </c>
      <c r="J33" s="302">
        <v>85</v>
      </c>
      <c r="K33" s="301">
        <v>5</v>
      </c>
      <c r="L33" s="318">
        <v>3.8</v>
      </c>
      <c r="M33" s="318">
        <v>4.25</v>
      </c>
      <c r="N33" s="302">
        <v>79</v>
      </c>
      <c r="O33" s="61">
        <f t="shared" si="0"/>
        <v>225</v>
      </c>
      <c r="Q33" s="59"/>
      <c r="R33" s="59"/>
      <c r="T33" s="59"/>
    </row>
    <row r="34" spans="1:20" x14ac:dyDescent="0.25">
      <c r="A34" s="60">
        <v>7</v>
      </c>
      <c r="B34" s="177" t="s">
        <v>153</v>
      </c>
      <c r="C34" s="294">
        <v>11</v>
      </c>
      <c r="D34" s="314">
        <v>4.1818181818181817</v>
      </c>
      <c r="E34" s="314">
        <v>4.33</v>
      </c>
      <c r="F34" s="295">
        <v>66</v>
      </c>
      <c r="G34" s="294">
        <v>4</v>
      </c>
      <c r="H34" s="314">
        <v>4.75</v>
      </c>
      <c r="I34" s="314">
        <v>4.37</v>
      </c>
      <c r="J34" s="295">
        <v>7</v>
      </c>
      <c r="K34" s="294">
        <v>2</v>
      </c>
      <c r="L34" s="314">
        <v>5</v>
      </c>
      <c r="M34" s="314">
        <v>4.25</v>
      </c>
      <c r="N34" s="295">
        <v>1</v>
      </c>
      <c r="O34" s="61">
        <f t="shared" si="0"/>
        <v>74</v>
      </c>
      <c r="Q34" s="59"/>
      <c r="R34" s="59"/>
      <c r="T34" s="59"/>
    </row>
    <row r="35" spans="1:20" x14ac:dyDescent="0.25">
      <c r="A35" s="60">
        <v>8</v>
      </c>
      <c r="B35" s="47" t="s">
        <v>23</v>
      </c>
      <c r="C35" s="288">
        <v>10</v>
      </c>
      <c r="D35" s="311">
        <v>4.0999999999999996</v>
      </c>
      <c r="E35" s="311">
        <v>4.33</v>
      </c>
      <c r="F35" s="289">
        <v>72</v>
      </c>
      <c r="G35" s="288">
        <v>3</v>
      </c>
      <c r="H35" s="311">
        <v>4.333333333333333</v>
      </c>
      <c r="I35" s="311">
        <v>4.37</v>
      </c>
      <c r="J35" s="289">
        <v>46</v>
      </c>
      <c r="K35" s="288">
        <v>4</v>
      </c>
      <c r="L35" s="311">
        <v>4.5</v>
      </c>
      <c r="M35" s="311">
        <v>4.25</v>
      </c>
      <c r="N35" s="289">
        <v>21</v>
      </c>
      <c r="O35" s="61">
        <f t="shared" si="0"/>
        <v>139</v>
      </c>
      <c r="Q35" s="59"/>
      <c r="R35" s="59"/>
      <c r="T35" s="59"/>
    </row>
    <row r="36" spans="1:20" x14ac:dyDescent="0.25">
      <c r="A36" s="60">
        <v>9</v>
      </c>
      <c r="B36" s="177" t="s">
        <v>192</v>
      </c>
      <c r="C36" s="294">
        <v>1</v>
      </c>
      <c r="D36" s="314">
        <v>4</v>
      </c>
      <c r="E36" s="314">
        <v>4.33</v>
      </c>
      <c r="F36" s="295">
        <v>78</v>
      </c>
      <c r="G36" s="294"/>
      <c r="H36" s="314"/>
      <c r="I36" s="314">
        <v>4.37</v>
      </c>
      <c r="J36" s="295">
        <v>99</v>
      </c>
      <c r="K36" s="294"/>
      <c r="L36" s="314"/>
      <c r="M36" s="314">
        <v>4.25</v>
      </c>
      <c r="N36" s="295">
        <v>102</v>
      </c>
      <c r="O36" s="61">
        <f t="shared" si="0"/>
        <v>279</v>
      </c>
      <c r="Q36" s="59"/>
      <c r="R36" s="59"/>
      <c r="T36" s="59"/>
    </row>
    <row r="37" spans="1:20" x14ac:dyDescent="0.25">
      <c r="A37" s="60">
        <v>10</v>
      </c>
      <c r="B37" s="177" t="s">
        <v>18</v>
      </c>
      <c r="C37" s="294">
        <v>3</v>
      </c>
      <c r="D37" s="314">
        <v>4</v>
      </c>
      <c r="E37" s="314">
        <v>4.33</v>
      </c>
      <c r="F37" s="295">
        <v>79</v>
      </c>
      <c r="G37" s="294">
        <v>1</v>
      </c>
      <c r="H37" s="314">
        <v>3</v>
      </c>
      <c r="I37" s="314">
        <v>4.37</v>
      </c>
      <c r="J37" s="295">
        <v>97</v>
      </c>
      <c r="K37" s="294">
        <v>8</v>
      </c>
      <c r="L37" s="314">
        <v>4.5</v>
      </c>
      <c r="M37" s="314">
        <v>4.25</v>
      </c>
      <c r="N37" s="295">
        <v>20</v>
      </c>
      <c r="O37" s="61">
        <f t="shared" si="0"/>
        <v>196</v>
      </c>
      <c r="Q37" s="59"/>
      <c r="R37" s="59"/>
      <c r="T37" s="59"/>
    </row>
    <row r="38" spans="1:20" x14ac:dyDescent="0.25">
      <c r="A38" s="60">
        <v>11</v>
      </c>
      <c r="B38" s="177" t="s">
        <v>22</v>
      </c>
      <c r="C38" s="294">
        <v>5</v>
      </c>
      <c r="D38" s="314">
        <v>4</v>
      </c>
      <c r="E38" s="314">
        <v>4.33</v>
      </c>
      <c r="F38" s="295">
        <v>80</v>
      </c>
      <c r="G38" s="294">
        <v>13</v>
      </c>
      <c r="H38" s="314">
        <v>4.384615384615385</v>
      </c>
      <c r="I38" s="314">
        <v>4.37</v>
      </c>
      <c r="J38" s="295">
        <v>41</v>
      </c>
      <c r="K38" s="294">
        <v>16</v>
      </c>
      <c r="L38" s="314">
        <v>4.3125</v>
      </c>
      <c r="M38" s="314">
        <v>4.25</v>
      </c>
      <c r="N38" s="295">
        <v>39</v>
      </c>
      <c r="O38" s="61">
        <f t="shared" si="0"/>
        <v>160</v>
      </c>
      <c r="Q38" s="59"/>
      <c r="R38" s="59"/>
      <c r="T38" s="59"/>
    </row>
    <row r="39" spans="1:20" x14ac:dyDescent="0.25">
      <c r="A39" s="60">
        <v>12</v>
      </c>
      <c r="B39" s="177" t="s">
        <v>182</v>
      </c>
      <c r="C39" s="294">
        <v>7</v>
      </c>
      <c r="D39" s="314">
        <v>3.8571428571428572</v>
      </c>
      <c r="E39" s="314">
        <v>4.33</v>
      </c>
      <c r="F39" s="295">
        <v>90</v>
      </c>
      <c r="G39" s="294"/>
      <c r="H39" s="314"/>
      <c r="I39" s="314">
        <v>4.37</v>
      </c>
      <c r="J39" s="295">
        <v>99</v>
      </c>
      <c r="K39" s="294">
        <v>1</v>
      </c>
      <c r="L39" s="314">
        <v>4</v>
      </c>
      <c r="M39" s="314">
        <v>4.25</v>
      </c>
      <c r="N39" s="295">
        <v>68</v>
      </c>
      <c r="O39" s="61">
        <f t="shared" si="0"/>
        <v>257</v>
      </c>
      <c r="Q39" s="59"/>
      <c r="R39" s="59"/>
      <c r="T39" s="59"/>
    </row>
    <row r="40" spans="1:20" x14ac:dyDescent="0.25">
      <c r="A40" s="60">
        <v>13</v>
      </c>
      <c r="B40" s="177" t="s">
        <v>154</v>
      </c>
      <c r="C40" s="294">
        <v>5</v>
      </c>
      <c r="D40" s="314">
        <v>3.6</v>
      </c>
      <c r="E40" s="314">
        <v>4.33</v>
      </c>
      <c r="F40" s="295">
        <v>95</v>
      </c>
      <c r="G40" s="294">
        <v>1</v>
      </c>
      <c r="H40" s="314">
        <v>4</v>
      </c>
      <c r="I40" s="314">
        <v>4.37</v>
      </c>
      <c r="J40" s="295">
        <v>71</v>
      </c>
      <c r="K40" s="294">
        <v>2</v>
      </c>
      <c r="L40" s="314">
        <v>2.5</v>
      </c>
      <c r="M40" s="314">
        <v>4.25</v>
      </c>
      <c r="N40" s="295">
        <v>101</v>
      </c>
      <c r="O40" s="61">
        <f t="shared" si="0"/>
        <v>267</v>
      </c>
      <c r="Q40" s="59"/>
      <c r="R40" s="59"/>
      <c r="T40" s="59"/>
    </row>
    <row r="41" spans="1:20" x14ac:dyDescent="0.25">
      <c r="A41" s="60">
        <v>14</v>
      </c>
      <c r="B41" s="168" t="s">
        <v>78</v>
      </c>
      <c r="C41" s="286">
        <v>6</v>
      </c>
      <c r="D41" s="313">
        <v>3.5</v>
      </c>
      <c r="E41" s="313">
        <v>4.33</v>
      </c>
      <c r="F41" s="287">
        <v>98</v>
      </c>
      <c r="G41" s="286">
        <v>6</v>
      </c>
      <c r="H41" s="313">
        <v>4.5</v>
      </c>
      <c r="I41" s="313">
        <v>4.37</v>
      </c>
      <c r="J41" s="287">
        <v>25</v>
      </c>
      <c r="K41" s="286">
        <v>5</v>
      </c>
      <c r="L41" s="313">
        <v>4.4000000000000004</v>
      </c>
      <c r="M41" s="313">
        <v>4.25</v>
      </c>
      <c r="N41" s="287">
        <v>30</v>
      </c>
      <c r="O41" s="61">
        <f t="shared" si="0"/>
        <v>153</v>
      </c>
      <c r="Q41" s="59"/>
      <c r="R41" s="59"/>
      <c r="T41" s="59"/>
    </row>
    <row r="42" spans="1:20" x14ac:dyDescent="0.25">
      <c r="A42" s="60">
        <v>15</v>
      </c>
      <c r="B42" s="168" t="s">
        <v>155</v>
      </c>
      <c r="C42" s="286">
        <v>6</v>
      </c>
      <c r="D42" s="313">
        <v>3.3333333333333335</v>
      </c>
      <c r="E42" s="313">
        <v>4.33</v>
      </c>
      <c r="F42" s="287">
        <v>101</v>
      </c>
      <c r="G42" s="286">
        <v>5</v>
      </c>
      <c r="H42" s="313">
        <v>3.6</v>
      </c>
      <c r="I42" s="313">
        <v>4.37</v>
      </c>
      <c r="J42" s="287">
        <v>89</v>
      </c>
      <c r="K42" s="286">
        <v>3</v>
      </c>
      <c r="L42" s="313">
        <v>4</v>
      </c>
      <c r="M42" s="313">
        <v>4.25</v>
      </c>
      <c r="N42" s="287">
        <v>67</v>
      </c>
      <c r="O42" s="61">
        <f t="shared" si="0"/>
        <v>257</v>
      </c>
      <c r="Q42" s="59"/>
      <c r="R42" s="59"/>
      <c r="T42" s="59"/>
    </row>
    <row r="43" spans="1:20" ht="15.75" thickBot="1" x14ac:dyDescent="0.3">
      <c r="A43" s="60">
        <v>16</v>
      </c>
      <c r="B43" s="49" t="s">
        <v>17</v>
      </c>
      <c r="C43" s="296">
        <v>3</v>
      </c>
      <c r="D43" s="317">
        <v>2.6666666666666665</v>
      </c>
      <c r="E43" s="317">
        <v>4.33</v>
      </c>
      <c r="F43" s="297">
        <v>104</v>
      </c>
      <c r="G43" s="296">
        <v>4</v>
      </c>
      <c r="H43" s="317">
        <v>3.5</v>
      </c>
      <c r="I43" s="317">
        <v>4.37</v>
      </c>
      <c r="J43" s="297">
        <v>92</v>
      </c>
      <c r="K43" s="296">
        <v>1</v>
      </c>
      <c r="L43" s="317">
        <v>4</v>
      </c>
      <c r="M43" s="317">
        <v>4.25</v>
      </c>
      <c r="N43" s="297">
        <v>66</v>
      </c>
      <c r="O43" s="61">
        <f t="shared" si="0"/>
        <v>262</v>
      </c>
      <c r="Q43" s="59"/>
      <c r="R43" s="59"/>
      <c r="T43" s="59"/>
    </row>
    <row r="44" spans="1:20" ht="15.75" thickBot="1" x14ac:dyDescent="0.3">
      <c r="A44" s="193"/>
      <c r="B44" s="203" t="s">
        <v>116</v>
      </c>
      <c r="C44" s="248">
        <f>SUM(C45:C64)</f>
        <v>184</v>
      </c>
      <c r="D44" s="207">
        <f>AVERAGE(D45:D64)</f>
        <v>4.1563415382255959</v>
      </c>
      <c r="E44" s="207">
        <v>4.33</v>
      </c>
      <c r="F44" s="208"/>
      <c r="G44" s="248">
        <f>SUM(G45:G64)</f>
        <v>166</v>
      </c>
      <c r="H44" s="207">
        <f>AVERAGE(H45:H64)</f>
        <v>4.2906807329978074</v>
      </c>
      <c r="I44" s="207">
        <v>4.37</v>
      </c>
      <c r="J44" s="208"/>
      <c r="K44" s="248">
        <f>SUM(K45:K64)</f>
        <v>225</v>
      </c>
      <c r="L44" s="207">
        <f>AVERAGE(L45:L64)</f>
        <v>4.1606748355450769</v>
      </c>
      <c r="M44" s="207">
        <v>4.25</v>
      </c>
      <c r="N44" s="208"/>
      <c r="O44" s="201"/>
      <c r="Q44" s="59"/>
      <c r="R44" s="59"/>
      <c r="T44" s="59"/>
    </row>
    <row r="45" spans="1:20" x14ac:dyDescent="0.25">
      <c r="A45" s="57">
        <v>1</v>
      </c>
      <c r="B45" s="168" t="s">
        <v>158</v>
      </c>
      <c r="C45" s="286">
        <v>4</v>
      </c>
      <c r="D45" s="313">
        <v>5</v>
      </c>
      <c r="E45" s="313">
        <v>4.33</v>
      </c>
      <c r="F45" s="287">
        <v>2</v>
      </c>
      <c r="G45" s="286">
        <v>4</v>
      </c>
      <c r="H45" s="313">
        <v>4</v>
      </c>
      <c r="I45" s="313">
        <v>4.37</v>
      </c>
      <c r="J45" s="287">
        <v>74</v>
      </c>
      <c r="K45" s="286">
        <v>6</v>
      </c>
      <c r="L45" s="313">
        <v>3.5</v>
      </c>
      <c r="M45" s="313">
        <v>4.25</v>
      </c>
      <c r="N45" s="287">
        <v>93</v>
      </c>
      <c r="O45" s="58">
        <f t="shared" si="0"/>
        <v>169</v>
      </c>
      <c r="Q45" s="59"/>
      <c r="R45" s="59"/>
      <c r="T45" s="59"/>
    </row>
    <row r="46" spans="1:20" x14ac:dyDescent="0.25">
      <c r="A46" s="60">
        <v>2</v>
      </c>
      <c r="B46" s="168" t="s">
        <v>26</v>
      </c>
      <c r="C46" s="286">
        <v>10</v>
      </c>
      <c r="D46" s="313">
        <v>4.8</v>
      </c>
      <c r="E46" s="313">
        <v>4.33</v>
      </c>
      <c r="F46" s="287">
        <v>7</v>
      </c>
      <c r="G46" s="286">
        <v>7</v>
      </c>
      <c r="H46" s="313">
        <v>4.4285714285714288</v>
      </c>
      <c r="I46" s="313">
        <v>4.37</v>
      </c>
      <c r="J46" s="287">
        <v>37</v>
      </c>
      <c r="K46" s="286">
        <v>8</v>
      </c>
      <c r="L46" s="313">
        <v>3.75</v>
      </c>
      <c r="M46" s="313">
        <v>4.25</v>
      </c>
      <c r="N46" s="287">
        <v>84</v>
      </c>
      <c r="O46" s="61">
        <f t="shared" si="0"/>
        <v>128</v>
      </c>
      <c r="Q46" s="59"/>
      <c r="R46" s="59"/>
      <c r="T46" s="59"/>
    </row>
    <row r="47" spans="1:20" x14ac:dyDescent="0.25">
      <c r="A47" s="60">
        <v>3</v>
      </c>
      <c r="B47" s="168" t="s">
        <v>183</v>
      </c>
      <c r="C47" s="286">
        <v>24</v>
      </c>
      <c r="D47" s="313">
        <v>4.666666666666667</v>
      </c>
      <c r="E47" s="313">
        <v>4.33</v>
      </c>
      <c r="F47" s="287">
        <v>14</v>
      </c>
      <c r="G47" s="286">
        <v>18</v>
      </c>
      <c r="H47" s="313">
        <v>4.6111111111111107</v>
      </c>
      <c r="I47" s="313">
        <v>4.37</v>
      </c>
      <c r="J47" s="287">
        <v>13</v>
      </c>
      <c r="K47" s="286">
        <v>24</v>
      </c>
      <c r="L47" s="313">
        <v>4.5</v>
      </c>
      <c r="M47" s="313">
        <v>4.25</v>
      </c>
      <c r="N47" s="287">
        <v>22</v>
      </c>
      <c r="O47" s="61">
        <f t="shared" si="0"/>
        <v>49</v>
      </c>
      <c r="Q47" s="59"/>
      <c r="R47" s="59"/>
      <c r="T47" s="59"/>
    </row>
    <row r="48" spans="1:20" x14ac:dyDescent="0.25">
      <c r="A48" s="60">
        <v>4</v>
      </c>
      <c r="B48" s="47" t="s">
        <v>82</v>
      </c>
      <c r="C48" s="288">
        <v>28</v>
      </c>
      <c r="D48" s="311">
        <v>4.6071428571428568</v>
      </c>
      <c r="E48" s="311">
        <v>4.33</v>
      </c>
      <c r="F48" s="289">
        <v>16</v>
      </c>
      <c r="G48" s="288">
        <v>41</v>
      </c>
      <c r="H48" s="311">
        <v>4.5121951219512191</v>
      </c>
      <c r="I48" s="311">
        <v>4.37</v>
      </c>
      <c r="J48" s="289">
        <v>24</v>
      </c>
      <c r="K48" s="288">
        <v>60</v>
      </c>
      <c r="L48" s="311">
        <v>4.2333333333333334</v>
      </c>
      <c r="M48" s="311">
        <v>4.25</v>
      </c>
      <c r="N48" s="289">
        <v>47</v>
      </c>
      <c r="O48" s="61">
        <f t="shared" si="0"/>
        <v>87</v>
      </c>
      <c r="Q48" s="59"/>
      <c r="R48" s="59"/>
      <c r="T48" s="59"/>
    </row>
    <row r="49" spans="1:20" ht="15" customHeight="1" x14ac:dyDescent="0.25">
      <c r="A49" s="60">
        <v>5</v>
      </c>
      <c r="B49" s="168" t="s">
        <v>188</v>
      </c>
      <c r="C49" s="286">
        <v>5</v>
      </c>
      <c r="D49" s="313">
        <v>4.5999999999999996</v>
      </c>
      <c r="E49" s="313">
        <v>4.33</v>
      </c>
      <c r="F49" s="287">
        <v>17</v>
      </c>
      <c r="G49" s="286">
        <v>6</v>
      </c>
      <c r="H49" s="313">
        <v>4.166666666666667</v>
      </c>
      <c r="I49" s="313">
        <v>4.37</v>
      </c>
      <c r="J49" s="287">
        <v>59</v>
      </c>
      <c r="K49" s="286">
        <v>7</v>
      </c>
      <c r="L49" s="313">
        <v>4.1428571428571432</v>
      </c>
      <c r="M49" s="313">
        <v>4.25</v>
      </c>
      <c r="N49" s="287">
        <v>56</v>
      </c>
      <c r="O49" s="61">
        <f t="shared" si="0"/>
        <v>132</v>
      </c>
      <c r="Q49" s="59"/>
      <c r="R49" s="59"/>
      <c r="T49" s="59"/>
    </row>
    <row r="50" spans="1:20" ht="15" customHeight="1" x14ac:dyDescent="0.25">
      <c r="A50" s="60">
        <v>6</v>
      </c>
      <c r="B50" s="47" t="s">
        <v>31</v>
      </c>
      <c r="C50" s="288">
        <v>9</v>
      </c>
      <c r="D50" s="311">
        <v>4.5555555555555554</v>
      </c>
      <c r="E50" s="311">
        <v>4.33</v>
      </c>
      <c r="F50" s="289">
        <v>24</v>
      </c>
      <c r="G50" s="288">
        <v>5</v>
      </c>
      <c r="H50" s="311">
        <v>4.4000000000000004</v>
      </c>
      <c r="I50" s="311">
        <v>4.37</v>
      </c>
      <c r="J50" s="289">
        <v>40</v>
      </c>
      <c r="K50" s="288">
        <v>17</v>
      </c>
      <c r="L50" s="311">
        <v>4.5294117647058822</v>
      </c>
      <c r="M50" s="311">
        <v>4.25</v>
      </c>
      <c r="N50" s="289">
        <v>18</v>
      </c>
      <c r="O50" s="61">
        <f t="shared" si="0"/>
        <v>82</v>
      </c>
      <c r="Q50" s="59"/>
      <c r="R50" s="59"/>
      <c r="T50" s="59"/>
    </row>
    <row r="51" spans="1:20" x14ac:dyDescent="0.25">
      <c r="A51" s="60">
        <v>7</v>
      </c>
      <c r="B51" s="48" t="s">
        <v>131</v>
      </c>
      <c r="C51" s="290">
        <v>2</v>
      </c>
      <c r="D51" s="315">
        <v>4.5</v>
      </c>
      <c r="E51" s="315">
        <v>4.33</v>
      </c>
      <c r="F51" s="291">
        <v>28</v>
      </c>
      <c r="G51" s="290">
        <v>1</v>
      </c>
      <c r="H51" s="315">
        <v>5</v>
      </c>
      <c r="I51" s="315">
        <v>4.37</v>
      </c>
      <c r="J51" s="291">
        <v>3</v>
      </c>
      <c r="K51" s="290">
        <v>5</v>
      </c>
      <c r="L51" s="315">
        <v>3.8</v>
      </c>
      <c r="M51" s="315">
        <v>4.25</v>
      </c>
      <c r="N51" s="291">
        <v>80</v>
      </c>
      <c r="O51" s="61">
        <f t="shared" si="0"/>
        <v>111</v>
      </c>
      <c r="Q51" s="59"/>
      <c r="R51" s="59"/>
      <c r="T51" s="59"/>
    </row>
    <row r="52" spans="1:20" x14ac:dyDescent="0.25">
      <c r="A52" s="60">
        <v>8</v>
      </c>
      <c r="B52" s="168" t="s">
        <v>195</v>
      </c>
      <c r="C52" s="286">
        <v>2</v>
      </c>
      <c r="D52" s="313">
        <v>4.5</v>
      </c>
      <c r="E52" s="313">
        <v>4.33</v>
      </c>
      <c r="F52" s="287">
        <v>29</v>
      </c>
      <c r="G52" s="286"/>
      <c r="H52" s="313"/>
      <c r="I52" s="313">
        <v>4.37</v>
      </c>
      <c r="J52" s="287">
        <v>99</v>
      </c>
      <c r="K52" s="286"/>
      <c r="L52" s="313"/>
      <c r="M52" s="313">
        <v>4.25</v>
      </c>
      <c r="N52" s="287">
        <v>102</v>
      </c>
      <c r="O52" s="61">
        <f t="shared" si="0"/>
        <v>230</v>
      </c>
      <c r="Q52" s="59"/>
      <c r="R52" s="59"/>
      <c r="T52" s="59"/>
    </row>
    <row r="53" spans="1:20" x14ac:dyDescent="0.25">
      <c r="A53" s="60">
        <v>9</v>
      </c>
      <c r="B53" s="168" t="s">
        <v>28</v>
      </c>
      <c r="C53" s="286">
        <v>4</v>
      </c>
      <c r="D53" s="313">
        <v>4.5</v>
      </c>
      <c r="E53" s="313">
        <v>4.33</v>
      </c>
      <c r="F53" s="287">
        <v>30</v>
      </c>
      <c r="G53" s="286">
        <v>2</v>
      </c>
      <c r="H53" s="313">
        <v>3.5</v>
      </c>
      <c r="I53" s="313">
        <v>4.37</v>
      </c>
      <c r="J53" s="287">
        <v>93</v>
      </c>
      <c r="K53" s="286">
        <v>2</v>
      </c>
      <c r="L53" s="313">
        <v>4.5</v>
      </c>
      <c r="M53" s="313">
        <v>4.25</v>
      </c>
      <c r="N53" s="287">
        <v>23</v>
      </c>
      <c r="O53" s="61">
        <f t="shared" si="0"/>
        <v>146</v>
      </c>
      <c r="Q53" s="59"/>
      <c r="R53" s="59"/>
      <c r="T53" s="59"/>
    </row>
    <row r="54" spans="1:20" x14ac:dyDescent="0.25">
      <c r="A54" s="60">
        <v>10</v>
      </c>
      <c r="B54" s="168" t="s">
        <v>157</v>
      </c>
      <c r="C54" s="286">
        <v>23</v>
      </c>
      <c r="D54" s="313">
        <v>4.4347826086956523</v>
      </c>
      <c r="E54" s="313">
        <v>4.33</v>
      </c>
      <c r="F54" s="287">
        <v>37</v>
      </c>
      <c r="G54" s="286">
        <v>18</v>
      </c>
      <c r="H54" s="313">
        <v>4.333333333333333</v>
      </c>
      <c r="I54" s="313">
        <v>4.37</v>
      </c>
      <c r="J54" s="287">
        <v>47</v>
      </c>
      <c r="K54" s="286">
        <v>21</v>
      </c>
      <c r="L54" s="313">
        <v>4.4761904761904763</v>
      </c>
      <c r="M54" s="313">
        <v>4.25</v>
      </c>
      <c r="N54" s="287">
        <v>26</v>
      </c>
      <c r="O54" s="61">
        <f t="shared" si="0"/>
        <v>110</v>
      </c>
      <c r="Q54" s="59"/>
      <c r="R54" s="59"/>
      <c r="T54" s="59"/>
    </row>
    <row r="55" spans="1:20" x14ac:dyDescent="0.25">
      <c r="A55" s="60">
        <v>11</v>
      </c>
      <c r="B55" s="168" t="s">
        <v>80</v>
      </c>
      <c r="C55" s="286">
        <v>45</v>
      </c>
      <c r="D55" s="313">
        <v>4.4000000000000004</v>
      </c>
      <c r="E55" s="313">
        <v>4.33</v>
      </c>
      <c r="F55" s="287">
        <v>41</v>
      </c>
      <c r="G55" s="286">
        <v>40</v>
      </c>
      <c r="H55" s="313">
        <v>4.45</v>
      </c>
      <c r="I55" s="313">
        <v>4.37</v>
      </c>
      <c r="J55" s="287">
        <v>35</v>
      </c>
      <c r="K55" s="286">
        <v>48</v>
      </c>
      <c r="L55" s="313">
        <v>4.3125</v>
      </c>
      <c r="M55" s="313">
        <v>4.25</v>
      </c>
      <c r="N55" s="287">
        <v>40</v>
      </c>
      <c r="O55" s="61">
        <f t="shared" si="0"/>
        <v>116</v>
      </c>
      <c r="Q55" s="59"/>
      <c r="R55" s="59"/>
      <c r="T55" s="59"/>
    </row>
    <row r="56" spans="1:20" x14ac:dyDescent="0.25">
      <c r="A56" s="60">
        <v>12</v>
      </c>
      <c r="B56" s="168" t="s">
        <v>30</v>
      </c>
      <c r="C56" s="286">
        <v>3</v>
      </c>
      <c r="D56" s="313">
        <v>4.333333333333333</v>
      </c>
      <c r="E56" s="313">
        <v>4.33</v>
      </c>
      <c r="F56" s="287">
        <v>52</v>
      </c>
      <c r="G56" s="286">
        <v>2</v>
      </c>
      <c r="H56" s="313">
        <v>4</v>
      </c>
      <c r="I56" s="313">
        <v>4.37</v>
      </c>
      <c r="J56" s="287">
        <v>75</v>
      </c>
      <c r="K56" s="286">
        <v>2</v>
      </c>
      <c r="L56" s="313">
        <v>4.5</v>
      </c>
      <c r="M56" s="313">
        <v>4.25</v>
      </c>
      <c r="N56" s="287">
        <v>24</v>
      </c>
      <c r="O56" s="61">
        <f t="shared" si="0"/>
        <v>151</v>
      </c>
      <c r="Q56" s="59"/>
      <c r="R56" s="59"/>
      <c r="T56" s="59"/>
    </row>
    <row r="57" spans="1:20" x14ac:dyDescent="0.25">
      <c r="A57" s="60">
        <v>13</v>
      </c>
      <c r="B57" s="48" t="s">
        <v>27</v>
      </c>
      <c r="C57" s="290">
        <v>6</v>
      </c>
      <c r="D57" s="315">
        <v>4.166666666666667</v>
      </c>
      <c r="E57" s="315">
        <v>4.33</v>
      </c>
      <c r="F57" s="291">
        <v>67</v>
      </c>
      <c r="G57" s="290">
        <v>6</v>
      </c>
      <c r="H57" s="315">
        <v>4.833333333333333</v>
      </c>
      <c r="I57" s="315">
        <v>4.37</v>
      </c>
      <c r="J57" s="291">
        <v>6</v>
      </c>
      <c r="K57" s="290">
        <v>6</v>
      </c>
      <c r="L57" s="315">
        <v>4.666666666666667</v>
      </c>
      <c r="M57" s="315">
        <v>4.25</v>
      </c>
      <c r="N57" s="291">
        <v>8</v>
      </c>
      <c r="O57" s="61">
        <f t="shared" si="0"/>
        <v>81</v>
      </c>
      <c r="Q57" s="59"/>
      <c r="R57" s="59"/>
      <c r="T57" s="59"/>
    </row>
    <row r="58" spans="1:20" x14ac:dyDescent="0.25">
      <c r="A58" s="60">
        <v>14</v>
      </c>
      <c r="B58" s="48" t="s">
        <v>193</v>
      </c>
      <c r="C58" s="290">
        <v>3</v>
      </c>
      <c r="D58" s="315">
        <v>4</v>
      </c>
      <c r="E58" s="315">
        <v>4.33</v>
      </c>
      <c r="F58" s="291">
        <v>81</v>
      </c>
      <c r="G58" s="290"/>
      <c r="H58" s="315"/>
      <c r="I58" s="315">
        <v>4.37</v>
      </c>
      <c r="J58" s="291">
        <v>99</v>
      </c>
      <c r="K58" s="290"/>
      <c r="L58" s="315"/>
      <c r="M58" s="315">
        <v>4.25</v>
      </c>
      <c r="N58" s="291">
        <v>102</v>
      </c>
      <c r="O58" s="61">
        <f t="shared" si="0"/>
        <v>282</v>
      </c>
      <c r="Q58" s="59"/>
      <c r="R58" s="59"/>
      <c r="T58" s="59"/>
    </row>
    <row r="59" spans="1:20" x14ac:dyDescent="0.25">
      <c r="A59" s="60">
        <v>15</v>
      </c>
      <c r="B59" s="185" t="s">
        <v>81</v>
      </c>
      <c r="C59" s="299">
        <v>1</v>
      </c>
      <c r="D59" s="320">
        <v>4</v>
      </c>
      <c r="E59" s="320">
        <v>4.33</v>
      </c>
      <c r="F59" s="300">
        <v>82</v>
      </c>
      <c r="G59" s="299"/>
      <c r="H59" s="320"/>
      <c r="I59" s="320">
        <v>4.37</v>
      </c>
      <c r="J59" s="300">
        <v>99</v>
      </c>
      <c r="K59" s="299">
        <v>1</v>
      </c>
      <c r="L59" s="320">
        <v>3</v>
      </c>
      <c r="M59" s="320">
        <v>4.25</v>
      </c>
      <c r="N59" s="300">
        <v>100</v>
      </c>
      <c r="O59" s="61">
        <f t="shared" si="0"/>
        <v>281</v>
      </c>
      <c r="Q59" s="59"/>
      <c r="R59" s="59"/>
      <c r="T59" s="59"/>
    </row>
    <row r="60" spans="1:20" x14ac:dyDescent="0.25">
      <c r="A60" s="60">
        <v>16</v>
      </c>
      <c r="B60" s="185" t="s">
        <v>84</v>
      </c>
      <c r="C60" s="299">
        <v>3</v>
      </c>
      <c r="D60" s="320">
        <v>4</v>
      </c>
      <c r="E60" s="320">
        <v>4.33</v>
      </c>
      <c r="F60" s="300">
        <v>83</v>
      </c>
      <c r="G60" s="299">
        <v>4</v>
      </c>
      <c r="H60" s="320">
        <v>4.25</v>
      </c>
      <c r="I60" s="320">
        <v>4.37</v>
      </c>
      <c r="J60" s="300">
        <v>55</v>
      </c>
      <c r="K60" s="299">
        <v>1</v>
      </c>
      <c r="L60" s="320">
        <v>4</v>
      </c>
      <c r="M60" s="320">
        <v>4.25</v>
      </c>
      <c r="N60" s="300">
        <v>69</v>
      </c>
      <c r="O60" s="61">
        <f t="shared" si="0"/>
        <v>207</v>
      </c>
      <c r="Q60" s="59"/>
      <c r="R60" s="59"/>
      <c r="T60" s="59"/>
    </row>
    <row r="61" spans="1:20" x14ac:dyDescent="0.25">
      <c r="A61" s="60">
        <v>17</v>
      </c>
      <c r="B61" s="185" t="s">
        <v>187</v>
      </c>
      <c r="C61" s="299">
        <v>8</v>
      </c>
      <c r="D61" s="320">
        <v>3.75</v>
      </c>
      <c r="E61" s="320">
        <v>4.33</v>
      </c>
      <c r="F61" s="300">
        <v>93</v>
      </c>
      <c r="G61" s="299">
        <v>8</v>
      </c>
      <c r="H61" s="320">
        <v>3.875</v>
      </c>
      <c r="I61" s="320">
        <v>4.37</v>
      </c>
      <c r="J61" s="300">
        <v>82</v>
      </c>
      <c r="K61" s="299">
        <v>13</v>
      </c>
      <c r="L61" s="320">
        <v>4.1538461538461542</v>
      </c>
      <c r="M61" s="320">
        <v>4.25</v>
      </c>
      <c r="N61" s="300">
        <v>52</v>
      </c>
      <c r="O61" s="61">
        <f t="shared" si="0"/>
        <v>227</v>
      </c>
      <c r="Q61" s="59"/>
      <c r="R61" s="59"/>
      <c r="T61" s="59"/>
    </row>
    <row r="62" spans="1:20" x14ac:dyDescent="0.25">
      <c r="A62" s="60">
        <v>18</v>
      </c>
      <c r="B62" s="168" t="s">
        <v>194</v>
      </c>
      <c r="C62" s="286">
        <v>4</v>
      </c>
      <c r="D62" s="313">
        <v>0</v>
      </c>
      <c r="E62" s="313">
        <v>4.33</v>
      </c>
      <c r="F62" s="287">
        <v>105</v>
      </c>
      <c r="G62" s="286"/>
      <c r="H62" s="313"/>
      <c r="I62" s="313">
        <v>4.37</v>
      </c>
      <c r="J62" s="287">
        <v>99</v>
      </c>
      <c r="K62" s="286"/>
      <c r="L62" s="313"/>
      <c r="M62" s="313">
        <v>4.25</v>
      </c>
      <c r="N62" s="287">
        <v>102</v>
      </c>
      <c r="O62" s="61">
        <f t="shared" si="0"/>
        <v>306</v>
      </c>
      <c r="Q62" s="59"/>
      <c r="R62" s="59"/>
      <c r="T62" s="59"/>
    </row>
    <row r="63" spans="1:20" x14ac:dyDescent="0.25">
      <c r="A63" s="67">
        <v>19</v>
      </c>
      <c r="B63" s="168" t="s">
        <v>137</v>
      </c>
      <c r="C63" s="286"/>
      <c r="D63" s="313"/>
      <c r="E63" s="313">
        <v>4.33</v>
      </c>
      <c r="F63" s="287">
        <v>106</v>
      </c>
      <c r="G63" s="286">
        <v>4</v>
      </c>
      <c r="H63" s="313">
        <v>4</v>
      </c>
      <c r="I63" s="313">
        <v>4.37</v>
      </c>
      <c r="J63" s="287">
        <v>73</v>
      </c>
      <c r="K63" s="286">
        <v>3</v>
      </c>
      <c r="L63" s="313">
        <v>3.6666666666666665</v>
      </c>
      <c r="M63" s="313">
        <v>4.25</v>
      </c>
      <c r="N63" s="287">
        <v>88</v>
      </c>
      <c r="O63" s="192">
        <f t="shared" si="0"/>
        <v>267</v>
      </c>
      <c r="Q63" s="59"/>
      <c r="R63" s="59"/>
      <c r="T63" s="59"/>
    </row>
    <row r="64" spans="1:20" ht="15.75" thickBot="1" x14ac:dyDescent="0.3">
      <c r="A64" s="67">
        <v>20</v>
      </c>
      <c r="B64" s="168" t="s">
        <v>83</v>
      </c>
      <c r="C64" s="286"/>
      <c r="D64" s="313"/>
      <c r="E64" s="313">
        <v>4.33</v>
      </c>
      <c r="F64" s="287">
        <v>106</v>
      </c>
      <c r="G64" s="286"/>
      <c r="H64" s="313"/>
      <c r="I64" s="313">
        <v>4.37</v>
      </c>
      <c r="J64" s="287">
        <v>99</v>
      </c>
      <c r="K64" s="286">
        <v>1</v>
      </c>
      <c r="L64" s="313">
        <v>5</v>
      </c>
      <c r="M64" s="313">
        <v>4.25</v>
      </c>
      <c r="N64" s="287">
        <v>2</v>
      </c>
      <c r="O64" s="192">
        <f t="shared" si="0"/>
        <v>207</v>
      </c>
      <c r="Q64" s="59"/>
      <c r="R64" s="59"/>
      <c r="T64" s="59"/>
    </row>
    <row r="65" spans="1:20" ht="15.75" thickBot="1" x14ac:dyDescent="0.3">
      <c r="A65" s="193"/>
      <c r="B65" s="202" t="s">
        <v>115</v>
      </c>
      <c r="C65" s="247">
        <f>SUM(C66:C79)</f>
        <v>136</v>
      </c>
      <c r="D65" s="209">
        <f>AVERAGE(D66:D79)</f>
        <v>4.1193977388526255</v>
      </c>
      <c r="E65" s="209">
        <v>4.33</v>
      </c>
      <c r="F65" s="205"/>
      <c r="G65" s="247">
        <f>SUM(G66:G79)</f>
        <v>132</v>
      </c>
      <c r="H65" s="209">
        <f>AVERAGE(H66:H79)</f>
        <v>4.3649021146920308</v>
      </c>
      <c r="I65" s="209">
        <v>4.37</v>
      </c>
      <c r="J65" s="205"/>
      <c r="K65" s="247">
        <f>SUM(K66:K79)</f>
        <v>143</v>
      </c>
      <c r="L65" s="209">
        <f>AVERAGE(L66:L79)</f>
        <v>4.1602622867328742</v>
      </c>
      <c r="M65" s="209">
        <v>4.25</v>
      </c>
      <c r="N65" s="205"/>
      <c r="O65" s="201"/>
      <c r="Q65" s="59"/>
      <c r="R65" s="59"/>
      <c r="T65" s="59"/>
    </row>
    <row r="66" spans="1:20" x14ac:dyDescent="0.25">
      <c r="A66" s="64">
        <v>1</v>
      </c>
      <c r="B66" s="168" t="s">
        <v>159</v>
      </c>
      <c r="C66" s="286">
        <v>13</v>
      </c>
      <c r="D66" s="313">
        <v>4.6923076923076925</v>
      </c>
      <c r="E66" s="313">
        <v>4.33</v>
      </c>
      <c r="F66" s="287">
        <v>12</v>
      </c>
      <c r="G66" s="286">
        <v>6</v>
      </c>
      <c r="H66" s="313">
        <v>5</v>
      </c>
      <c r="I66" s="313">
        <v>4.37</v>
      </c>
      <c r="J66" s="287">
        <v>4</v>
      </c>
      <c r="K66" s="286">
        <v>11</v>
      </c>
      <c r="L66" s="313">
        <v>4.0909090909090908</v>
      </c>
      <c r="M66" s="313">
        <v>4.25</v>
      </c>
      <c r="N66" s="287">
        <v>62</v>
      </c>
      <c r="O66" s="298">
        <f t="shared" si="0"/>
        <v>78</v>
      </c>
      <c r="Q66" s="59"/>
      <c r="R66" s="59"/>
      <c r="T66" s="59"/>
    </row>
    <row r="67" spans="1:20" x14ac:dyDescent="0.25">
      <c r="A67" s="60">
        <v>2</v>
      </c>
      <c r="B67" s="168" t="s">
        <v>90</v>
      </c>
      <c r="C67" s="286">
        <v>7</v>
      </c>
      <c r="D67" s="313">
        <v>4.5714285714285712</v>
      </c>
      <c r="E67" s="313">
        <v>4.33</v>
      </c>
      <c r="F67" s="287">
        <v>21</v>
      </c>
      <c r="G67" s="286">
        <v>12</v>
      </c>
      <c r="H67" s="313">
        <v>3.75</v>
      </c>
      <c r="I67" s="313">
        <v>4.37</v>
      </c>
      <c r="J67" s="287">
        <v>86</v>
      </c>
      <c r="K67" s="286">
        <v>17</v>
      </c>
      <c r="L67" s="313">
        <v>4.0588235294117645</v>
      </c>
      <c r="M67" s="313">
        <v>4.25</v>
      </c>
      <c r="N67" s="287">
        <v>63</v>
      </c>
      <c r="O67" s="61">
        <f t="shared" si="0"/>
        <v>170</v>
      </c>
      <c r="Q67" s="59"/>
      <c r="R67" s="59"/>
      <c r="T67" s="59"/>
    </row>
    <row r="68" spans="1:20" x14ac:dyDescent="0.25">
      <c r="A68" s="60">
        <v>3</v>
      </c>
      <c r="B68" s="168" t="s">
        <v>165</v>
      </c>
      <c r="C68" s="286">
        <v>2</v>
      </c>
      <c r="D68" s="313">
        <v>4.5</v>
      </c>
      <c r="E68" s="313">
        <v>4.33</v>
      </c>
      <c r="F68" s="287">
        <v>31</v>
      </c>
      <c r="G68" s="286">
        <v>3</v>
      </c>
      <c r="H68" s="313">
        <v>3</v>
      </c>
      <c r="I68" s="313">
        <v>4.37</v>
      </c>
      <c r="J68" s="287">
        <v>98</v>
      </c>
      <c r="K68" s="286">
        <v>2</v>
      </c>
      <c r="L68" s="313">
        <v>3.5</v>
      </c>
      <c r="M68" s="313">
        <v>4.25</v>
      </c>
      <c r="N68" s="287">
        <v>94</v>
      </c>
      <c r="O68" s="61">
        <f t="shared" si="0"/>
        <v>223</v>
      </c>
      <c r="Q68" s="59"/>
      <c r="R68" s="59"/>
      <c r="T68" s="59"/>
    </row>
    <row r="69" spans="1:20" x14ac:dyDescent="0.25">
      <c r="A69" s="60">
        <v>4</v>
      </c>
      <c r="B69" s="168" t="s">
        <v>166</v>
      </c>
      <c r="C69" s="286">
        <v>8</v>
      </c>
      <c r="D69" s="313">
        <v>4.375</v>
      </c>
      <c r="E69" s="313">
        <v>4.33</v>
      </c>
      <c r="F69" s="287">
        <v>44</v>
      </c>
      <c r="G69" s="286">
        <v>2</v>
      </c>
      <c r="H69" s="313">
        <v>4.5</v>
      </c>
      <c r="I69" s="313">
        <v>4.37</v>
      </c>
      <c r="J69" s="287">
        <v>29</v>
      </c>
      <c r="K69" s="286">
        <v>4</v>
      </c>
      <c r="L69" s="313">
        <v>4.25</v>
      </c>
      <c r="M69" s="313">
        <v>4.25</v>
      </c>
      <c r="N69" s="287">
        <v>44</v>
      </c>
      <c r="O69" s="61">
        <f t="shared" si="0"/>
        <v>117</v>
      </c>
      <c r="Q69" s="59"/>
      <c r="R69" s="59"/>
      <c r="T69" s="59"/>
    </row>
    <row r="70" spans="1:20" x14ac:dyDescent="0.25">
      <c r="A70" s="60">
        <v>5</v>
      </c>
      <c r="B70" s="168" t="s">
        <v>164</v>
      </c>
      <c r="C70" s="286">
        <v>14</v>
      </c>
      <c r="D70" s="313">
        <v>4.3571428571428568</v>
      </c>
      <c r="E70" s="313">
        <v>4.33</v>
      </c>
      <c r="F70" s="287">
        <v>48</v>
      </c>
      <c r="G70" s="286">
        <v>5</v>
      </c>
      <c r="H70" s="313">
        <v>4.5999999999999996</v>
      </c>
      <c r="I70" s="313">
        <v>4.37</v>
      </c>
      <c r="J70" s="287">
        <v>15</v>
      </c>
      <c r="K70" s="286">
        <v>22</v>
      </c>
      <c r="L70" s="313">
        <v>3.7272727272727271</v>
      </c>
      <c r="M70" s="313">
        <v>4.25</v>
      </c>
      <c r="N70" s="287">
        <v>86</v>
      </c>
      <c r="O70" s="61">
        <f t="shared" si="0"/>
        <v>149</v>
      </c>
      <c r="Q70" s="59"/>
      <c r="R70" s="59"/>
      <c r="T70" s="59"/>
    </row>
    <row r="71" spans="1:20" x14ac:dyDescent="0.25">
      <c r="A71" s="60">
        <v>6</v>
      </c>
      <c r="B71" s="177" t="s">
        <v>144</v>
      </c>
      <c r="C71" s="294">
        <v>27</v>
      </c>
      <c r="D71" s="314">
        <v>4.333333333333333</v>
      </c>
      <c r="E71" s="314">
        <v>4.33</v>
      </c>
      <c r="F71" s="295">
        <v>53</v>
      </c>
      <c r="G71" s="294">
        <v>35</v>
      </c>
      <c r="H71" s="314">
        <v>4.5142857142857142</v>
      </c>
      <c r="I71" s="314">
        <v>4.37</v>
      </c>
      <c r="J71" s="295">
        <v>23</v>
      </c>
      <c r="K71" s="294">
        <v>27</v>
      </c>
      <c r="L71" s="314">
        <v>4.333333333333333</v>
      </c>
      <c r="M71" s="314">
        <v>4.25</v>
      </c>
      <c r="N71" s="295">
        <v>37</v>
      </c>
      <c r="O71" s="61">
        <f t="shared" si="0"/>
        <v>113</v>
      </c>
      <c r="Q71" s="59"/>
      <c r="R71" s="59"/>
      <c r="T71" s="59"/>
    </row>
    <row r="72" spans="1:20" x14ac:dyDescent="0.25">
      <c r="A72" s="60">
        <v>7</v>
      </c>
      <c r="B72" s="168" t="s">
        <v>87</v>
      </c>
      <c r="C72" s="286">
        <v>5</v>
      </c>
      <c r="D72" s="313">
        <v>4.2</v>
      </c>
      <c r="E72" s="313">
        <v>4.33</v>
      </c>
      <c r="F72" s="287">
        <v>64</v>
      </c>
      <c r="G72" s="286">
        <v>4</v>
      </c>
      <c r="H72" s="313">
        <v>4.5</v>
      </c>
      <c r="I72" s="313">
        <v>4.37</v>
      </c>
      <c r="J72" s="287">
        <v>27</v>
      </c>
      <c r="K72" s="286">
        <v>6</v>
      </c>
      <c r="L72" s="313">
        <v>3.8333333333333335</v>
      </c>
      <c r="M72" s="313">
        <v>4.25</v>
      </c>
      <c r="N72" s="287">
        <v>78</v>
      </c>
      <c r="O72" s="61">
        <f t="shared" si="0"/>
        <v>169</v>
      </c>
      <c r="Q72" s="59"/>
      <c r="R72" s="59"/>
      <c r="T72" s="59"/>
    </row>
    <row r="73" spans="1:20" x14ac:dyDescent="0.25">
      <c r="A73" s="60">
        <v>8</v>
      </c>
      <c r="B73" s="168" t="s">
        <v>162</v>
      </c>
      <c r="C73" s="286">
        <v>10</v>
      </c>
      <c r="D73" s="313">
        <v>4.2</v>
      </c>
      <c r="E73" s="313">
        <v>4.33</v>
      </c>
      <c r="F73" s="287">
        <v>65</v>
      </c>
      <c r="G73" s="286">
        <v>13</v>
      </c>
      <c r="H73" s="313">
        <v>4.384615384615385</v>
      </c>
      <c r="I73" s="313">
        <v>4.37</v>
      </c>
      <c r="J73" s="287">
        <v>42</v>
      </c>
      <c r="K73" s="286">
        <v>5</v>
      </c>
      <c r="L73" s="313">
        <v>4.8</v>
      </c>
      <c r="M73" s="313">
        <v>4.25</v>
      </c>
      <c r="N73" s="287">
        <v>4</v>
      </c>
      <c r="O73" s="61">
        <f t="shared" si="0"/>
        <v>111</v>
      </c>
      <c r="Q73" s="59"/>
      <c r="R73" s="59"/>
      <c r="T73" s="59"/>
    </row>
    <row r="74" spans="1:20" x14ac:dyDescent="0.25">
      <c r="A74" s="60">
        <v>9</v>
      </c>
      <c r="B74" s="168" t="s">
        <v>160</v>
      </c>
      <c r="C74" s="286">
        <v>6</v>
      </c>
      <c r="D74" s="313">
        <v>4.166666666666667</v>
      </c>
      <c r="E74" s="313">
        <v>4.33</v>
      </c>
      <c r="F74" s="287">
        <v>68</v>
      </c>
      <c r="G74" s="286">
        <v>2</v>
      </c>
      <c r="H74" s="313">
        <v>4.5</v>
      </c>
      <c r="I74" s="313">
        <v>4.37</v>
      </c>
      <c r="J74" s="287">
        <v>26</v>
      </c>
      <c r="K74" s="286">
        <v>5</v>
      </c>
      <c r="L74" s="313">
        <v>4</v>
      </c>
      <c r="M74" s="313">
        <v>4.25</v>
      </c>
      <c r="N74" s="287">
        <v>70</v>
      </c>
      <c r="O74" s="61">
        <f t="shared" ref="O74:O79" si="1">N74+J74+F74</f>
        <v>164</v>
      </c>
      <c r="Q74" s="59"/>
      <c r="R74" s="59"/>
      <c r="T74" s="59"/>
    </row>
    <row r="75" spans="1:20" x14ac:dyDescent="0.25">
      <c r="A75" s="60">
        <v>10</v>
      </c>
      <c r="B75" s="168" t="s">
        <v>86</v>
      </c>
      <c r="C75" s="286">
        <v>12</v>
      </c>
      <c r="D75" s="313">
        <v>4</v>
      </c>
      <c r="E75" s="313">
        <v>4.33</v>
      </c>
      <c r="F75" s="287">
        <v>84</v>
      </c>
      <c r="G75" s="286">
        <v>13</v>
      </c>
      <c r="H75" s="313">
        <v>4.8461538461538458</v>
      </c>
      <c r="I75" s="313">
        <v>4.37</v>
      </c>
      <c r="J75" s="287">
        <v>5</v>
      </c>
      <c r="K75" s="286">
        <v>15</v>
      </c>
      <c r="L75" s="313">
        <v>4.4000000000000004</v>
      </c>
      <c r="M75" s="313">
        <v>4.25</v>
      </c>
      <c r="N75" s="287">
        <v>31</v>
      </c>
      <c r="O75" s="61">
        <f t="shared" si="1"/>
        <v>120</v>
      </c>
      <c r="Q75" s="59"/>
      <c r="R75" s="59"/>
      <c r="T75" s="59"/>
    </row>
    <row r="76" spans="1:20" x14ac:dyDescent="0.25">
      <c r="A76" s="60">
        <v>11</v>
      </c>
      <c r="B76" s="168" t="s">
        <v>85</v>
      </c>
      <c r="C76" s="286">
        <v>19</v>
      </c>
      <c r="D76" s="313">
        <v>3.8947368421052633</v>
      </c>
      <c r="E76" s="313">
        <v>4.33</v>
      </c>
      <c r="F76" s="287">
        <v>89</v>
      </c>
      <c r="G76" s="286">
        <v>17</v>
      </c>
      <c r="H76" s="313">
        <v>4.7058823529411766</v>
      </c>
      <c r="I76" s="313">
        <v>4.37</v>
      </c>
      <c r="J76" s="287">
        <v>9</v>
      </c>
      <c r="K76" s="286">
        <v>12</v>
      </c>
      <c r="L76" s="313">
        <v>4.666666666666667</v>
      </c>
      <c r="M76" s="313">
        <v>4.25</v>
      </c>
      <c r="N76" s="287">
        <v>9</v>
      </c>
      <c r="O76" s="61">
        <f t="shared" si="1"/>
        <v>107</v>
      </c>
      <c r="Q76" s="59"/>
      <c r="R76" s="59"/>
      <c r="T76" s="59"/>
    </row>
    <row r="77" spans="1:20" x14ac:dyDescent="0.25">
      <c r="A77" s="60">
        <v>12</v>
      </c>
      <c r="B77" s="168" t="s">
        <v>163</v>
      </c>
      <c r="C77" s="286">
        <v>7</v>
      </c>
      <c r="D77" s="313">
        <v>3.7142857142857144</v>
      </c>
      <c r="E77" s="313">
        <v>4.33</v>
      </c>
      <c r="F77" s="287">
        <v>94</v>
      </c>
      <c r="G77" s="286">
        <v>13</v>
      </c>
      <c r="H77" s="313">
        <v>4.3076923076923075</v>
      </c>
      <c r="I77" s="313">
        <v>4.37</v>
      </c>
      <c r="J77" s="287">
        <v>52</v>
      </c>
      <c r="K77" s="286">
        <v>12</v>
      </c>
      <c r="L77" s="313">
        <v>4.25</v>
      </c>
      <c r="M77" s="313">
        <v>4.25</v>
      </c>
      <c r="N77" s="287">
        <v>43</v>
      </c>
      <c r="O77" s="61">
        <f t="shared" si="1"/>
        <v>189</v>
      </c>
      <c r="Q77" s="59"/>
      <c r="R77" s="59"/>
      <c r="T77" s="59"/>
    </row>
    <row r="78" spans="1:20" x14ac:dyDescent="0.25">
      <c r="A78" s="60">
        <v>13</v>
      </c>
      <c r="B78" s="177" t="s">
        <v>161</v>
      </c>
      <c r="C78" s="294">
        <v>3</v>
      </c>
      <c r="D78" s="314">
        <v>3.3333333333333335</v>
      </c>
      <c r="E78" s="314">
        <v>4.33</v>
      </c>
      <c r="F78" s="295">
        <v>102</v>
      </c>
      <c r="G78" s="294">
        <v>1</v>
      </c>
      <c r="H78" s="314">
        <v>4</v>
      </c>
      <c r="I78" s="314">
        <v>4.37</v>
      </c>
      <c r="J78" s="295">
        <v>76</v>
      </c>
      <c r="K78" s="294">
        <v>2</v>
      </c>
      <c r="L78" s="314">
        <v>4</v>
      </c>
      <c r="M78" s="314">
        <v>4.25</v>
      </c>
      <c r="N78" s="295">
        <v>71</v>
      </c>
      <c r="O78" s="61">
        <f t="shared" si="1"/>
        <v>249</v>
      </c>
      <c r="Q78" s="59"/>
      <c r="R78" s="59"/>
      <c r="T78" s="59"/>
    </row>
    <row r="79" spans="1:20" ht="15.75" thickBot="1" x14ac:dyDescent="0.3">
      <c r="A79" s="60">
        <v>14</v>
      </c>
      <c r="B79" s="177" t="s">
        <v>34</v>
      </c>
      <c r="C79" s="294">
        <v>3</v>
      </c>
      <c r="D79" s="314">
        <v>3.3333333333333335</v>
      </c>
      <c r="E79" s="314">
        <v>4.33</v>
      </c>
      <c r="F79" s="295">
        <v>103</v>
      </c>
      <c r="G79" s="294">
        <v>6</v>
      </c>
      <c r="H79" s="314">
        <v>4.5</v>
      </c>
      <c r="I79" s="314">
        <v>4.37</v>
      </c>
      <c r="J79" s="295">
        <v>28</v>
      </c>
      <c r="K79" s="294">
        <v>3</v>
      </c>
      <c r="L79" s="314">
        <v>4.333333333333333</v>
      </c>
      <c r="M79" s="314">
        <v>4.25</v>
      </c>
      <c r="N79" s="295">
        <v>36</v>
      </c>
      <c r="O79" s="61">
        <f t="shared" si="1"/>
        <v>167</v>
      </c>
      <c r="Q79" s="59"/>
      <c r="R79" s="59"/>
      <c r="T79" s="59"/>
    </row>
    <row r="80" spans="1:20" ht="15.75" thickBot="1" x14ac:dyDescent="0.3">
      <c r="A80" s="193"/>
      <c r="B80" s="203" t="s">
        <v>114</v>
      </c>
      <c r="C80" s="248">
        <f>SUM(C81:C109)</f>
        <v>380</v>
      </c>
      <c r="D80" s="207">
        <f>AVERAGE(D81:D109)</f>
        <v>4.3412700611821791</v>
      </c>
      <c r="E80" s="207">
        <v>4.33</v>
      </c>
      <c r="F80" s="208"/>
      <c r="G80" s="248">
        <f>SUM(G81:G109)</f>
        <v>323</v>
      </c>
      <c r="H80" s="207">
        <f>AVERAGE(H81:H109)</f>
        <v>4.1852630164686895</v>
      </c>
      <c r="I80" s="207">
        <v>4.37</v>
      </c>
      <c r="J80" s="208"/>
      <c r="K80" s="248">
        <f>SUM(K81:K109)</f>
        <v>408</v>
      </c>
      <c r="L80" s="207">
        <f>AVERAGE(L81:L109)</f>
        <v>4.135028351840301</v>
      </c>
      <c r="M80" s="207">
        <v>4.25</v>
      </c>
      <c r="N80" s="208"/>
      <c r="O80" s="201"/>
      <c r="Q80" s="59"/>
      <c r="R80" s="59"/>
      <c r="T80" s="59"/>
    </row>
    <row r="81" spans="1:20" x14ac:dyDescent="0.25">
      <c r="A81" s="57">
        <v>1</v>
      </c>
      <c r="B81" s="177" t="s">
        <v>142</v>
      </c>
      <c r="C81" s="294">
        <v>8</v>
      </c>
      <c r="D81" s="314">
        <v>4.875</v>
      </c>
      <c r="E81" s="314">
        <v>4.33</v>
      </c>
      <c r="F81" s="295">
        <v>3</v>
      </c>
      <c r="G81" s="294">
        <v>5</v>
      </c>
      <c r="H81" s="314">
        <v>3.4</v>
      </c>
      <c r="I81" s="314">
        <v>4.37</v>
      </c>
      <c r="J81" s="295">
        <v>95</v>
      </c>
      <c r="K81" s="294">
        <v>7</v>
      </c>
      <c r="L81" s="314">
        <v>4.5714285714285712</v>
      </c>
      <c r="M81" s="314">
        <v>4.25</v>
      </c>
      <c r="N81" s="295">
        <v>17</v>
      </c>
      <c r="O81" s="58">
        <f t="shared" ref="O81:O109" si="2">N81+J81+F81</f>
        <v>115</v>
      </c>
      <c r="Q81" s="59"/>
      <c r="R81" s="59"/>
      <c r="T81" s="59"/>
    </row>
    <row r="82" spans="1:20" x14ac:dyDescent="0.25">
      <c r="A82" s="60">
        <v>2</v>
      </c>
      <c r="B82" s="177" t="s">
        <v>51</v>
      </c>
      <c r="C82" s="294">
        <v>20</v>
      </c>
      <c r="D82" s="314">
        <v>4.8499999999999996</v>
      </c>
      <c r="E82" s="314">
        <v>4.33</v>
      </c>
      <c r="F82" s="295">
        <v>5</v>
      </c>
      <c r="G82" s="294">
        <v>27</v>
      </c>
      <c r="H82" s="314">
        <v>4.333333333333333</v>
      </c>
      <c r="I82" s="314">
        <v>4.37</v>
      </c>
      <c r="J82" s="295">
        <v>50</v>
      </c>
      <c r="K82" s="294">
        <v>36</v>
      </c>
      <c r="L82" s="314">
        <v>4.416666666666667</v>
      </c>
      <c r="M82" s="314">
        <v>4.25</v>
      </c>
      <c r="N82" s="295">
        <v>28</v>
      </c>
      <c r="O82" s="61">
        <f t="shared" si="2"/>
        <v>83</v>
      </c>
      <c r="Q82" s="59"/>
      <c r="R82" s="59"/>
      <c r="T82" s="59"/>
    </row>
    <row r="83" spans="1:20" x14ac:dyDescent="0.25">
      <c r="A83" s="60">
        <v>3</v>
      </c>
      <c r="B83" s="177" t="s">
        <v>176</v>
      </c>
      <c r="C83" s="294">
        <v>4</v>
      </c>
      <c r="D83" s="314">
        <v>4.75</v>
      </c>
      <c r="E83" s="314">
        <v>4.33</v>
      </c>
      <c r="F83" s="295">
        <v>8</v>
      </c>
      <c r="G83" s="294">
        <v>3</v>
      </c>
      <c r="H83" s="314">
        <v>4.333333333333333</v>
      </c>
      <c r="I83" s="314">
        <v>4.37</v>
      </c>
      <c r="J83" s="295">
        <v>49</v>
      </c>
      <c r="K83" s="294">
        <v>4</v>
      </c>
      <c r="L83" s="314">
        <v>4.25</v>
      </c>
      <c r="M83" s="314">
        <v>4.25</v>
      </c>
      <c r="N83" s="295">
        <v>45</v>
      </c>
      <c r="O83" s="61">
        <f t="shared" si="2"/>
        <v>102</v>
      </c>
      <c r="Q83" s="59"/>
      <c r="R83" s="59"/>
      <c r="T83" s="59"/>
    </row>
    <row r="84" spans="1:20" x14ac:dyDescent="0.25">
      <c r="A84" s="60">
        <v>4</v>
      </c>
      <c r="B84" s="177" t="s">
        <v>169</v>
      </c>
      <c r="C84" s="294">
        <v>8</v>
      </c>
      <c r="D84" s="314">
        <v>4.75</v>
      </c>
      <c r="E84" s="314">
        <v>4.33</v>
      </c>
      <c r="F84" s="295">
        <v>9</v>
      </c>
      <c r="G84" s="294">
        <v>11</v>
      </c>
      <c r="H84" s="314">
        <v>4</v>
      </c>
      <c r="I84" s="314">
        <v>4.37</v>
      </c>
      <c r="J84" s="295">
        <v>77</v>
      </c>
      <c r="K84" s="294">
        <v>13</v>
      </c>
      <c r="L84" s="314">
        <v>4.1538461538461542</v>
      </c>
      <c r="M84" s="314">
        <v>4.25</v>
      </c>
      <c r="N84" s="295">
        <v>53</v>
      </c>
      <c r="O84" s="61">
        <f t="shared" si="2"/>
        <v>139</v>
      </c>
      <c r="Q84" s="59"/>
      <c r="R84" s="59"/>
      <c r="T84" s="59"/>
    </row>
    <row r="85" spans="1:20" x14ac:dyDescent="0.25">
      <c r="A85" s="60">
        <v>5</v>
      </c>
      <c r="B85" s="177" t="s">
        <v>178</v>
      </c>
      <c r="C85" s="294">
        <v>7</v>
      </c>
      <c r="D85" s="314">
        <v>4.7142857142857144</v>
      </c>
      <c r="E85" s="314">
        <v>4.33</v>
      </c>
      <c r="F85" s="295">
        <v>11</v>
      </c>
      <c r="G85" s="294">
        <v>6</v>
      </c>
      <c r="H85" s="314">
        <v>4.5</v>
      </c>
      <c r="I85" s="314">
        <v>4.37</v>
      </c>
      <c r="J85" s="295">
        <v>30</v>
      </c>
      <c r="K85" s="294">
        <v>2</v>
      </c>
      <c r="L85" s="314">
        <v>4.5</v>
      </c>
      <c r="M85" s="314">
        <v>4.25</v>
      </c>
      <c r="N85" s="295">
        <v>25</v>
      </c>
      <c r="O85" s="61">
        <f t="shared" si="2"/>
        <v>66</v>
      </c>
      <c r="Q85" s="59"/>
      <c r="R85" s="59"/>
      <c r="T85" s="59"/>
    </row>
    <row r="86" spans="1:20" x14ac:dyDescent="0.25">
      <c r="A86" s="60">
        <v>6</v>
      </c>
      <c r="B86" s="177" t="s">
        <v>174</v>
      </c>
      <c r="C86" s="294">
        <v>5</v>
      </c>
      <c r="D86" s="314">
        <v>4.5999999999999996</v>
      </c>
      <c r="E86" s="314">
        <v>4.33</v>
      </c>
      <c r="F86" s="295">
        <v>18</v>
      </c>
      <c r="G86" s="294">
        <v>3</v>
      </c>
      <c r="H86" s="314">
        <v>4</v>
      </c>
      <c r="I86" s="314">
        <v>4.37</v>
      </c>
      <c r="J86" s="295">
        <v>80</v>
      </c>
      <c r="K86" s="294">
        <v>2</v>
      </c>
      <c r="L86" s="314">
        <v>4</v>
      </c>
      <c r="M86" s="314">
        <v>4.25</v>
      </c>
      <c r="N86" s="295">
        <v>74</v>
      </c>
      <c r="O86" s="61">
        <f t="shared" si="2"/>
        <v>172</v>
      </c>
      <c r="Q86" s="59"/>
      <c r="R86" s="59"/>
      <c r="T86" s="59"/>
    </row>
    <row r="87" spans="1:20" x14ac:dyDescent="0.25">
      <c r="A87" s="60">
        <v>7</v>
      </c>
      <c r="B87" s="177" t="s">
        <v>129</v>
      </c>
      <c r="C87" s="294">
        <v>23</v>
      </c>
      <c r="D87" s="314">
        <v>4.5652173913043477</v>
      </c>
      <c r="E87" s="314">
        <v>4.33</v>
      </c>
      <c r="F87" s="295">
        <v>22</v>
      </c>
      <c r="G87" s="294">
        <v>16</v>
      </c>
      <c r="H87" s="314">
        <v>4.5625</v>
      </c>
      <c r="I87" s="314">
        <v>4.37</v>
      </c>
      <c r="J87" s="295">
        <v>20</v>
      </c>
      <c r="K87" s="294">
        <v>40</v>
      </c>
      <c r="L87" s="314">
        <v>4.3</v>
      </c>
      <c r="M87" s="314">
        <v>4.25</v>
      </c>
      <c r="N87" s="295">
        <v>41</v>
      </c>
      <c r="O87" s="61">
        <f t="shared" si="2"/>
        <v>83</v>
      </c>
      <c r="Q87" s="59"/>
      <c r="R87" s="59"/>
      <c r="T87" s="59"/>
    </row>
    <row r="88" spans="1:20" x14ac:dyDescent="0.25">
      <c r="A88" s="60">
        <v>8</v>
      </c>
      <c r="B88" s="177" t="s">
        <v>138</v>
      </c>
      <c r="C88" s="294">
        <v>27</v>
      </c>
      <c r="D88" s="314">
        <v>4.5185185185185182</v>
      </c>
      <c r="E88" s="314">
        <v>4.33</v>
      </c>
      <c r="F88" s="295">
        <v>25</v>
      </c>
      <c r="G88" s="294">
        <v>20</v>
      </c>
      <c r="H88" s="314">
        <v>4.55</v>
      </c>
      <c r="I88" s="314">
        <v>4.37</v>
      </c>
      <c r="J88" s="295">
        <v>21</v>
      </c>
      <c r="K88" s="294">
        <v>18</v>
      </c>
      <c r="L88" s="314">
        <v>4.666666666666667</v>
      </c>
      <c r="M88" s="314">
        <v>4.25</v>
      </c>
      <c r="N88" s="295">
        <v>11</v>
      </c>
      <c r="O88" s="61">
        <f t="shared" si="2"/>
        <v>57</v>
      </c>
      <c r="Q88" s="59"/>
      <c r="R88" s="59"/>
      <c r="T88" s="59"/>
    </row>
    <row r="89" spans="1:20" x14ac:dyDescent="0.25">
      <c r="A89" s="60">
        <v>9</v>
      </c>
      <c r="B89" s="177" t="s">
        <v>127</v>
      </c>
      <c r="C89" s="294">
        <v>47</v>
      </c>
      <c r="D89" s="314">
        <v>4.5106382978723403</v>
      </c>
      <c r="E89" s="314">
        <v>4.33</v>
      </c>
      <c r="F89" s="295">
        <v>26</v>
      </c>
      <c r="G89" s="294">
        <v>47</v>
      </c>
      <c r="H89" s="314">
        <v>4.2978723404255321</v>
      </c>
      <c r="I89" s="314">
        <v>4.37</v>
      </c>
      <c r="J89" s="295">
        <v>53</v>
      </c>
      <c r="K89" s="294">
        <v>58</v>
      </c>
      <c r="L89" s="314">
        <v>4.2413793103448274</v>
      </c>
      <c r="M89" s="314">
        <v>4.25</v>
      </c>
      <c r="N89" s="295">
        <v>46</v>
      </c>
      <c r="O89" s="61">
        <f t="shared" si="2"/>
        <v>125</v>
      </c>
      <c r="Q89" s="59"/>
      <c r="R89" s="59"/>
      <c r="T89" s="59"/>
    </row>
    <row r="90" spans="1:20" x14ac:dyDescent="0.25">
      <c r="A90" s="60">
        <v>10</v>
      </c>
      <c r="B90" s="177" t="s">
        <v>168</v>
      </c>
      <c r="C90" s="294">
        <v>14</v>
      </c>
      <c r="D90" s="314">
        <v>4.5</v>
      </c>
      <c r="E90" s="314">
        <v>4.33</v>
      </c>
      <c r="F90" s="295">
        <v>32</v>
      </c>
      <c r="G90" s="294">
        <v>14</v>
      </c>
      <c r="H90" s="314">
        <v>4.1428571428571432</v>
      </c>
      <c r="I90" s="314">
        <v>4.37</v>
      </c>
      <c r="J90" s="295">
        <v>61</v>
      </c>
      <c r="K90" s="294">
        <v>18</v>
      </c>
      <c r="L90" s="314">
        <v>4.1111111111111107</v>
      </c>
      <c r="M90" s="314">
        <v>4.25</v>
      </c>
      <c r="N90" s="295">
        <v>58</v>
      </c>
      <c r="O90" s="61">
        <f t="shared" si="2"/>
        <v>151</v>
      </c>
      <c r="Q90" s="59"/>
      <c r="R90" s="59"/>
      <c r="T90" s="59"/>
    </row>
    <row r="91" spans="1:20" x14ac:dyDescent="0.25">
      <c r="A91" s="60">
        <v>11</v>
      </c>
      <c r="B91" s="177" t="s">
        <v>191</v>
      </c>
      <c r="C91" s="294">
        <v>2</v>
      </c>
      <c r="D91" s="314">
        <v>4.5</v>
      </c>
      <c r="E91" s="314">
        <v>4.33</v>
      </c>
      <c r="F91" s="295">
        <v>33</v>
      </c>
      <c r="G91" s="294"/>
      <c r="H91" s="314"/>
      <c r="I91" s="314">
        <v>4.37</v>
      </c>
      <c r="J91" s="295">
        <v>99</v>
      </c>
      <c r="K91" s="294">
        <v>7</v>
      </c>
      <c r="L91" s="314">
        <v>4</v>
      </c>
      <c r="M91" s="314">
        <v>4.25</v>
      </c>
      <c r="N91" s="295">
        <v>73</v>
      </c>
      <c r="O91" s="61">
        <f t="shared" si="2"/>
        <v>205</v>
      </c>
      <c r="Q91" s="59"/>
      <c r="R91" s="59"/>
      <c r="T91" s="59"/>
    </row>
    <row r="92" spans="1:20" x14ac:dyDescent="0.25">
      <c r="A92" s="60">
        <v>12</v>
      </c>
      <c r="B92" s="177" t="s">
        <v>125</v>
      </c>
      <c r="C92" s="294">
        <v>18</v>
      </c>
      <c r="D92" s="314">
        <v>4.4444444444444446</v>
      </c>
      <c r="E92" s="314">
        <v>4.33</v>
      </c>
      <c r="F92" s="295">
        <v>35</v>
      </c>
      <c r="G92" s="294">
        <v>25</v>
      </c>
      <c r="H92" s="314">
        <v>4.5999999999999996</v>
      </c>
      <c r="I92" s="314">
        <v>4.37</v>
      </c>
      <c r="J92" s="295">
        <v>18</v>
      </c>
      <c r="K92" s="294">
        <v>31</v>
      </c>
      <c r="L92" s="314">
        <v>4.580645161290323</v>
      </c>
      <c r="M92" s="314">
        <v>4.25</v>
      </c>
      <c r="N92" s="295">
        <v>16</v>
      </c>
      <c r="O92" s="61">
        <f t="shared" si="2"/>
        <v>69</v>
      </c>
      <c r="Q92" s="59"/>
      <c r="R92" s="59"/>
      <c r="T92" s="59"/>
    </row>
    <row r="93" spans="1:20" x14ac:dyDescent="0.25">
      <c r="A93" s="60">
        <v>13</v>
      </c>
      <c r="B93" s="177" t="s">
        <v>126</v>
      </c>
      <c r="C93" s="294">
        <v>39</v>
      </c>
      <c r="D93" s="314">
        <v>4.4358974358974361</v>
      </c>
      <c r="E93" s="314">
        <v>4.33</v>
      </c>
      <c r="F93" s="295">
        <v>36</v>
      </c>
      <c r="G93" s="294">
        <v>26</v>
      </c>
      <c r="H93" s="314">
        <v>4.2307692307692308</v>
      </c>
      <c r="I93" s="314">
        <v>4.37</v>
      </c>
      <c r="J93" s="295">
        <v>57</v>
      </c>
      <c r="K93" s="294">
        <v>40</v>
      </c>
      <c r="L93" s="314">
        <v>4.1500000000000004</v>
      </c>
      <c r="M93" s="314">
        <v>4.25</v>
      </c>
      <c r="N93" s="295">
        <v>54</v>
      </c>
      <c r="O93" s="61">
        <f t="shared" si="2"/>
        <v>147</v>
      </c>
      <c r="Q93" s="59"/>
      <c r="R93" s="59"/>
      <c r="T93" s="59"/>
    </row>
    <row r="94" spans="1:20" x14ac:dyDescent="0.25">
      <c r="A94" s="60">
        <v>14</v>
      </c>
      <c r="B94" s="177" t="s">
        <v>184</v>
      </c>
      <c r="C94" s="294">
        <v>10</v>
      </c>
      <c r="D94" s="314">
        <v>4.4000000000000004</v>
      </c>
      <c r="E94" s="314">
        <v>4.33</v>
      </c>
      <c r="F94" s="295">
        <v>42</v>
      </c>
      <c r="G94" s="294">
        <v>10</v>
      </c>
      <c r="H94" s="314">
        <v>4.5999999999999996</v>
      </c>
      <c r="I94" s="314">
        <v>4.37</v>
      </c>
      <c r="J94" s="295">
        <v>17</v>
      </c>
      <c r="K94" s="294">
        <v>8</v>
      </c>
      <c r="L94" s="314">
        <v>3.875</v>
      </c>
      <c r="M94" s="314">
        <v>4.25</v>
      </c>
      <c r="N94" s="295">
        <v>77</v>
      </c>
      <c r="O94" s="61">
        <f t="shared" si="2"/>
        <v>136</v>
      </c>
      <c r="Q94" s="59"/>
      <c r="R94" s="59"/>
      <c r="T94" s="59"/>
    </row>
    <row r="95" spans="1:20" x14ac:dyDescent="0.25">
      <c r="A95" s="60">
        <v>15</v>
      </c>
      <c r="B95" s="177" t="s">
        <v>173</v>
      </c>
      <c r="C95" s="294">
        <v>8</v>
      </c>
      <c r="D95" s="314">
        <v>4.375</v>
      </c>
      <c r="E95" s="314">
        <v>4.33</v>
      </c>
      <c r="F95" s="295">
        <v>45</v>
      </c>
      <c r="G95" s="294">
        <v>11</v>
      </c>
      <c r="H95" s="314">
        <v>4.4545454545454541</v>
      </c>
      <c r="I95" s="314">
        <v>4.37</v>
      </c>
      <c r="J95" s="295">
        <v>33</v>
      </c>
      <c r="K95" s="294">
        <v>10</v>
      </c>
      <c r="L95" s="314">
        <v>4.0952380952380949</v>
      </c>
      <c r="M95" s="314">
        <v>4.25</v>
      </c>
      <c r="N95" s="295">
        <v>60</v>
      </c>
      <c r="O95" s="61">
        <f t="shared" si="2"/>
        <v>138</v>
      </c>
      <c r="Q95" s="59"/>
      <c r="R95" s="59"/>
      <c r="T95" s="59"/>
    </row>
    <row r="96" spans="1:20" x14ac:dyDescent="0.25">
      <c r="A96" s="60">
        <v>16</v>
      </c>
      <c r="B96" s="177" t="s">
        <v>177</v>
      </c>
      <c r="C96" s="294">
        <v>8</v>
      </c>
      <c r="D96" s="314">
        <v>4.375</v>
      </c>
      <c r="E96" s="314">
        <v>4.33</v>
      </c>
      <c r="F96" s="295">
        <v>46</v>
      </c>
      <c r="G96" s="294">
        <v>5</v>
      </c>
      <c r="H96" s="314">
        <v>4.5999999999999996</v>
      </c>
      <c r="I96" s="314">
        <v>4.37</v>
      </c>
      <c r="J96" s="295">
        <v>16</v>
      </c>
      <c r="K96" s="294">
        <v>5</v>
      </c>
      <c r="L96" s="314">
        <v>3.8</v>
      </c>
      <c r="M96" s="314">
        <v>4.25</v>
      </c>
      <c r="N96" s="295">
        <v>81</v>
      </c>
      <c r="O96" s="61">
        <f t="shared" si="2"/>
        <v>143</v>
      </c>
      <c r="Q96" s="59"/>
      <c r="R96" s="59"/>
      <c r="T96" s="59"/>
    </row>
    <row r="97" spans="1:20" x14ac:dyDescent="0.25">
      <c r="A97" s="60">
        <v>17</v>
      </c>
      <c r="B97" s="177" t="s">
        <v>170</v>
      </c>
      <c r="C97" s="294">
        <v>11</v>
      </c>
      <c r="D97" s="314">
        <v>4.3636363636363633</v>
      </c>
      <c r="E97" s="314">
        <v>4.33</v>
      </c>
      <c r="F97" s="295">
        <v>47</v>
      </c>
      <c r="G97" s="294">
        <v>16</v>
      </c>
      <c r="H97" s="314">
        <v>4.4375</v>
      </c>
      <c r="I97" s="314">
        <v>4.37</v>
      </c>
      <c r="J97" s="295">
        <v>36</v>
      </c>
      <c r="K97" s="294">
        <v>11</v>
      </c>
      <c r="L97" s="314">
        <v>4.3636363636363633</v>
      </c>
      <c r="M97" s="314">
        <v>4.25</v>
      </c>
      <c r="N97" s="295">
        <v>33</v>
      </c>
      <c r="O97" s="61">
        <f t="shared" si="2"/>
        <v>116</v>
      </c>
      <c r="Q97" s="59"/>
      <c r="R97" s="59"/>
      <c r="T97" s="59"/>
    </row>
    <row r="98" spans="1:20" x14ac:dyDescent="0.25">
      <c r="A98" s="60">
        <v>18</v>
      </c>
      <c r="B98" s="47" t="s">
        <v>128</v>
      </c>
      <c r="C98" s="288">
        <v>46</v>
      </c>
      <c r="D98" s="311">
        <v>4.3478260869565215</v>
      </c>
      <c r="E98" s="311">
        <v>4.33</v>
      </c>
      <c r="F98" s="289">
        <v>49</v>
      </c>
      <c r="G98" s="288">
        <v>21</v>
      </c>
      <c r="H98" s="311">
        <v>4.7142857142857144</v>
      </c>
      <c r="I98" s="311">
        <v>4.37</v>
      </c>
      <c r="J98" s="289">
        <v>8</v>
      </c>
      <c r="K98" s="288">
        <v>42</v>
      </c>
      <c r="L98" s="311">
        <v>4.2142857142857144</v>
      </c>
      <c r="M98" s="311">
        <v>4.25</v>
      </c>
      <c r="N98" s="289">
        <v>49</v>
      </c>
      <c r="O98" s="61">
        <f t="shared" si="2"/>
        <v>106</v>
      </c>
      <c r="Q98" s="59"/>
      <c r="R98" s="59"/>
      <c r="T98" s="59"/>
    </row>
    <row r="99" spans="1:20" x14ac:dyDescent="0.25">
      <c r="A99" s="60">
        <v>19</v>
      </c>
      <c r="B99" s="177" t="s">
        <v>167</v>
      </c>
      <c r="C99" s="294">
        <v>6</v>
      </c>
      <c r="D99" s="314">
        <v>4.333333333333333</v>
      </c>
      <c r="E99" s="314">
        <v>4.33</v>
      </c>
      <c r="F99" s="295">
        <v>54</v>
      </c>
      <c r="G99" s="294">
        <v>11</v>
      </c>
      <c r="H99" s="314">
        <v>3.8181818181818183</v>
      </c>
      <c r="I99" s="314">
        <v>4.37</v>
      </c>
      <c r="J99" s="295">
        <v>84</v>
      </c>
      <c r="K99" s="294">
        <v>8</v>
      </c>
      <c r="L99" s="314">
        <v>4</v>
      </c>
      <c r="M99" s="314">
        <v>4.25</v>
      </c>
      <c r="N99" s="295">
        <v>72</v>
      </c>
      <c r="O99" s="61">
        <f t="shared" si="2"/>
        <v>210</v>
      </c>
      <c r="Q99" s="59"/>
      <c r="R99" s="59"/>
      <c r="T99" s="59"/>
    </row>
    <row r="100" spans="1:20" x14ac:dyDescent="0.25">
      <c r="A100" s="60">
        <v>20</v>
      </c>
      <c r="B100" s="177" t="s">
        <v>143</v>
      </c>
      <c r="C100" s="294">
        <v>18</v>
      </c>
      <c r="D100" s="314">
        <v>4.2777777777777777</v>
      </c>
      <c r="E100" s="314">
        <v>4.33</v>
      </c>
      <c r="F100" s="295">
        <v>56</v>
      </c>
      <c r="G100" s="294">
        <v>13</v>
      </c>
      <c r="H100" s="314">
        <v>4.0769230769230766</v>
      </c>
      <c r="I100" s="314">
        <v>4.37</v>
      </c>
      <c r="J100" s="295">
        <v>65</v>
      </c>
      <c r="K100" s="294">
        <v>16</v>
      </c>
      <c r="L100" s="314">
        <v>3.6875</v>
      </c>
      <c r="M100" s="314">
        <v>4.25</v>
      </c>
      <c r="N100" s="295">
        <v>87</v>
      </c>
      <c r="O100" s="61">
        <f t="shared" si="2"/>
        <v>208</v>
      </c>
      <c r="Q100" s="59"/>
      <c r="R100" s="59"/>
      <c r="T100" s="59"/>
    </row>
    <row r="101" spans="1:20" x14ac:dyDescent="0.25">
      <c r="A101" s="60">
        <v>21</v>
      </c>
      <c r="B101" s="177" t="s">
        <v>175</v>
      </c>
      <c r="C101" s="294">
        <v>4</v>
      </c>
      <c r="D101" s="314">
        <v>4.25</v>
      </c>
      <c r="E101" s="314">
        <v>4.33</v>
      </c>
      <c r="F101" s="295">
        <v>62</v>
      </c>
      <c r="G101" s="294">
        <v>3</v>
      </c>
      <c r="H101" s="314">
        <v>3.3333333333333335</v>
      </c>
      <c r="I101" s="314">
        <v>4.37</v>
      </c>
      <c r="J101" s="295">
        <v>96</v>
      </c>
      <c r="K101" s="294">
        <v>2</v>
      </c>
      <c r="L101" s="314">
        <v>3.5</v>
      </c>
      <c r="M101" s="314">
        <v>4.25</v>
      </c>
      <c r="N101" s="295">
        <v>96</v>
      </c>
      <c r="O101" s="61">
        <f t="shared" si="2"/>
        <v>254</v>
      </c>
      <c r="Q101" s="59"/>
      <c r="R101" s="59"/>
      <c r="T101" s="59"/>
    </row>
    <row r="102" spans="1:20" x14ac:dyDescent="0.25">
      <c r="A102" s="60">
        <v>22</v>
      </c>
      <c r="B102" s="177" t="s">
        <v>172</v>
      </c>
      <c r="C102" s="294">
        <v>4</v>
      </c>
      <c r="D102" s="314">
        <v>4.25</v>
      </c>
      <c r="E102" s="314">
        <v>4.33</v>
      </c>
      <c r="F102" s="295">
        <v>63</v>
      </c>
      <c r="G102" s="294">
        <v>3</v>
      </c>
      <c r="H102" s="314">
        <v>4</v>
      </c>
      <c r="I102" s="314">
        <v>4.37</v>
      </c>
      <c r="J102" s="295">
        <v>79</v>
      </c>
      <c r="K102" s="294">
        <v>4</v>
      </c>
      <c r="L102" s="314">
        <v>5</v>
      </c>
      <c r="M102" s="314">
        <v>4.25</v>
      </c>
      <c r="N102" s="295">
        <v>3</v>
      </c>
      <c r="O102" s="61">
        <f t="shared" si="2"/>
        <v>145</v>
      </c>
      <c r="Q102" s="59"/>
      <c r="R102" s="59"/>
      <c r="T102" s="59"/>
    </row>
    <row r="103" spans="1:20" x14ac:dyDescent="0.25">
      <c r="A103" s="60">
        <v>23</v>
      </c>
      <c r="B103" s="177" t="s">
        <v>186</v>
      </c>
      <c r="C103" s="294">
        <v>13</v>
      </c>
      <c r="D103" s="314">
        <v>4.0769230769230766</v>
      </c>
      <c r="E103" s="314">
        <v>4.33</v>
      </c>
      <c r="F103" s="295">
        <v>73</v>
      </c>
      <c r="G103" s="294">
        <v>4</v>
      </c>
      <c r="H103" s="314">
        <v>4.25</v>
      </c>
      <c r="I103" s="314">
        <v>4.37</v>
      </c>
      <c r="J103" s="295">
        <v>56</v>
      </c>
      <c r="K103" s="294">
        <v>6</v>
      </c>
      <c r="L103" s="314">
        <v>3.6666666666666665</v>
      </c>
      <c r="M103" s="314">
        <v>4.25</v>
      </c>
      <c r="N103" s="295">
        <v>89</v>
      </c>
      <c r="O103" s="61">
        <f t="shared" si="2"/>
        <v>218</v>
      </c>
      <c r="Q103" s="59"/>
      <c r="R103" s="59"/>
      <c r="T103" s="59"/>
    </row>
    <row r="104" spans="1:20" x14ac:dyDescent="0.25">
      <c r="A104" s="60">
        <v>24</v>
      </c>
      <c r="B104" s="177" t="s">
        <v>139</v>
      </c>
      <c r="C104" s="294">
        <v>9</v>
      </c>
      <c r="D104" s="314">
        <v>4</v>
      </c>
      <c r="E104" s="314">
        <v>4.33</v>
      </c>
      <c r="F104" s="295">
        <v>87</v>
      </c>
      <c r="G104" s="294">
        <v>6</v>
      </c>
      <c r="H104" s="314">
        <v>4.333333333333333</v>
      </c>
      <c r="I104" s="314">
        <v>4.37</v>
      </c>
      <c r="J104" s="295">
        <v>51</v>
      </c>
      <c r="K104" s="294">
        <v>5</v>
      </c>
      <c r="L104" s="314">
        <v>3.2</v>
      </c>
      <c r="M104" s="314">
        <v>4.25</v>
      </c>
      <c r="N104" s="295">
        <v>98</v>
      </c>
      <c r="O104" s="61">
        <f t="shared" si="2"/>
        <v>236</v>
      </c>
      <c r="Q104" s="59"/>
      <c r="R104" s="59"/>
      <c r="T104" s="59"/>
    </row>
    <row r="105" spans="1:20" x14ac:dyDescent="0.25">
      <c r="A105" s="60">
        <v>25</v>
      </c>
      <c r="B105" s="177" t="s">
        <v>171</v>
      </c>
      <c r="C105" s="294">
        <v>6</v>
      </c>
      <c r="D105" s="314">
        <v>4</v>
      </c>
      <c r="E105" s="314">
        <v>4.33</v>
      </c>
      <c r="F105" s="295">
        <v>85</v>
      </c>
      <c r="G105" s="294">
        <v>5</v>
      </c>
      <c r="H105" s="314">
        <v>4</v>
      </c>
      <c r="I105" s="314">
        <v>4.37</v>
      </c>
      <c r="J105" s="295">
        <v>78</v>
      </c>
      <c r="K105" s="294">
        <v>12</v>
      </c>
      <c r="L105" s="314">
        <v>3.5</v>
      </c>
      <c r="M105" s="314">
        <v>4.25</v>
      </c>
      <c r="N105" s="295">
        <v>95</v>
      </c>
      <c r="O105" s="61">
        <f t="shared" si="2"/>
        <v>258</v>
      </c>
      <c r="Q105" s="59"/>
      <c r="R105" s="59"/>
      <c r="T105" s="59"/>
    </row>
    <row r="106" spans="1:20" x14ac:dyDescent="0.25">
      <c r="A106" s="60">
        <v>26</v>
      </c>
      <c r="B106" s="177" t="s">
        <v>179</v>
      </c>
      <c r="C106" s="294">
        <v>3</v>
      </c>
      <c r="D106" s="314">
        <v>4</v>
      </c>
      <c r="E106" s="314">
        <v>4.33</v>
      </c>
      <c r="F106" s="295">
        <v>86</v>
      </c>
      <c r="G106" s="294">
        <v>3</v>
      </c>
      <c r="H106" s="314">
        <v>4.333333333333333</v>
      </c>
      <c r="I106" s="314">
        <v>4.37</v>
      </c>
      <c r="J106" s="295">
        <v>48</v>
      </c>
      <c r="K106" s="294"/>
      <c r="L106" s="314"/>
      <c r="M106" s="314">
        <v>4.25</v>
      </c>
      <c r="N106" s="295">
        <v>102</v>
      </c>
      <c r="O106" s="61">
        <f t="shared" si="2"/>
        <v>236</v>
      </c>
      <c r="Q106" s="59"/>
      <c r="R106" s="59"/>
      <c r="T106" s="59"/>
    </row>
    <row r="107" spans="1:20" x14ac:dyDescent="0.25">
      <c r="A107" s="60">
        <v>27</v>
      </c>
      <c r="B107" s="177" t="s">
        <v>185</v>
      </c>
      <c r="C107" s="294">
        <v>6</v>
      </c>
      <c r="D107" s="314">
        <v>3.8333333333333335</v>
      </c>
      <c r="E107" s="314">
        <v>4.33</v>
      </c>
      <c r="F107" s="295">
        <v>92</v>
      </c>
      <c r="G107" s="294">
        <v>5</v>
      </c>
      <c r="H107" s="314">
        <v>3.6</v>
      </c>
      <c r="I107" s="314">
        <v>4.37</v>
      </c>
      <c r="J107" s="295">
        <v>90</v>
      </c>
      <c r="K107" s="294"/>
      <c r="L107" s="314"/>
      <c r="M107" s="314">
        <v>4.25</v>
      </c>
      <c r="N107" s="295">
        <v>102</v>
      </c>
      <c r="O107" s="61">
        <f t="shared" si="2"/>
        <v>284</v>
      </c>
      <c r="Q107" s="59"/>
      <c r="R107" s="59"/>
      <c r="T107" s="59"/>
    </row>
    <row r="108" spans="1:20" x14ac:dyDescent="0.25">
      <c r="A108" s="60">
        <v>28</v>
      </c>
      <c r="B108" s="177" t="s">
        <v>181</v>
      </c>
      <c r="C108" s="294">
        <v>4</v>
      </c>
      <c r="D108" s="314">
        <v>3.5</v>
      </c>
      <c r="E108" s="314">
        <v>4.33</v>
      </c>
      <c r="F108" s="295">
        <v>99</v>
      </c>
      <c r="G108" s="294">
        <v>4</v>
      </c>
      <c r="H108" s="314">
        <v>3.5</v>
      </c>
      <c r="I108" s="314">
        <v>4.37</v>
      </c>
      <c r="J108" s="295">
        <v>94</v>
      </c>
      <c r="K108" s="294">
        <v>3</v>
      </c>
      <c r="L108" s="314">
        <v>4.666666666666667</v>
      </c>
      <c r="M108" s="314">
        <v>4.25</v>
      </c>
      <c r="N108" s="295">
        <v>10</v>
      </c>
      <c r="O108" s="61">
        <f t="shared" si="2"/>
        <v>203</v>
      </c>
      <c r="Q108" s="59"/>
      <c r="R108" s="59"/>
      <c r="T108" s="59"/>
    </row>
    <row r="109" spans="1:20" ht="15.75" thickBot="1" x14ac:dyDescent="0.3">
      <c r="A109" s="60">
        <v>29</v>
      </c>
      <c r="B109" s="177" t="s">
        <v>196</v>
      </c>
      <c r="C109" s="294">
        <v>2</v>
      </c>
      <c r="D109" s="314">
        <v>3.5</v>
      </c>
      <c r="E109" s="314">
        <v>4.33</v>
      </c>
      <c r="F109" s="295">
        <v>100</v>
      </c>
      <c r="G109" s="294"/>
      <c r="H109" s="314"/>
      <c r="I109" s="314">
        <v>4.37</v>
      </c>
      <c r="J109" s="295">
        <v>99</v>
      </c>
      <c r="K109" s="294"/>
      <c r="L109" s="314"/>
      <c r="M109" s="314">
        <v>4.25</v>
      </c>
      <c r="N109" s="295">
        <v>102</v>
      </c>
      <c r="O109" s="61">
        <f t="shared" si="2"/>
        <v>301</v>
      </c>
      <c r="Q109" s="59"/>
      <c r="R109" s="59"/>
      <c r="T109" s="59"/>
    </row>
    <row r="110" spans="1:20" ht="15.75" thickBot="1" x14ac:dyDescent="0.3">
      <c r="A110" s="193"/>
      <c r="B110" s="199" t="s">
        <v>113</v>
      </c>
      <c r="C110" s="249">
        <f>SUM(C111:C119)</f>
        <v>211</v>
      </c>
      <c r="D110" s="254">
        <f>AVERAGE(D111:D119)</f>
        <v>4.3912308955412405</v>
      </c>
      <c r="E110" s="254">
        <v>4.33</v>
      </c>
      <c r="F110" s="200"/>
      <c r="G110" s="249">
        <f>SUM(G111:G119)</f>
        <v>160</v>
      </c>
      <c r="H110" s="254">
        <f>AVERAGE(H111:H119)</f>
        <v>4.3042608007544896</v>
      </c>
      <c r="I110" s="254">
        <v>4.37</v>
      </c>
      <c r="J110" s="200"/>
      <c r="K110" s="249">
        <f>SUM(K111:K119)</f>
        <v>211</v>
      </c>
      <c r="L110" s="254">
        <f>AVERAGE(L111:L119)</f>
        <v>4.2249100040088772</v>
      </c>
      <c r="M110" s="254">
        <v>4.25</v>
      </c>
      <c r="N110" s="200"/>
      <c r="O110" s="201"/>
      <c r="Q110" s="59"/>
      <c r="R110" s="59"/>
      <c r="T110" s="59"/>
    </row>
    <row r="111" spans="1:20" x14ac:dyDescent="0.25">
      <c r="A111" s="57">
        <v>1</v>
      </c>
      <c r="B111" s="236" t="s">
        <v>96</v>
      </c>
      <c r="C111" s="284">
        <v>29</v>
      </c>
      <c r="D111" s="321">
        <v>4.6206896551724137</v>
      </c>
      <c r="E111" s="321">
        <v>4.33</v>
      </c>
      <c r="F111" s="285">
        <v>15</v>
      </c>
      <c r="G111" s="284">
        <v>31</v>
      </c>
      <c r="H111" s="321">
        <v>4.580645161290323</v>
      </c>
      <c r="I111" s="321">
        <v>4.37</v>
      </c>
      <c r="J111" s="285">
        <v>19</v>
      </c>
      <c r="K111" s="284">
        <v>21</v>
      </c>
      <c r="L111" s="321">
        <v>4.7619047619047619</v>
      </c>
      <c r="M111" s="321">
        <v>4.25</v>
      </c>
      <c r="N111" s="285">
        <v>5</v>
      </c>
      <c r="O111" s="58">
        <f t="shared" ref="O111:O118" si="3">N111+J111+F111</f>
        <v>39</v>
      </c>
      <c r="Q111" s="59"/>
      <c r="R111" s="59"/>
      <c r="T111" s="59"/>
    </row>
    <row r="112" spans="1:20" x14ac:dyDescent="0.25">
      <c r="A112" s="64">
        <v>2</v>
      </c>
      <c r="B112" s="168" t="s">
        <v>59</v>
      </c>
      <c r="C112" s="286">
        <v>15</v>
      </c>
      <c r="D112" s="313">
        <v>4.5999999999999996</v>
      </c>
      <c r="E112" s="313">
        <v>4.33</v>
      </c>
      <c r="F112" s="287">
        <v>19</v>
      </c>
      <c r="G112" s="286">
        <v>11</v>
      </c>
      <c r="H112" s="313">
        <v>4.4545454545454541</v>
      </c>
      <c r="I112" s="313">
        <v>4.37</v>
      </c>
      <c r="J112" s="287">
        <v>34</v>
      </c>
      <c r="K112" s="286">
        <v>17</v>
      </c>
      <c r="L112" s="313">
        <v>4.5294117647058822</v>
      </c>
      <c r="M112" s="313">
        <v>4.25</v>
      </c>
      <c r="N112" s="287">
        <v>19</v>
      </c>
      <c r="O112" s="61">
        <f t="shared" si="3"/>
        <v>72</v>
      </c>
      <c r="Q112" s="59"/>
      <c r="R112" s="59"/>
      <c r="T112" s="59"/>
    </row>
    <row r="113" spans="1:20" x14ac:dyDescent="0.25">
      <c r="A113" s="64">
        <v>3</v>
      </c>
      <c r="B113" s="168" t="s">
        <v>124</v>
      </c>
      <c r="C113" s="286">
        <v>20</v>
      </c>
      <c r="D113" s="313">
        <v>4.5999999999999996</v>
      </c>
      <c r="E113" s="313">
        <v>4.33</v>
      </c>
      <c r="F113" s="287">
        <v>20</v>
      </c>
      <c r="G113" s="286">
        <v>23</v>
      </c>
      <c r="H113" s="313">
        <v>4.4782608695652177</v>
      </c>
      <c r="I113" s="313">
        <v>4.37</v>
      </c>
      <c r="J113" s="287">
        <v>32</v>
      </c>
      <c r="K113" s="286">
        <v>26</v>
      </c>
      <c r="L113" s="313">
        <v>4.6538461538461542</v>
      </c>
      <c r="M113" s="313">
        <v>4.25</v>
      </c>
      <c r="N113" s="287">
        <v>13</v>
      </c>
      <c r="O113" s="61">
        <f t="shared" si="3"/>
        <v>65</v>
      </c>
      <c r="Q113" s="59"/>
      <c r="R113" s="59"/>
      <c r="T113" s="59"/>
    </row>
    <row r="114" spans="1:20" x14ac:dyDescent="0.25">
      <c r="A114" s="64">
        <v>4</v>
      </c>
      <c r="B114" s="168" t="s">
        <v>94</v>
      </c>
      <c r="C114" s="286">
        <v>91</v>
      </c>
      <c r="D114" s="313">
        <v>4.4505494505494507</v>
      </c>
      <c r="E114" s="313">
        <v>4.33</v>
      </c>
      <c r="F114" s="287">
        <v>34</v>
      </c>
      <c r="G114" s="286">
        <v>63</v>
      </c>
      <c r="H114" s="313">
        <v>4.6984126984126986</v>
      </c>
      <c r="I114" s="313">
        <v>4.37</v>
      </c>
      <c r="J114" s="287">
        <v>10</v>
      </c>
      <c r="K114" s="286">
        <v>94</v>
      </c>
      <c r="L114" s="313">
        <v>4.4361702127659575</v>
      </c>
      <c r="M114" s="313">
        <v>4.25</v>
      </c>
      <c r="N114" s="287">
        <v>27</v>
      </c>
      <c r="O114" s="61">
        <f t="shared" si="3"/>
        <v>71</v>
      </c>
      <c r="Q114" s="59"/>
      <c r="R114" s="59"/>
      <c r="T114" s="59"/>
    </row>
    <row r="115" spans="1:20" x14ac:dyDescent="0.25">
      <c r="A115" s="64">
        <v>5</v>
      </c>
      <c r="B115" s="47" t="s">
        <v>95</v>
      </c>
      <c r="C115" s="288">
        <v>5</v>
      </c>
      <c r="D115" s="311">
        <v>4.4000000000000004</v>
      </c>
      <c r="E115" s="311">
        <v>4.33</v>
      </c>
      <c r="F115" s="289">
        <v>43</v>
      </c>
      <c r="G115" s="288">
        <v>2</v>
      </c>
      <c r="H115" s="311">
        <v>4.5</v>
      </c>
      <c r="I115" s="311">
        <v>4.37</v>
      </c>
      <c r="J115" s="289">
        <v>31</v>
      </c>
      <c r="K115" s="288">
        <v>2</v>
      </c>
      <c r="L115" s="311">
        <v>4</v>
      </c>
      <c r="M115" s="311">
        <v>4.25</v>
      </c>
      <c r="N115" s="289">
        <v>75</v>
      </c>
      <c r="O115" s="61">
        <f t="shared" si="3"/>
        <v>149</v>
      </c>
      <c r="Q115" s="59"/>
      <c r="R115" s="59"/>
      <c r="T115" s="59"/>
    </row>
    <row r="116" spans="1:20" x14ac:dyDescent="0.25">
      <c r="A116" s="64">
        <v>6</v>
      </c>
      <c r="B116" s="168" t="s">
        <v>97</v>
      </c>
      <c r="C116" s="286">
        <v>3</v>
      </c>
      <c r="D116" s="313">
        <v>4.333333333333333</v>
      </c>
      <c r="E116" s="313">
        <v>4.33</v>
      </c>
      <c r="F116" s="287">
        <v>55</v>
      </c>
      <c r="G116" s="286">
        <v>3</v>
      </c>
      <c r="H116" s="313">
        <v>3.6666666666666665</v>
      </c>
      <c r="I116" s="313">
        <v>4.37</v>
      </c>
      <c r="J116" s="287">
        <v>87</v>
      </c>
      <c r="K116" s="286">
        <v>3</v>
      </c>
      <c r="L116" s="313">
        <v>4.333333333333333</v>
      </c>
      <c r="M116" s="313">
        <v>4.25</v>
      </c>
      <c r="N116" s="287">
        <v>38</v>
      </c>
      <c r="O116" s="61">
        <f t="shared" si="3"/>
        <v>180</v>
      </c>
      <c r="Q116" s="59"/>
      <c r="R116" s="59"/>
      <c r="T116" s="59"/>
    </row>
    <row r="117" spans="1:20" x14ac:dyDescent="0.25">
      <c r="A117" s="64">
        <v>7</v>
      </c>
      <c r="B117" s="48" t="s">
        <v>140</v>
      </c>
      <c r="C117" s="290">
        <v>13</v>
      </c>
      <c r="D117" s="315">
        <v>4.1538461538461542</v>
      </c>
      <c r="E117" s="315">
        <v>4.33</v>
      </c>
      <c r="F117" s="291">
        <v>70</v>
      </c>
      <c r="G117" s="290">
        <v>9</v>
      </c>
      <c r="H117" s="315">
        <v>4</v>
      </c>
      <c r="I117" s="315">
        <v>4.37</v>
      </c>
      <c r="J117" s="291">
        <v>81</v>
      </c>
      <c r="K117" s="290">
        <v>10</v>
      </c>
      <c r="L117" s="315">
        <v>3.9</v>
      </c>
      <c r="M117" s="315">
        <v>4.25</v>
      </c>
      <c r="N117" s="291">
        <v>76</v>
      </c>
      <c r="O117" s="61">
        <f t="shared" si="3"/>
        <v>227</v>
      </c>
      <c r="Q117" s="59"/>
      <c r="R117" s="59"/>
      <c r="T117" s="59"/>
    </row>
    <row r="118" spans="1:20" x14ac:dyDescent="0.25">
      <c r="A118" s="64">
        <v>8</v>
      </c>
      <c r="B118" s="47" t="s">
        <v>135</v>
      </c>
      <c r="C118" s="288">
        <v>35</v>
      </c>
      <c r="D118" s="311">
        <v>3.9714285714285715</v>
      </c>
      <c r="E118" s="311">
        <v>4.33</v>
      </c>
      <c r="F118" s="289">
        <v>88</v>
      </c>
      <c r="G118" s="288">
        <v>18</v>
      </c>
      <c r="H118" s="311">
        <v>4.0555555555555554</v>
      </c>
      <c r="I118" s="311">
        <v>4.37</v>
      </c>
      <c r="J118" s="289">
        <v>66</v>
      </c>
      <c r="K118" s="288">
        <v>35</v>
      </c>
      <c r="L118" s="311">
        <v>3.7428571428571429</v>
      </c>
      <c r="M118" s="311">
        <v>4.25</v>
      </c>
      <c r="N118" s="289">
        <v>85</v>
      </c>
      <c r="O118" s="61">
        <f t="shared" si="3"/>
        <v>239</v>
      </c>
      <c r="R118" s="59"/>
    </row>
    <row r="119" spans="1:20" ht="15.75" thickBot="1" x14ac:dyDescent="0.3">
      <c r="A119" s="323">
        <v>9</v>
      </c>
      <c r="B119" s="324" t="s">
        <v>98</v>
      </c>
      <c r="C119" s="325"/>
      <c r="D119" s="326"/>
      <c r="E119" s="326">
        <v>4.33</v>
      </c>
      <c r="F119" s="327">
        <v>106</v>
      </c>
      <c r="G119" s="325"/>
      <c r="H119" s="326"/>
      <c r="I119" s="326">
        <v>4.37</v>
      </c>
      <c r="J119" s="327">
        <v>99</v>
      </c>
      <c r="K119" s="325">
        <v>3</v>
      </c>
      <c r="L119" s="326">
        <v>3.6666666666666665</v>
      </c>
      <c r="M119" s="326">
        <v>4.25</v>
      </c>
      <c r="N119" s="327">
        <v>90</v>
      </c>
      <c r="O119" s="328">
        <f>N119+J119+F119</f>
        <v>295</v>
      </c>
      <c r="R119" s="59"/>
    </row>
    <row r="120" spans="1:20" x14ac:dyDescent="0.25">
      <c r="A120" s="210" t="s">
        <v>133</v>
      </c>
      <c r="B120" s="65"/>
      <c r="C120" s="65"/>
      <c r="D120" s="211">
        <f>AVERAGE(D6:D13,D15:D26,D28:D43,D45:D64,D66:D79,D81:D109,D111:D119)</f>
        <v>4.2112828588210585</v>
      </c>
      <c r="E120" s="211"/>
      <c r="F120" s="65"/>
      <c r="G120" s="65"/>
      <c r="H120" s="211">
        <f>AVERAGE(H6:H13,H15:H26,H28:H43,H45:H64,H66:H79,H81:H109,H111:H119)</f>
        <v>4.2331451726484133</v>
      </c>
      <c r="I120" s="211"/>
      <c r="J120" s="65"/>
      <c r="K120" s="65"/>
      <c r="L120" s="211">
        <f>AVERAGE(L6:L13,L15:L26,L28:L43,L45:L64,L66:L79,L81:L109,L111:L119)</f>
        <v>4.141923706592828</v>
      </c>
      <c r="M120" s="211"/>
      <c r="N120" s="65"/>
    </row>
    <row r="121" spans="1:20" x14ac:dyDescent="0.25">
      <c r="A121" s="567" t="s">
        <v>134</v>
      </c>
      <c r="B121" s="206"/>
      <c r="C121" s="206"/>
      <c r="D121" s="206">
        <v>4.33</v>
      </c>
      <c r="E121" s="206"/>
      <c r="F121" s="206"/>
      <c r="G121" s="206"/>
      <c r="H121" s="206">
        <v>4.37</v>
      </c>
      <c r="I121" s="206"/>
      <c r="J121" s="206"/>
      <c r="K121" s="206"/>
      <c r="L121" s="206">
        <v>4.25</v>
      </c>
      <c r="M121" s="206"/>
      <c r="N121" s="206"/>
    </row>
  </sheetData>
  <mergeCells count="6">
    <mergeCell ref="O2:O3"/>
    <mergeCell ref="A2:A3"/>
    <mergeCell ref="B2:B3"/>
    <mergeCell ref="G2:J2"/>
    <mergeCell ref="K2:N2"/>
    <mergeCell ref="C2:F2"/>
  </mergeCells>
  <conditionalFormatting sqref="L4:L121">
    <cfRule type="containsBlanks" dxfId="81" priority="8">
      <formula>LEN(TRIM(L4))=0</formula>
    </cfRule>
    <cfRule type="cellIs" dxfId="80" priority="9" operator="between">
      <formula>$L$120</formula>
      <formula>4.135</formula>
    </cfRule>
    <cfRule type="cellIs" dxfId="79" priority="10" operator="lessThan">
      <formula>3.5</formula>
    </cfRule>
    <cfRule type="cellIs" dxfId="78" priority="11" operator="between">
      <formula>$L$120</formula>
      <formula>3.5</formula>
    </cfRule>
    <cfRule type="cellIs" dxfId="77" priority="12" operator="between">
      <formula>4.499</formula>
      <formula>$L$120</formula>
    </cfRule>
    <cfRule type="cellIs" dxfId="76" priority="13" operator="greaterThanOrEqual">
      <formula>4.5</formula>
    </cfRule>
  </conditionalFormatting>
  <conditionalFormatting sqref="H4:H121">
    <cfRule type="containsBlanks" dxfId="75" priority="7">
      <formula>LEN(TRIM(H4))=0</formula>
    </cfRule>
    <cfRule type="cellIs" dxfId="74" priority="708" operator="between">
      <formula>$H$120</formula>
      <formula>4.225</formula>
    </cfRule>
    <cfRule type="cellIs" dxfId="73" priority="709" operator="lessThan">
      <formula>3.5</formula>
    </cfRule>
    <cfRule type="cellIs" dxfId="72" priority="710" operator="between">
      <formula>$H$120</formula>
      <formula>3.5</formula>
    </cfRule>
    <cfRule type="cellIs" dxfId="71" priority="711" operator="between">
      <formula>4.499</formula>
      <formula>$H$120</formula>
    </cfRule>
    <cfRule type="cellIs" dxfId="70" priority="712" operator="greaterThanOrEqual">
      <formula>4.5</formula>
    </cfRule>
  </conditionalFormatting>
  <conditionalFormatting sqref="D4:D121">
    <cfRule type="containsBlanks" dxfId="69" priority="1">
      <formula>LEN(TRIM(D4))=0</formula>
    </cfRule>
    <cfRule type="cellIs" dxfId="68" priority="2" operator="between">
      <formula>$D$120</formula>
      <formula>4.205</formula>
    </cfRule>
    <cfRule type="cellIs" dxfId="67" priority="3" operator="lessThan">
      <formula>3.5</formula>
    </cfRule>
    <cfRule type="cellIs" dxfId="66" priority="4" operator="between">
      <formula>$D$120</formula>
      <formula>3.5</formula>
    </cfRule>
    <cfRule type="cellIs" dxfId="65" priority="5" operator="between">
      <formula>4.499</formula>
      <formula>$D$120</formula>
    </cfRule>
    <cfRule type="cellIs" dxfId="64" priority="6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4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5.28515625" customWidth="1"/>
    <col min="2" max="2" width="18.7109375" customWidth="1"/>
    <col min="3" max="3" width="32.7109375" customWidth="1"/>
    <col min="4" max="5" width="8.7109375" customWidth="1"/>
    <col min="6" max="6" width="18.7109375" customWidth="1"/>
    <col min="7" max="7" width="32.7109375" customWidth="1"/>
    <col min="8" max="9" width="7.7109375" customWidth="1"/>
    <col min="10" max="10" width="18.7109375" customWidth="1"/>
    <col min="11" max="11" width="32.7109375" customWidth="1"/>
    <col min="12" max="13" width="7.7109375" customWidth="1"/>
    <col min="14" max="14" width="7.5703125" customWidth="1"/>
  </cols>
  <sheetData>
    <row r="1" spans="1:16" x14ac:dyDescent="0.25">
      <c r="O1" s="161"/>
      <c r="P1" s="54" t="s">
        <v>104</v>
      </c>
    </row>
    <row r="2" spans="1:16" ht="15.75" x14ac:dyDescent="0.25">
      <c r="G2" s="350" t="s">
        <v>52</v>
      </c>
      <c r="O2" s="71"/>
      <c r="P2" s="54" t="s">
        <v>105</v>
      </c>
    </row>
    <row r="3" spans="1:16" ht="15.75" thickBot="1" x14ac:dyDescent="0.3">
      <c r="O3" s="219"/>
      <c r="P3" s="54" t="s">
        <v>106</v>
      </c>
    </row>
    <row r="4" spans="1:16" ht="15.75" customHeight="1" x14ac:dyDescent="0.25">
      <c r="A4" s="477" t="s">
        <v>0</v>
      </c>
      <c r="B4" s="479">
        <v>2024</v>
      </c>
      <c r="C4" s="479"/>
      <c r="D4" s="479"/>
      <c r="E4" s="480"/>
      <c r="F4" s="479">
        <v>2023</v>
      </c>
      <c r="G4" s="479"/>
      <c r="H4" s="479"/>
      <c r="I4" s="480"/>
      <c r="J4" s="479">
        <v>2022</v>
      </c>
      <c r="K4" s="479"/>
      <c r="L4" s="479"/>
      <c r="M4" s="480"/>
      <c r="O4" s="55"/>
      <c r="P4" s="54" t="s">
        <v>107</v>
      </c>
    </row>
    <row r="5" spans="1:16" ht="45" customHeight="1" thickBot="1" x14ac:dyDescent="0.3">
      <c r="A5" s="478"/>
      <c r="B5" s="382" t="s">
        <v>54</v>
      </c>
      <c r="C5" s="224" t="s">
        <v>101</v>
      </c>
      <c r="D5" s="224" t="s">
        <v>70</v>
      </c>
      <c r="E5" s="225" t="s">
        <v>102</v>
      </c>
      <c r="F5" s="335" t="s">
        <v>54</v>
      </c>
      <c r="G5" s="224" t="s">
        <v>101</v>
      </c>
      <c r="H5" s="224" t="s">
        <v>70</v>
      </c>
      <c r="I5" s="225" t="s">
        <v>102</v>
      </c>
      <c r="J5" s="335" t="s">
        <v>54</v>
      </c>
      <c r="K5" s="224" t="s">
        <v>101</v>
      </c>
      <c r="L5" s="224" t="s">
        <v>70</v>
      </c>
      <c r="M5" s="225" t="s">
        <v>102</v>
      </c>
    </row>
    <row r="6" spans="1:16" s="9" customFormat="1" ht="15" customHeight="1" x14ac:dyDescent="0.25">
      <c r="A6" s="151">
        <v>1</v>
      </c>
      <c r="B6" s="258" t="s">
        <v>60</v>
      </c>
      <c r="C6" s="258" t="s">
        <v>146</v>
      </c>
      <c r="D6" s="420">
        <v>5</v>
      </c>
      <c r="E6" s="272">
        <v>4.33</v>
      </c>
      <c r="F6" s="258" t="s">
        <v>61</v>
      </c>
      <c r="G6" s="258" t="s">
        <v>7</v>
      </c>
      <c r="H6" s="271">
        <v>5</v>
      </c>
      <c r="I6" s="272">
        <v>4.37</v>
      </c>
      <c r="J6" s="258" t="s">
        <v>62</v>
      </c>
      <c r="K6" s="258" t="s">
        <v>56</v>
      </c>
      <c r="L6" s="271">
        <v>5</v>
      </c>
      <c r="M6" s="272">
        <v>4.25</v>
      </c>
    </row>
    <row r="7" spans="1:16" s="9" customFormat="1" ht="15" customHeight="1" x14ac:dyDescent="0.25">
      <c r="A7" s="119">
        <v>2</v>
      </c>
      <c r="B7" s="259" t="s">
        <v>63</v>
      </c>
      <c r="C7" s="259" t="s">
        <v>158</v>
      </c>
      <c r="D7" s="421">
        <v>5</v>
      </c>
      <c r="E7" s="274">
        <v>4.33</v>
      </c>
      <c r="F7" s="259" t="s">
        <v>61</v>
      </c>
      <c r="G7" s="259" t="s">
        <v>152</v>
      </c>
      <c r="H7" s="273">
        <v>5</v>
      </c>
      <c r="I7" s="274">
        <v>4.37</v>
      </c>
      <c r="J7" s="259" t="s">
        <v>63</v>
      </c>
      <c r="K7" s="259" t="s">
        <v>83</v>
      </c>
      <c r="L7" s="273">
        <v>5</v>
      </c>
      <c r="M7" s="274">
        <v>4.25</v>
      </c>
    </row>
    <row r="8" spans="1:16" s="9" customFormat="1" ht="15" customHeight="1" x14ac:dyDescent="0.25">
      <c r="A8" s="119">
        <v>3</v>
      </c>
      <c r="B8" s="259" t="s">
        <v>65</v>
      </c>
      <c r="C8" s="259" t="s">
        <v>142</v>
      </c>
      <c r="D8" s="422">
        <v>4.875</v>
      </c>
      <c r="E8" s="274">
        <v>4.33</v>
      </c>
      <c r="F8" s="259" t="s">
        <v>63</v>
      </c>
      <c r="G8" s="259" t="s">
        <v>131</v>
      </c>
      <c r="H8" s="273">
        <v>5</v>
      </c>
      <c r="I8" s="274">
        <v>4.37</v>
      </c>
      <c r="J8" s="259" t="s">
        <v>65</v>
      </c>
      <c r="K8" s="259" t="s">
        <v>35</v>
      </c>
      <c r="L8" s="273">
        <v>5</v>
      </c>
      <c r="M8" s="274">
        <v>4.25</v>
      </c>
    </row>
    <row r="9" spans="1:16" s="9" customFormat="1" ht="15" customHeight="1" x14ac:dyDescent="0.25">
      <c r="A9" s="119">
        <v>4</v>
      </c>
      <c r="B9" s="259" t="s">
        <v>61</v>
      </c>
      <c r="C9" s="259" t="s">
        <v>5</v>
      </c>
      <c r="D9" s="415">
        <v>4.8571428571428568</v>
      </c>
      <c r="E9" s="274">
        <v>4.33</v>
      </c>
      <c r="F9" s="259" t="s">
        <v>64</v>
      </c>
      <c r="G9" s="259" t="s">
        <v>159</v>
      </c>
      <c r="H9" s="273">
        <v>5</v>
      </c>
      <c r="I9" s="274">
        <v>4.37</v>
      </c>
      <c r="J9" s="259" t="s">
        <v>64</v>
      </c>
      <c r="K9" s="259" t="s">
        <v>89</v>
      </c>
      <c r="L9" s="273">
        <v>4.8</v>
      </c>
      <c r="M9" s="274">
        <v>4.25</v>
      </c>
    </row>
    <row r="10" spans="1:16" s="9" customFormat="1" ht="15" customHeight="1" x14ac:dyDescent="0.25">
      <c r="A10" s="119">
        <v>5</v>
      </c>
      <c r="B10" s="259" t="s">
        <v>66</v>
      </c>
      <c r="C10" s="259" t="s">
        <v>51</v>
      </c>
      <c r="D10" s="423">
        <v>4.8499999999999996</v>
      </c>
      <c r="E10" s="274">
        <v>4.33</v>
      </c>
      <c r="F10" s="259" t="s">
        <v>64</v>
      </c>
      <c r="G10" s="259" t="s">
        <v>86</v>
      </c>
      <c r="H10" s="273">
        <v>4.8461538461538458</v>
      </c>
      <c r="I10" s="274">
        <v>4.37</v>
      </c>
      <c r="J10" s="259" t="s">
        <v>66</v>
      </c>
      <c r="K10" s="259" t="s">
        <v>96</v>
      </c>
      <c r="L10" s="273">
        <v>4.7619047619047619</v>
      </c>
      <c r="M10" s="274">
        <v>4.25</v>
      </c>
    </row>
    <row r="11" spans="1:16" s="9" customFormat="1" ht="15" customHeight="1" x14ac:dyDescent="0.25">
      <c r="A11" s="119">
        <v>6</v>
      </c>
      <c r="B11" s="259" t="s">
        <v>62</v>
      </c>
      <c r="C11" s="259" t="s">
        <v>122</v>
      </c>
      <c r="D11" s="424">
        <v>4.8181818181818183</v>
      </c>
      <c r="E11" s="274">
        <v>4.33</v>
      </c>
      <c r="F11" s="259" t="s">
        <v>63</v>
      </c>
      <c r="G11" s="259" t="s">
        <v>27</v>
      </c>
      <c r="H11" s="273">
        <v>4.833333333333333</v>
      </c>
      <c r="I11" s="274">
        <v>4.37</v>
      </c>
      <c r="J11" s="259" t="s">
        <v>62</v>
      </c>
      <c r="K11" s="259" t="s">
        <v>20</v>
      </c>
      <c r="L11" s="273">
        <v>4.75</v>
      </c>
      <c r="M11" s="274">
        <v>4.25</v>
      </c>
    </row>
    <row r="12" spans="1:16" s="9" customFormat="1" ht="15" customHeight="1" x14ac:dyDescent="0.25">
      <c r="A12" s="119">
        <v>7</v>
      </c>
      <c r="B12" s="259" t="s">
        <v>63</v>
      </c>
      <c r="C12" s="259" t="s">
        <v>26</v>
      </c>
      <c r="D12" s="425">
        <v>4.8</v>
      </c>
      <c r="E12" s="274">
        <v>4.33</v>
      </c>
      <c r="F12" s="259" t="s">
        <v>62</v>
      </c>
      <c r="G12" s="259" t="s">
        <v>153</v>
      </c>
      <c r="H12" s="273">
        <v>4.75</v>
      </c>
      <c r="I12" s="274">
        <v>4.37</v>
      </c>
      <c r="J12" s="259" t="s">
        <v>60</v>
      </c>
      <c r="K12" s="259" t="s">
        <v>76</v>
      </c>
      <c r="L12" s="273">
        <v>4.666666666666667</v>
      </c>
      <c r="M12" s="274">
        <v>4.25</v>
      </c>
    </row>
    <row r="13" spans="1:16" s="9" customFormat="1" ht="15" customHeight="1" x14ac:dyDescent="0.25">
      <c r="A13" s="119">
        <v>8</v>
      </c>
      <c r="B13" s="259" t="s">
        <v>65</v>
      </c>
      <c r="C13" s="259" t="s">
        <v>169</v>
      </c>
      <c r="D13" s="422">
        <v>4.75</v>
      </c>
      <c r="E13" s="274">
        <v>4.33</v>
      </c>
      <c r="F13" s="259" t="s">
        <v>65</v>
      </c>
      <c r="G13" s="259" t="s">
        <v>128</v>
      </c>
      <c r="H13" s="273">
        <v>4.7142857142857144</v>
      </c>
      <c r="I13" s="274">
        <v>4.37</v>
      </c>
      <c r="J13" s="259" t="s">
        <v>63</v>
      </c>
      <c r="K13" s="259" t="s">
        <v>27</v>
      </c>
      <c r="L13" s="273">
        <v>4.666666666666667</v>
      </c>
      <c r="M13" s="274">
        <v>4.25</v>
      </c>
    </row>
    <row r="14" spans="1:16" s="9" customFormat="1" ht="15" customHeight="1" x14ac:dyDescent="0.25">
      <c r="A14" s="119">
        <v>9</v>
      </c>
      <c r="B14" s="259" t="s">
        <v>65</v>
      </c>
      <c r="C14" s="259" t="s">
        <v>176</v>
      </c>
      <c r="D14" s="415">
        <v>4.75</v>
      </c>
      <c r="E14" s="274">
        <v>4.33</v>
      </c>
      <c r="F14" s="259" t="s">
        <v>64</v>
      </c>
      <c r="G14" s="259" t="s">
        <v>85</v>
      </c>
      <c r="H14" s="273">
        <v>4.7058823529411766</v>
      </c>
      <c r="I14" s="274">
        <v>4.37</v>
      </c>
      <c r="J14" s="259" t="s">
        <v>64</v>
      </c>
      <c r="K14" s="259" t="s">
        <v>85</v>
      </c>
      <c r="L14" s="273">
        <v>4.666666666666667</v>
      </c>
      <c r="M14" s="274">
        <v>4.25</v>
      </c>
    </row>
    <row r="15" spans="1:16" s="9" customFormat="1" ht="15" customHeight="1" thickBot="1" x14ac:dyDescent="0.3">
      <c r="A15" s="223">
        <v>10</v>
      </c>
      <c r="B15" s="260" t="s">
        <v>61</v>
      </c>
      <c r="C15" s="260" t="s">
        <v>6</v>
      </c>
      <c r="D15" s="426">
        <v>4.7391304347826084</v>
      </c>
      <c r="E15" s="276">
        <v>4.33</v>
      </c>
      <c r="F15" s="260" t="s">
        <v>66</v>
      </c>
      <c r="G15" s="260" t="s">
        <v>94</v>
      </c>
      <c r="H15" s="275">
        <v>4.6984126984126986</v>
      </c>
      <c r="I15" s="276">
        <v>4.37</v>
      </c>
      <c r="J15" s="260" t="s">
        <v>65</v>
      </c>
      <c r="K15" s="260" t="s">
        <v>47</v>
      </c>
      <c r="L15" s="275">
        <v>4.666666666666667</v>
      </c>
      <c r="M15" s="276">
        <v>4.25</v>
      </c>
    </row>
    <row r="16" spans="1:16" s="9" customFormat="1" ht="15" customHeight="1" x14ac:dyDescent="0.25">
      <c r="A16" s="151">
        <v>11</v>
      </c>
      <c r="B16" s="258" t="s">
        <v>65</v>
      </c>
      <c r="C16" s="258" t="s">
        <v>178</v>
      </c>
      <c r="D16" s="416">
        <v>4.7142857142857144</v>
      </c>
      <c r="E16" s="272">
        <v>4.33</v>
      </c>
      <c r="F16" s="258" t="s">
        <v>60</v>
      </c>
      <c r="G16" s="258" t="s">
        <v>73</v>
      </c>
      <c r="H16" s="271">
        <v>4.6538461538461542</v>
      </c>
      <c r="I16" s="272">
        <v>4.37</v>
      </c>
      <c r="J16" s="258" t="s">
        <v>65</v>
      </c>
      <c r="K16" s="258" t="s">
        <v>138</v>
      </c>
      <c r="L16" s="271">
        <v>4.666666666666667</v>
      </c>
      <c r="M16" s="272">
        <v>4.25</v>
      </c>
    </row>
    <row r="17" spans="1:13" s="9" customFormat="1" ht="15" customHeight="1" x14ac:dyDescent="0.25">
      <c r="A17" s="119">
        <v>12</v>
      </c>
      <c r="B17" s="259" t="s">
        <v>64</v>
      </c>
      <c r="C17" s="259" t="s">
        <v>159</v>
      </c>
      <c r="D17" s="415">
        <v>4.6923076923076925</v>
      </c>
      <c r="E17" s="274">
        <v>4.33</v>
      </c>
      <c r="F17" s="259" t="s">
        <v>60</v>
      </c>
      <c r="G17" s="259" t="s">
        <v>74</v>
      </c>
      <c r="H17" s="273">
        <v>4.6190476190476186</v>
      </c>
      <c r="I17" s="274">
        <v>4.37</v>
      </c>
      <c r="J17" s="259" t="s">
        <v>61</v>
      </c>
      <c r="K17" s="259" t="s">
        <v>6</v>
      </c>
      <c r="L17" s="273">
        <v>4.6551724137931032</v>
      </c>
      <c r="M17" s="274">
        <v>4.25</v>
      </c>
    </row>
    <row r="18" spans="1:13" s="9" customFormat="1" ht="15" customHeight="1" x14ac:dyDescent="0.25">
      <c r="A18" s="119">
        <v>13</v>
      </c>
      <c r="B18" s="259" t="s">
        <v>62</v>
      </c>
      <c r="C18" s="259" t="s">
        <v>136</v>
      </c>
      <c r="D18" s="415">
        <v>4.666666666666667</v>
      </c>
      <c r="E18" s="274">
        <v>4.33</v>
      </c>
      <c r="F18" s="259" t="s">
        <v>63</v>
      </c>
      <c r="G18" s="259" t="s">
        <v>123</v>
      </c>
      <c r="H18" s="273">
        <v>4.6111111111111107</v>
      </c>
      <c r="I18" s="274">
        <v>4.37</v>
      </c>
      <c r="J18" s="259" t="s">
        <v>66</v>
      </c>
      <c r="K18" s="259" t="s">
        <v>124</v>
      </c>
      <c r="L18" s="273">
        <v>4.6538461538461542</v>
      </c>
      <c r="M18" s="274">
        <v>4.25</v>
      </c>
    </row>
    <row r="19" spans="1:13" s="9" customFormat="1" ht="15" customHeight="1" x14ac:dyDescent="0.25">
      <c r="A19" s="119">
        <v>14</v>
      </c>
      <c r="B19" s="259" t="s">
        <v>63</v>
      </c>
      <c r="C19" s="259" t="s">
        <v>123</v>
      </c>
      <c r="D19" s="415">
        <v>4.666666666666667</v>
      </c>
      <c r="E19" s="274">
        <v>4.33</v>
      </c>
      <c r="F19" s="259" t="s">
        <v>60</v>
      </c>
      <c r="G19" s="259" t="s">
        <v>121</v>
      </c>
      <c r="H19" s="273">
        <v>4.5999999999999996</v>
      </c>
      <c r="I19" s="274">
        <v>4.37</v>
      </c>
      <c r="J19" s="259" t="s">
        <v>61</v>
      </c>
      <c r="K19" s="259" t="s">
        <v>7</v>
      </c>
      <c r="L19" s="273">
        <v>4.5999999999999996</v>
      </c>
      <c r="M19" s="274">
        <v>4.25</v>
      </c>
    </row>
    <row r="20" spans="1:13" s="9" customFormat="1" ht="15" customHeight="1" x14ac:dyDescent="0.25">
      <c r="A20" s="119">
        <v>15</v>
      </c>
      <c r="B20" s="259" t="s">
        <v>66</v>
      </c>
      <c r="C20" s="259" t="s">
        <v>96</v>
      </c>
      <c r="D20" s="415">
        <v>4.6206896551724137</v>
      </c>
      <c r="E20" s="274">
        <v>4.33</v>
      </c>
      <c r="F20" s="259" t="s">
        <v>64</v>
      </c>
      <c r="G20" s="259" t="s">
        <v>164</v>
      </c>
      <c r="H20" s="273">
        <v>4.5999999999999996</v>
      </c>
      <c r="I20" s="274">
        <v>4.37</v>
      </c>
      <c r="J20" s="259" t="s">
        <v>62</v>
      </c>
      <c r="K20" s="259" t="s">
        <v>57</v>
      </c>
      <c r="L20" s="273">
        <v>4.583333333333333</v>
      </c>
      <c r="M20" s="274">
        <v>4.25</v>
      </c>
    </row>
    <row r="21" spans="1:13" s="9" customFormat="1" ht="15" customHeight="1" x14ac:dyDescent="0.25">
      <c r="A21" s="119">
        <v>16</v>
      </c>
      <c r="B21" s="259" t="s">
        <v>63</v>
      </c>
      <c r="C21" s="259" t="s">
        <v>82</v>
      </c>
      <c r="D21" s="415">
        <v>4.6071428571428568</v>
      </c>
      <c r="E21" s="274">
        <v>4.33</v>
      </c>
      <c r="F21" s="259" t="s">
        <v>65</v>
      </c>
      <c r="G21" s="259" t="s">
        <v>177</v>
      </c>
      <c r="H21" s="273">
        <v>4.5999999999999996</v>
      </c>
      <c r="I21" s="274">
        <v>4.37</v>
      </c>
      <c r="J21" s="259" t="s">
        <v>65</v>
      </c>
      <c r="K21" s="259" t="s">
        <v>125</v>
      </c>
      <c r="L21" s="273">
        <v>4.580645161290323</v>
      </c>
      <c r="M21" s="274">
        <v>4.25</v>
      </c>
    </row>
    <row r="22" spans="1:13" s="9" customFormat="1" ht="15" customHeight="1" x14ac:dyDescent="0.25">
      <c r="A22" s="119">
        <v>17</v>
      </c>
      <c r="B22" s="259" t="s">
        <v>63</v>
      </c>
      <c r="C22" s="259" t="s">
        <v>188</v>
      </c>
      <c r="D22" s="415">
        <v>4.5999999999999996</v>
      </c>
      <c r="E22" s="274">
        <v>4.33</v>
      </c>
      <c r="F22" s="259" t="s">
        <v>65</v>
      </c>
      <c r="G22" s="259" t="s">
        <v>50</v>
      </c>
      <c r="H22" s="273">
        <v>4.5999999999999996</v>
      </c>
      <c r="I22" s="274">
        <v>4.37</v>
      </c>
      <c r="J22" s="259" t="s">
        <v>65</v>
      </c>
      <c r="K22" s="259" t="s">
        <v>142</v>
      </c>
      <c r="L22" s="273">
        <v>4.5714285714285712</v>
      </c>
      <c r="M22" s="274">
        <v>4.25</v>
      </c>
    </row>
    <row r="23" spans="1:13" s="9" customFormat="1" ht="15" customHeight="1" x14ac:dyDescent="0.25">
      <c r="A23" s="119">
        <v>18</v>
      </c>
      <c r="B23" s="259" t="s">
        <v>65</v>
      </c>
      <c r="C23" s="259" t="s">
        <v>174</v>
      </c>
      <c r="D23" s="425">
        <v>4.5999999999999996</v>
      </c>
      <c r="E23" s="274">
        <v>4.33</v>
      </c>
      <c r="F23" s="259" t="s">
        <v>65</v>
      </c>
      <c r="G23" s="259" t="s">
        <v>125</v>
      </c>
      <c r="H23" s="273">
        <v>4.5999999999999996</v>
      </c>
      <c r="I23" s="274">
        <v>4.37</v>
      </c>
      <c r="J23" s="259" t="s">
        <v>63</v>
      </c>
      <c r="K23" s="259" t="s">
        <v>31</v>
      </c>
      <c r="L23" s="273">
        <v>4.5294117647058822</v>
      </c>
      <c r="M23" s="274">
        <v>4.25</v>
      </c>
    </row>
    <row r="24" spans="1:13" s="9" customFormat="1" ht="15" customHeight="1" x14ac:dyDescent="0.25">
      <c r="A24" s="119">
        <v>19</v>
      </c>
      <c r="B24" s="259" t="s">
        <v>66</v>
      </c>
      <c r="C24" s="259" t="s">
        <v>59</v>
      </c>
      <c r="D24" s="415">
        <v>4.5999999999999996</v>
      </c>
      <c r="E24" s="274">
        <v>4.33</v>
      </c>
      <c r="F24" s="259" t="s">
        <v>66</v>
      </c>
      <c r="G24" s="259" t="s">
        <v>96</v>
      </c>
      <c r="H24" s="273">
        <v>4.580645161290323</v>
      </c>
      <c r="I24" s="274">
        <v>4.37</v>
      </c>
      <c r="J24" s="259" t="s">
        <v>66</v>
      </c>
      <c r="K24" s="259" t="s">
        <v>59</v>
      </c>
      <c r="L24" s="273">
        <v>4.5294117647058822</v>
      </c>
      <c r="M24" s="274">
        <v>4.25</v>
      </c>
    </row>
    <row r="25" spans="1:13" s="9" customFormat="1" ht="15" customHeight="1" thickBot="1" x14ac:dyDescent="0.3">
      <c r="A25" s="222">
        <v>20</v>
      </c>
      <c r="B25" s="261" t="s">
        <v>66</v>
      </c>
      <c r="C25" s="261" t="s">
        <v>124</v>
      </c>
      <c r="D25" s="422">
        <v>4.5999999999999996</v>
      </c>
      <c r="E25" s="278">
        <v>4.33</v>
      </c>
      <c r="F25" s="261" t="s">
        <v>65</v>
      </c>
      <c r="G25" s="261" t="s">
        <v>129</v>
      </c>
      <c r="H25" s="277">
        <v>4.5625</v>
      </c>
      <c r="I25" s="278">
        <v>4.37</v>
      </c>
      <c r="J25" s="261" t="s">
        <v>62</v>
      </c>
      <c r="K25" s="261" t="s">
        <v>18</v>
      </c>
      <c r="L25" s="277">
        <v>4.5</v>
      </c>
      <c r="M25" s="278">
        <v>4.25</v>
      </c>
    </row>
    <row r="26" spans="1:13" s="9" customFormat="1" ht="15" customHeight="1" x14ac:dyDescent="0.25">
      <c r="A26" s="158">
        <v>21</v>
      </c>
      <c r="B26" s="262" t="s">
        <v>64</v>
      </c>
      <c r="C26" s="262" t="s">
        <v>90</v>
      </c>
      <c r="D26" s="427">
        <v>4.5714285714285712</v>
      </c>
      <c r="E26" s="280">
        <v>4.33</v>
      </c>
      <c r="F26" s="262" t="s">
        <v>65</v>
      </c>
      <c r="G26" s="262" t="s">
        <v>138</v>
      </c>
      <c r="H26" s="279">
        <v>4.55</v>
      </c>
      <c r="I26" s="280">
        <v>4.37</v>
      </c>
      <c r="J26" s="262" t="s">
        <v>62</v>
      </c>
      <c r="K26" s="262" t="s">
        <v>23</v>
      </c>
      <c r="L26" s="279">
        <v>4.5</v>
      </c>
      <c r="M26" s="280">
        <v>4.25</v>
      </c>
    </row>
    <row r="27" spans="1:13" s="9" customFormat="1" ht="15" customHeight="1" x14ac:dyDescent="0.25">
      <c r="A27" s="119">
        <v>22</v>
      </c>
      <c r="B27" s="259" t="s">
        <v>65</v>
      </c>
      <c r="C27" s="259" t="s">
        <v>129</v>
      </c>
      <c r="D27" s="415">
        <v>4.5652173913043477</v>
      </c>
      <c r="E27" s="274">
        <v>4.33</v>
      </c>
      <c r="F27" s="259" t="s">
        <v>61</v>
      </c>
      <c r="G27" s="259" t="s">
        <v>6</v>
      </c>
      <c r="H27" s="273">
        <v>4.5250000000000004</v>
      </c>
      <c r="I27" s="274">
        <v>4.37</v>
      </c>
      <c r="J27" s="259" t="s">
        <v>63</v>
      </c>
      <c r="K27" s="259" t="s">
        <v>123</v>
      </c>
      <c r="L27" s="273">
        <v>4.5</v>
      </c>
      <c r="M27" s="274">
        <v>4.25</v>
      </c>
    </row>
    <row r="28" spans="1:13" s="9" customFormat="1" ht="15" customHeight="1" x14ac:dyDescent="0.25">
      <c r="A28" s="119">
        <v>23</v>
      </c>
      <c r="B28" s="259" t="s">
        <v>62</v>
      </c>
      <c r="C28" s="259" t="s">
        <v>20</v>
      </c>
      <c r="D28" s="415">
        <v>4.5555555555555554</v>
      </c>
      <c r="E28" s="274">
        <v>4.33</v>
      </c>
      <c r="F28" s="259" t="s">
        <v>64</v>
      </c>
      <c r="G28" s="259" t="s">
        <v>144</v>
      </c>
      <c r="H28" s="273">
        <v>4.5142857142857142</v>
      </c>
      <c r="I28" s="274">
        <v>4.37</v>
      </c>
      <c r="J28" s="259" t="s">
        <v>63</v>
      </c>
      <c r="K28" s="259" t="s">
        <v>28</v>
      </c>
      <c r="L28" s="273">
        <v>4.5</v>
      </c>
      <c r="M28" s="274">
        <v>4.25</v>
      </c>
    </row>
    <row r="29" spans="1:13" s="9" customFormat="1" ht="15" customHeight="1" x14ac:dyDescent="0.25">
      <c r="A29" s="119">
        <v>24</v>
      </c>
      <c r="B29" s="259" t="s">
        <v>63</v>
      </c>
      <c r="C29" s="259" t="s">
        <v>31</v>
      </c>
      <c r="D29" s="428">
        <v>4.5555555555555554</v>
      </c>
      <c r="E29" s="274">
        <v>4.33</v>
      </c>
      <c r="F29" s="259" t="s">
        <v>63</v>
      </c>
      <c r="G29" s="259" t="s">
        <v>82</v>
      </c>
      <c r="H29" s="273">
        <v>4.5121951219512191</v>
      </c>
      <c r="I29" s="274">
        <v>4.37</v>
      </c>
      <c r="J29" s="259" t="s">
        <v>63</v>
      </c>
      <c r="K29" s="259" t="s">
        <v>30</v>
      </c>
      <c r="L29" s="273">
        <v>4.5</v>
      </c>
      <c r="M29" s="274">
        <v>4.25</v>
      </c>
    </row>
    <row r="30" spans="1:13" s="9" customFormat="1" ht="15" customHeight="1" x14ac:dyDescent="0.25">
      <c r="A30" s="119">
        <v>25</v>
      </c>
      <c r="B30" s="259" t="s">
        <v>66</v>
      </c>
      <c r="C30" s="259" t="s">
        <v>138</v>
      </c>
      <c r="D30" s="415">
        <v>4.5185185185185182</v>
      </c>
      <c r="E30" s="274">
        <v>4.33</v>
      </c>
      <c r="F30" s="259" t="s">
        <v>62</v>
      </c>
      <c r="G30" s="259" t="s">
        <v>78</v>
      </c>
      <c r="H30" s="273">
        <v>4.5</v>
      </c>
      <c r="I30" s="274">
        <v>4.37</v>
      </c>
      <c r="J30" s="259" t="s">
        <v>65</v>
      </c>
      <c r="K30" s="259" t="s">
        <v>49</v>
      </c>
      <c r="L30" s="273">
        <v>4.5</v>
      </c>
      <c r="M30" s="274">
        <v>4.25</v>
      </c>
    </row>
    <row r="31" spans="1:13" s="9" customFormat="1" ht="15" customHeight="1" x14ac:dyDescent="0.25">
      <c r="A31" s="119">
        <v>26</v>
      </c>
      <c r="B31" s="259" t="s">
        <v>66</v>
      </c>
      <c r="C31" s="259" t="s">
        <v>127</v>
      </c>
      <c r="D31" s="429">
        <v>4.5106382978723403</v>
      </c>
      <c r="E31" s="274">
        <v>4.33</v>
      </c>
      <c r="F31" s="259" t="s">
        <v>64</v>
      </c>
      <c r="G31" s="259" t="s">
        <v>160</v>
      </c>
      <c r="H31" s="273">
        <v>4.5</v>
      </c>
      <c r="I31" s="274">
        <v>4.37</v>
      </c>
      <c r="J31" s="259" t="s">
        <v>63</v>
      </c>
      <c r="K31" s="259" t="s">
        <v>24</v>
      </c>
      <c r="L31" s="273">
        <v>4.4761904761904763</v>
      </c>
      <c r="M31" s="274">
        <v>4.25</v>
      </c>
    </row>
    <row r="32" spans="1:13" s="9" customFormat="1" ht="15" customHeight="1" x14ac:dyDescent="0.25">
      <c r="A32" s="119">
        <v>27</v>
      </c>
      <c r="B32" s="259" t="s">
        <v>61</v>
      </c>
      <c r="C32" s="259" t="s">
        <v>8</v>
      </c>
      <c r="D32" s="415">
        <v>4.5</v>
      </c>
      <c r="E32" s="274">
        <v>4.33</v>
      </c>
      <c r="F32" s="259" t="s">
        <v>64</v>
      </c>
      <c r="G32" s="259" t="s">
        <v>87</v>
      </c>
      <c r="H32" s="273">
        <v>4.5</v>
      </c>
      <c r="I32" s="274">
        <v>4.37</v>
      </c>
      <c r="J32" s="259" t="s">
        <v>66</v>
      </c>
      <c r="K32" s="259" t="s">
        <v>94</v>
      </c>
      <c r="L32" s="273">
        <v>4.4361702127659575</v>
      </c>
      <c r="M32" s="274">
        <v>4.25</v>
      </c>
    </row>
    <row r="33" spans="1:13" s="9" customFormat="1" ht="15" customHeight="1" x14ac:dyDescent="0.25">
      <c r="A33" s="119">
        <v>28</v>
      </c>
      <c r="B33" s="259" t="s">
        <v>63</v>
      </c>
      <c r="C33" s="259" t="s">
        <v>195</v>
      </c>
      <c r="D33" s="415">
        <v>4.5</v>
      </c>
      <c r="E33" s="274">
        <v>4.33</v>
      </c>
      <c r="F33" s="259" t="s">
        <v>64</v>
      </c>
      <c r="G33" s="259" t="s">
        <v>34</v>
      </c>
      <c r="H33" s="273">
        <v>4.5</v>
      </c>
      <c r="I33" s="274">
        <v>4.37</v>
      </c>
      <c r="J33" s="259" t="s">
        <v>65</v>
      </c>
      <c r="K33" s="259" t="s">
        <v>51</v>
      </c>
      <c r="L33" s="273">
        <v>4.416666666666667</v>
      </c>
      <c r="M33" s="274">
        <v>4.25</v>
      </c>
    </row>
    <row r="34" spans="1:13" s="9" customFormat="1" ht="15" customHeight="1" x14ac:dyDescent="0.25">
      <c r="A34" s="119">
        <v>29</v>
      </c>
      <c r="B34" s="259" t="s">
        <v>63</v>
      </c>
      <c r="C34" s="259" t="s">
        <v>28</v>
      </c>
      <c r="D34" s="415">
        <v>4.5</v>
      </c>
      <c r="E34" s="274">
        <v>4.33</v>
      </c>
      <c r="F34" s="259" t="s">
        <v>64</v>
      </c>
      <c r="G34" s="259" t="s">
        <v>166</v>
      </c>
      <c r="H34" s="273">
        <v>4.5</v>
      </c>
      <c r="I34" s="274">
        <v>4.37</v>
      </c>
      <c r="J34" s="259" t="s">
        <v>61</v>
      </c>
      <c r="K34" s="259" t="s">
        <v>14</v>
      </c>
      <c r="L34" s="273">
        <v>4.4000000000000004</v>
      </c>
      <c r="M34" s="274">
        <v>4.25</v>
      </c>
    </row>
    <row r="35" spans="1:13" s="9" customFormat="1" ht="15" customHeight="1" thickBot="1" x14ac:dyDescent="0.3">
      <c r="A35" s="223">
        <v>30</v>
      </c>
      <c r="B35" s="260" t="s">
        <v>63</v>
      </c>
      <c r="C35" s="260" t="s">
        <v>131</v>
      </c>
      <c r="D35" s="430">
        <v>4.5</v>
      </c>
      <c r="E35" s="276">
        <v>4.33</v>
      </c>
      <c r="F35" s="260" t="s">
        <v>65</v>
      </c>
      <c r="G35" s="260" t="s">
        <v>178</v>
      </c>
      <c r="H35" s="275">
        <v>4.5</v>
      </c>
      <c r="I35" s="276">
        <v>4.37</v>
      </c>
      <c r="J35" s="260" t="s">
        <v>62</v>
      </c>
      <c r="K35" s="260" t="s">
        <v>78</v>
      </c>
      <c r="L35" s="275">
        <v>4.4000000000000004</v>
      </c>
      <c r="M35" s="276">
        <v>4.25</v>
      </c>
    </row>
    <row r="36" spans="1:13" s="9" customFormat="1" ht="15" customHeight="1" x14ac:dyDescent="0.25">
      <c r="A36" s="151">
        <v>31</v>
      </c>
      <c r="B36" s="258" t="s">
        <v>64</v>
      </c>
      <c r="C36" s="258" t="s">
        <v>165</v>
      </c>
      <c r="D36" s="416">
        <v>4.5</v>
      </c>
      <c r="E36" s="272">
        <v>4.33</v>
      </c>
      <c r="F36" s="258" t="s">
        <v>66</v>
      </c>
      <c r="G36" s="258" t="s">
        <v>95</v>
      </c>
      <c r="H36" s="271">
        <v>4.5</v>
      </c>
      <c r="I36" s="272">
        <v>4.37</v>
      </c>
      <c r="J36" s="258" t="s">
        <v>64</v>
      </c>
      <c r="K36" s="258" t="s">
        <v>86</v>
      </c>
      <c r="L36" s="271">
        <v>4.4000000000000004</v>
      </c>
      <c r="M36" s="272">
        <v>4.25</v>
      </c>
    </row>
    <row r="37" spans="1:13" s="9" customFormat="1" ht="15" customHeight="1" x14ac:dyDescent="0.25">
      <c r="A37" s="119">
        <v>32</v>
      </c>
      <c r="B37" s="259" t="s">
        <v>65</v>
      </c>
      <c r="C37" s="259" t="s">
        <v>168</v>
      </c>
      <c r="D37" s="415">
        <v>4.5</v>
      </c>
      <c r="E37" s="274">
        <v>4.33</v>
      </c>
      <c r="F37" s="259" t="s">
        <v>66</v>
      </c>
      <c r="G37" s="259" t="s">
        <v>124</v>
      </c>
      <c r="H37" s="273">
        <v>4.4782608695652177</v>
      </c>
      <c r="I37" s="274">
        <v>4.37</v>
      </c>
      <c r="J37" s="259" t="s">
        <v>62</v>
      </c>
      <c r="K37" s="259" t="s">
        <v>79</v>
      </c>
      <c r="L37" s="273">
        <v>4.375</v>
      </c>
      <c r="M37" s="274">
        <v>4.25</v>
      </c>
    </row>
    <row r="38" spans="1:13" s="9" customFormat="1" ht="15" customHeight="1" x14ac:dyDescent="0.25">
      <c r="A38" s="119">
        <v>33</v>
      </c>
      <c r="B38" s="259" t="s">
        <v>65</v>
      </c>
      <c r="C38" s="259" t="s">
        <v>191</v>
      </c>
      <c r="D38" s="415">
        <v>4.5</v>
      </c>
      <c r="E38" s="274">
        <v>4.33</v>
      </c>
      <c r="F38" s="259" t="s">
        <v>65</v>
      </c>
      <c r="G38" s="259" t="s">
        <v>173</v>
      </c>
      <c r="H38" s="273">
        <v>4.4545454545454541</v>
      </c>
      <c r="I38" s="274">
        <v>4.37</v>
      </c>
      <c r="J38" s="259" t="s">
        <v>65</v>
      </c>
      <c r="K38" s="259" t="s">
        <v>39</v>
      </c>
      <c r="L38" s="273">
        <v>4.3636363636363633</v>
      </c>
      <c r="M38" s="274">
        <v>4.25</v>
      </c>
    </row>
    <row r="39" spans="1:13" s="9" customFormat="1" ht="15" customHeight="1" x14ac:dyDescent="0.25">
      <c r="A39" s="119">
        <v>34</v>
      </c>
      <c r="B39" s="259" t="s">
        <v>66</v>
      </c>
      <c r="C39" s="259" t="s">
        <v>94</v>
      </c>
      <c r="D39" s="415">
        <v>4.4505494505494507</v>
      </c>
      <c r="E39" s="274">
        <v>4.33</v>
      </c>
      <c r="F39" s="259" t="s">
        <v>66</v>
      </c>
      <c r="G39" s="259" t="s">
        <v>59</v>
      </c>
      <c r="H39" s="273">
        <v>4.4545454545454541</v>
      </c>
      <c r="I39" s="274">
        <v>4.37</v>
      </c>
      <c r="J39" s="259" t="s">
        <v>60</v>
      </c>
      <c r="K39" s="259" t="s">
        <v>3</v>
      </c>
      <c r="L39" s="273">
        <v>4.3478260869565215</v>
      </c>
      <c r="M39" s="274">
        <v>4.25</v>
      </c>
    </row>
    <row r="40" spans="1:13" s="9" customFormat="1" ht="15" customHeight="1" x14ac:dyDescent="0.25">
      <c r="A40" s="119">
        <v>35</v>
      </c>
      <c r="B40" s="259" t="s">
        <v>66</v>
      </c>
      <c r="C40" s="259" t="s">
        <v>125</v>
      </c>
      <c r="D40" s="415">
        <v>4.4444444444444446</v>
      </c>
      <c r="E40" s="274">
        <v>4.33</v>
      </c>
      <c r="F40" s="259" t="s">
        <v>63</v>
      </c>
      <c r="G40" s="259" t="s">
        <v>80</v>
      </c>
      <c r="H40" s="273">
        <v>4.45</v>
      </c>
      <c r="I40" s="274">
        <v>4.37</v>
      </c>
      <c r="J40" s="259" t="s">
        <v>61</v>
      </c>
      <c r="K40" s="259" t="s">
        <v>13</v>
      </c>
      <c r="L40" s="273">
        <v>4.333333333333333</v>
      </c>
      <c r="M40" s="274">
        <v>4.25</v>
      </c>
    </row>
    <row r="41" spans="1:13" s="9" customFormat="1" ht="15" customHeight="1" x14ac:dyDescent="0.25">
      <c r="A41" s="119">
        <v>36</v>
      </c>
      <c r="B41" s="259" t="s">
        <v>66</v>
      </c>
      <c r="C41" s="259" t="s">
        <v>126</v>
      </c>
      <c r="D41" s="415">
        <v>4.4358974358974361</v>
      </c>
      <c r="E41" s="274">
        <v>4.33</v>
      </c>
      <c r="F41" s="259" t="s">
        <v>65</v>
      </c>
      <c r="G41" s="259" t="s">
        <v>170</v>
      </c>
      <c r="H41" s="273">
        <v>4.4375</v>
      </c>
      <c r="I41" s="274">
        <v>4.37</v>
      </c>
      <c r="J41" s="259" t="s">
        <v>64</v>
      </c>
      <c r="K41" s="259" t="s">
        <v>34</v>
      </c>
      <c r="L41" s="273">
        <v>4.333333333333333</v>
      </c>
      <c r="M41" s="274">
        <v>4.25</v>
      </c>
    </row>
    <row r="42" spans="1:13" s="9" customFormat="1" ht="15" customHeight="1" x14ac:dyDescent="0.25">
      <c r="A42" s="119">
        <v>37</v>
      </c>
      <c r="B42" s="259" t="s">
        <v>63</v>
      </c>
      <c r="C42" s="259" t="s">
        <v>157</v>
      </c>
      <c r="D42" s="416">
        <v>4.4347826086956523</v>
      </c>
      <c r="E42" s="274">
        <v>4.33</v>
      </c>
      <c r="F42" s="259" t="s">
        <v>63</v>
      </c>
      <c r="G42" s="259" t="s">
        <v>26</v>
      </c>
      <c r="H42" s="273">
        <v>4.4285714285714288</v>
      </c>
      <c r="I42" s="274">
        <v>4.37</v>
      </c>
      <c r="J42" s="259" t="s">
        <v>64</v>
      </c>
      <c r="K42" s="259" t="s">
        <v>141</v>
      </c>
      <c r="L42" s="273">
        <v>4.333333333333333</v>
      </c>
      <c r="M42" s="274">
        <v>4.25</v>
      </c>
    </row>
    <row r="43" spans="1:13" s="9" customFormat="1" ht="15" customHeight="1" x14ac:dyDescent="0.25">
      <c r="A43" s="119">
        <v>38</v>
      </c>
      <c r="B43" s="259" t="s">
        <v>61</v>
      </c>
      <c r="C43" s="259" t="s">
        <v>7</v>
      </c>
      <c r="D43" s="415">
        <v>4.4285714285714288</v>
      </c>
      <c r="E43" s="274">
        <v>4.33</v>
      </c>
      <c r="F43" s="259" t="s">
        <v>61</v>
      </c>
      <c r="G43" s="259" t="s">
        <v>149</v>
      </c>
      <c r="H43" s="273">
        <v>4.4000000000000004</v>
      </c>
      <c r="I43" s="274">
        <v>4.37</v>
      </c>
      <c r="J43" s="259" t="s">
        <v>66</v>
      </c>
      <c r="K43" s="259" t="s">
        <v>97</v>
      </c>
      <c r="L43" s="273">
        <v>4.333333333333333</v>
      </c>
      <c r="M43" s="274">
        <v>4.25</v>
      </c>
    </row>
    <row r="44" spans="1:13" s="9" customFormat="1" ht="15" customHeight="1" x14ac:dyDescent="0.25">
      <c r="A44" s="119">
        <v>39</v>
      </c>
      <c r="B44" s="259" t="s">
        <v>61</v>
      </c>
      <c r="C44" s="259" t="s">
        <v>189</v>
      </c>
      <c r="D44" s="415">
        <v>4.4000000000000004</v>
      </c>
      <c r="E44" s="274">
        <v>4.33</v>
      </c>
      <c r="F44" s="259" t="s">
        <v>62</v>
      </c>
      <c r="G44" s="259" t="s">
        <v>20</v>
      </c>
      <c r="H44" s="273">
        <v>4.4000000000000004</v>
      </c>
      <c r="I44" s="274">
        <v>4.37</v>
      </c>
      <c r="J44" s="259" t="s">
        <v>62</v>
      </c>
      <c r="K44" s="259" t="s">
        <v>22</v>
      </c>
      <c r="L44" s="273">
        <v>4.3125</v>
      </c>
      <c r="M44" s="274">
        <v>4.25</v>
      </c>
    </row>
    <row r="45" spans="1:13" s="9" customFormat="1" ht="15" customHeight="1" thickBot="1" x14ac:dyDescent="0.3">
      <c r="A45" s="223">
        <v>40</v>
      </c>
      <c r="B45" s="260" t="s">
        <v>62</v>
      </c>
      <c r="C45" s="260" t="s">
        <v>57</v>
      </c>
      <c r="D45" s="422">
        <v>4.4000000000000004</v>
      </c>
      <c r="E45" s="276">
        <v>4.33</v>
      </c>
      <c r="F45" s="260" t="s">
        <v>63</v>
      </c>
      <c r="G45" s="260" t="s">
        <v>31</v>
      </c>
      <c r="H45" s="275">
        <v>4.4000000000000004</v>
      </c>
      <c r="I45" s="276">
        <v>4.37</v>
      </c>
      <c r="J45" s="260" t="s">
        <v>63</v>
      </c>
      <c r="K45" s="260" t="s">
        <v>80</v>
      </c>
      <c r="L45" s="275">
        <v>4.3125</v>
      </c>
      <c r="M45" s="276">
        <v>4.25</v>
      </c>
    </row>
    <row r="46" spans="1:13" s="9" customFormat="1" ht="15" customHeight="1" x14ac:dyDescent="0.25">
      <c r="A46" s="151">
        <v>41</v>
      </c>
      <c r="B46" s="258" t="s">
        <v>63</v>
      </c>
      <c r="C46" s="258" t="s">
        <v>80</v>
      </c>
      <c r="D46" s="431">
        <v>4.4000000000000004</v>
      </c>
      <c r="E46" s="272">
        <v>4.33</v>
      </c>
      <c r="F46" s="258" t="s">
        <v>62</v>
      </c>
      <c r="G46" s="258" t="s">
        <v>22</v>
      </c>
      <c r="H46" s="271">
        <v>4.384615384615385</v>
      </c>
      <c r="I46" s="272">
        <v>4.37</v>
      </c>
      <c r="J46" s="258" t="s">
        <v>65</v>
      </c>
      <c r="K46" s="258" t="s">
        <v>129</v>
      </c>
      <c r="L46" s="271">
        <v>4.3</v>
      </c>
      <c r="M46" s="272">
        <v>4.25</v>
      </c>
    </row>
    <row r="47" spans="1:13" s="9" customFormat="1" ht="15" customHeight="1" x14ac:dyDescent="0.25">
      <c r="A47" s="119">
        <v>42</v>
      </c>
      <c r="B47" s="259" t="s">
        <v>65</v>
      </c>
      <c r="C47" s="259" t="s">
        <v>184</v>
      </c>
      <c r="D47" s="415">
        <v>4.4000000000000004</v>
      </c>
      <c r="E47" s="274">
        <v>4.33</v>
      </c>
      <c r="F47" s="259" t="s">
        <v>64</v>
      </c>
      <c r="G47" s="259" t="s">
        <v>162</v>
      </c>
      <c r="H47" s="273">
        <v>4.384615384615385</v>
      </c>
      <c r="I47" s="274">
        <v>4.37</v>
      </c>
      <c r="J47" s="259" t="s">
        <v>60</v>
      </c>
      <c r="K47" s="259" t="s">
        <v>121</v>
      </c>
      <c r="L47" s="273">
        <v>4.25</v>
      </c>
      <c r="M47" s="274">
        <v>4.25</v>
      </c>
    </row>
    <row r="48" spans="1:13" s="9" customFormat="1" ht="15" customHeight="1" x14ac:dyDescent="0.25">
      <c r="A48" s="119">
        <v>43</v>
      </c>
      <c r="B48" s="259" t="s">
        <v>66</v>
      </c>
      <c r="C48" s="259" t="s">
        <v>95</v>
      </c>
      <c r="D48" s="415">
        <v>4.4000000000000004</v>
      </c>
      <c r="E48" s="274">
        <v>4.33</v>
      </c>
      <c r="F48" s="259" t="s">
        <v>60</v>
      </c>
      <c r="G48" s="259" t="s">
        <v>3</v>
      </c>
      <c r="H48" s="273">
        <v>4.375</v>
      </c>
      <c r="I48" s="274">
        <v>4.37</v>
      </c>
      <c r="J48" s="259" t="s">
        <v>64</v>
      </c>
      <c r="K48" s="259" t="s">
        <v>58</v>
      </c>
      <c r="L48" s="273">
        <v>4.25</v>
      </c>
      <c r="M48" s="274">
        <v>4.25</v>
      </c>
    </row>
    <row r="49" spans="1:13" s="9" customFormat="1" ht="15" customHeight="1" x14ac:dyDescent="0.25">
      <c r="A49" s="119">
        <v>44</v>
      </c>
      <c r="B49" s="259" t="s">
        <v>64</v>
      </c>
      <c r="C49" s="259" t="s">
        <v>166</v>
      </c>
      <c r="D49" s="425">
        <v>4.375</v>
      </c>
      <c r="E49" s="274">
        <v>4.33</v>
      </c>
      <c r="F49" s="259" t="s">
        <v>60</v>
      </c>
      <c r="G49" s="259" t="s">
        <v>76</v>
      </c>
      <c r="H49" s="273">
        <v>4.333333333333333</v>
      </c>
      <c r="I49" s="274">
        <v>4.37</v>
      </c>
      <c r="J49" s="259" t="s">
        <v>64</v>
      </c>
      <c r="K49" s="259" t="s">
        <v>92</v>
      </c>
      <c r="L49" s="273">
        <v>4.25</v>
      </c>
      <c r="M49" s="274">
        <v>4.25</v>
      </c>
    </row>
    <row r="50" spans="1:13" s="9" customFormat="1" ht="15" customHeight="1" x14ac:dyDescent="0.25">
      <c r="A50" s="119">
        <v>45</v>
      </c>
      <c r="B50" s="259" t="s">
        <v>65</v>
      </c>
      <c r="C50" s="259" t="s">
        <v>173</v>
      </c>
      <c r="D50" s="432">
        <v>4.375</v>
      </c>
      <c r="E50" s="274">
        <v>4.33</v>
      </c>
      <c r="F50" s="259" t="s">
        <v>62</v>
      </c>
      <c r="G50" s="259" t="s">
        <v>57</v>
      </c>
      <c r="H50" s="273">
        <v>4.333333333333333</v>
      </c>
      <c r="I50" s="274">
        <v>4.37</v>
      </c>
      <c r="J50" s="259" t="s">
        <v>65</v>
      </c>
      <c r="K50" s="259" t="s">
        <v>46</v>
      </c>
      <c r="L50" s="273">
        <v>4.25</v>
      </c>
      <c r="M50" s="274">
        <v>4.25</v>
      </c>
    </row>
    <row r="51" spans="1:13" s="9" customFormat="1" ht="15" customHeight="1" x14ac:dyDescent="0.25">
      <c r="A51" s="119">
        <v>46</v>
      </c>
      <c r="B51" s="259" t="s">
        <v>65</v>
      </c>
      <c r="C51" s="259" t="s">
        <v>177</v>
      </c>
      <c r="D51" s="415">
        <v>4.375</v>
      </c>
      <c r="E51" s="274">
        <v>4.33</v>
      </c>
      <c r="F51" s="259" t="s">
        <v>62</v>
      </c>
      <c r="G51" s="259" t="s">
        <v>23</v>
      </c>
      <c r="H51" s="273">
        <v>4.333333333333333</v>
      </c>
      <c r="I51" s="274">
        <v>4.37</v>
      </c>
      <c r="J51" s="259" t="s">
        <v>65</v>
      </c>
      <c r="K51" s="259" t="s">
        <v>127</v>
      </c>
      <c r="L51" s="273">
        <v>4.2413793103448274</v>
      </c>
      <c r="M51" s="274">
        <v>4.25</v>
      </c>
    </row>
    <row r="52" spans="1:13" s="9" customFormat="1" ht="15" customHeight="1" x14ac:dyDescent="0.25">
      <c r="A52" s="119">
        <v>47</v>
      </c>
      <c r="B52" s="259" t="s">
        <v>65</v>
      </c>
      <c r="C52" s="259" t="s">
        <v>170</v>
      </c>
      <c r="D52" s="415">
        <v>4.3636363636363633</v>
      </c>
      <c r="E52" s="274">
        <v>4.33</v>
      </c>
      <c r="F52" s="259" t="s">
        <v>63</v>
      </c>
      <c r="G52" s="259" t="s">
        <v>157</v>
      </c>
      <c r="H52" s="273">
        <v>4.333333333333333</v>
      </c>
      <c r="I52" s="274">
        <v>4.37</v>
      </c>
      <c r="J52" s="259" t="s">
        <v>63</v>
      </c>
      <c r="K52" s="259" t="s">
        <v>82</v>
      </c>
      <c r="L52" s="273">
        <v>4.2333333333333334</v>
      </c>
      <c r="M52" s="274">
        <v>4.25</v>
      </c>
    </row>
    <row r="53" spans="1:13" s="9" customFormat="1" ht="15" customHeight="1" x14ac:dyDescent="0.25">
      <c r="A53" s="119">
        <v>48</v>
      </c>
      <c r="B53" s="259" t="s">
        <v>64</v>
      </c>
      <c r="C53" s="259" t="s">
        <v>164</v>
      </c>
      <c r="D53" s="421">
        <v>4.3571428571428568</v>
      </c>
      <c r="E53" s="274">
        <v>4.33</v>
      </c>
      <c r="F53" s="259" t="s">
        <v>65</v>
      </c>
      <c r="G53" s="259" t="s">
        <v>179</v>
      </c>
      <c r="H53" s="273">
        <v>4.333333333333333</v>
      </c>
      <c r="I53" s="274">
        <v>4.37</v>
      </c>
      <c r="J53" s="259" t="s">
        <v>61</v>
      </c>
      <c r="K53" s="259" t="s">
        <v>8</v>
      </c>
      <c r="L53" s="273">
        <v>4.2142857142857144</v>
      </c>
      <c r="M53" s="274">
        <v>4.25</v>
      </c>
    </row>
    <row r="54" spans="1:13" s="9" customFormat="1" ht="15" customHeight="1" x14ac:dyDescent="0.25">
      <c r="A54" s="119">
        <v>49</v>
      </c>
      <c r="B54" s="259" t="s">
        <v>65</v>
      </c>
      <c r="C54" s="259" t="s">
        <v>128</v>
      </c>
      <c r="D54" s="421">
        <v>4.3478260869565215</v>
      </c>
      <c r="E54" s="274">
        <v>4.33</v>
      </c>
      <c r="F54" s="259" t="s">
        <v>65</v>
      </c>
      <c r="G54" s="259" t="s">
        <v>176</v>
      </c>
      <c r="H54" s="273">
        <v>4.333333333333333</v>
      </c>
      <c r="I54" s="274">
        <v>4.37</v>
      </c>
      <c r="J54" s="259" t="s">
        <v>65</v>
      </c>
      <c r="K54" s="259" t="s">
        <v>128</v>
      </c>
      <c r="L54" s="273">
        <v>4.2142857142857144</v>
      </c>
      <c r="M54" s="274">
        <v>4.25</v>
      </c>
    </row>
    <row r="55" spans="1:13" s="9" customFormat="1" ht="15" customHeight="1" thickBot="1" x14ac:dyDescent="0.3">
      <c r="A55" s="222">
        <v>50</v>
      </c>
      <c r="B55" s="261" t="s">
        <v>61</v>
      </c>
      <c r="C55" s="261" t="s">
        <v>14</v>
      </c>
      <c r="D55" s="433">
        <v>4.333333333333333</v>
      </c>
      <c r="E55" s="278">
        <v>4.33</v>
      </c>
      <c r="F55" s="261" t="s">
        <v>65</v>
      </c>
      <c r="G55" s="261" t="s">
        <v>51</v>
      </c>
      <c r="H55" s="277">
        <v>4.333333333333333</v>
      </c>
      <c r="I55" s="278">
        <v>4.37</v>
      </c>
      <c r="J55" s="261" t="s">
        <v>61</v>
      </c>
      <c r="K55" s="261" t="s">
        <v>9</v>
      </c>
      <c r="L55" s="277">
        <v>4.2</v>
      </c>
      <c r="M55" s="278">
        <v>4.25</v>
      </c>
    </row>
    <row r="56" spans="1:13" s="9" customFormat="1" ht="15" customHeight="1" x14ac:dyDescent="0.25">
      <c r="A56" s="158">
        <v>51</v>
      </c>
      <c r="B56" s="262" t="s">
        <v>61</v>
      </c>
      <c r="C56" s="262" t="s">
        <v>10</v>
      </c>
      <c r="D56" s="416">
        <v>4.333333333333333</v>
      </c>
      <c r="E56" s="280">
        <v>4.33</v>
      </c>
      <c r="F56" s="262" t="s">
        <v>65</v>
      </c>
      <c r="G56" s="262" t="s">
        <v>139</v>
      </c>
      <c r="H56" s="279">
        <v>4.333333333333333</v>
      </c>
      <c r="I56" s="280">
        <v>4.37</v>
      </c>
      <c r="J56" s="262" t="s">
        <v>60</v>
      </c>
      <c r="K56" s="262" t="s">
        <v>74</v>
      </c>
      <c r="L56" s="279">
        <v>4.1578947368421053</v>
      </c>
      <c r="M56" s="280">
        <v>4.25</v>
      </c>
    </row>
    <row r="57" spans="1:13" s="9" customFormat="1" ht="15" customHeight="1" x14ac:dyDescent="0.25">
      <c r="A57" s="119">
        <v>52</v>
      </c>
      <c r="B57" s="259" t="s">
        <v>63</v>
      </c>
      <c r="C57" s="259" t="s">
        <v>30</v>
      </c>
      <c r="D57" s="415">
        <v>4.333333333333333</v>
      </c>
      <c r="E57" s="274">
        <v>4.33</v>
      </c>
      <c r="F57" s="259" t="s">
        <v>64</v>
      </c>
      <c r="G57" s="259" t="s">
        <v>163</v>
      </c>
      <c r="H57" s="273">
        <v>4.3076923076923075</v>
      </c>
      <c r="I57" s="274">
        <v>4.37</v>
      </c>
      <c r="J57" s="259" t="s">
        <v>63</v>
      </c>
      <c r="K57" s="259" t="s">
        <v>110</v>
      </c>
      <c r="L57" s="273">
        <v>4.1538461538461542</v>
      </c>
      <c r="M57" s="274">
        <v>4.25</v>
      </c>
    </row>
    <row r="58" spans="1:13" s="9" customFormat="1" ht="15" customHeight="1" x14ac:dyDescent="0.25">
      <c r="A58" s="119">
        <v>53</v>
      </c>
      <c r="B58" s="259" t="s">
        <v>64</v>
      </c>
      <c r="C58" s="259" t="s">
        <v>144</v>
      </c>
      <c r="D58" s="415">
        <v>4.333333333333333</v>
      </c>
      <c r="E58" s="274">
        <v>4.33</v>
      </c>
      <c r="F58" s="259" t="s">
        <v>65</v>
      </c>
      <c r="G58" s="259" t="s">
        <v>127</v>
      </c>
      <c r="H58" s="273">
        <v>4.2978723404255321</v>
      </c>
      <c r="I58" s="274">
        <v>4.37</v>
      </c>
      <c r="J58" s="259" t="s">
        <v>65</v>
      </c>
      <c r="K58" s="259" t="s">
        <v>38</v>
      </c>
      <c r="L58" s="273">
        <v>4.1538461538461542</v>
      </c>
      <c r="M58" s="274">
        <v>4.25</v>
      </c>
    </row>
    <row r="59" spans="1:13" s="9" customFormat="1" ht="15" customHeight="1" x14ac:dyDescent="0.25">
      <c r="A59" s="119">
        <v>54</v>
      </c>
      <c r="B59" s="259" t="s">
        <v>65</v>
      </c>
      <c r="C59" s="259" t="s">
        <v>167</v>
      </c>
      <c r="D59" s="415">
        <v>4.333333333333333</v>
      </c>
      <c r="E59" s="274">
        <v>4.33</v>
      </c>
      <c r="F59" s="259" t="s">
        <v>60</v>
      </c>
      <c r="G59" s="259" t="s">
        <v>145</v>
      </c>
      <c r="H59" s="273">
        <v>4.2666666666666666</v>
      </c>
      <c r="I59" s="274">
        <v>4.37</v>
      </c>
      <c r="J59" s="259" t="s">
        <v>65</v>
      </c>
      <c r="K59" s="259" t="s">
        <v>126</v>
      </c>
      <c r="L59" s="273">
        <v>4.1500000000000004</v>
      </c>
      <c r="M59" s="274">
        <v>4.25</v>
      </c>
    </row>
    <row r="60" spans="1:13" s="9" customFormat="1" ht="15" customHeight="1" x14ac:dyDescent="0.25">
      <c r="A60" s="119">
        <v>55</v>
      </c>
      <c r="B60" s="259" t="s">
        <v>66</v>
      </c>
      <c r="C60" s="259" t="s">
        <v>97</v>
      </c>
      <c r="D60" s="415">
        <v>4.333333333333333</v>
      </c>
      <c r="E60" s="274">
        <v>4.33</v>
      </c>
      <c r="F60" s="259" t="s">
        <v>63</v>
      </c>
      <c r="G60" s="259" t="s">
        <v>84</v>
      </c>
      <c r="H60" s="273">
        <v>4.25</v>
      </c>
      <c r="I60" s="274">
        <v>4.37</v>
      </c>
      <c r="J60" s="259" t="s">
        <v>60</v>
      </c>
      <c r="K60" s="259" t="s">
        <v>4</v>
      </c>
      <c r="L60" s="273">
        <v>4.1428571428571432</v>
      </c>
      <c r="M60" s="274">
        <v>4.25</v>
      </c>
    </row>
    <row r="61" spans="1:13" s="9" customFormat="1" ht="15" customHeight="1" x14ac:dyDescent="0.25">
      <c r="A61" s="119">
        <v>56</v>
      </c>
      <c r="B61" s="259" t="s">
        <v>66</v>
      </c>
      <c r="C61" s="259" t="s">
        <v>143</v>
      </c>
      <c r="D61" s="415">
        <v>4.2777777777777777</v>
      </c>
      <c r="E61" s="274">
        <v>4.33</v>
      </c>
      <c r="F61" s="259" t="s">
        <v>65</v>
      </c>
      <c r="G61" s="259" t="s">
        <v>42</v>
      </c>
      <c r="H61" s="273">
        <v>4.25</v>
      </c>
      <c r="I61" s="274">
        <v>4.37</v>
      </c>
      <c r="J61" s="259" t="s">
        <v>63</v>
      </c>
      <c r="K61" s="259" t="s">
        <v>25</v>
      </c>
      <c r="L61" s="273">
        <v>4.1428571428571432</v>
      </c>
      <c r="M61" s="274">
        <v>4.25</v>
      </c>
    </row>
    <row r="62" spans="1:13" s="9" customFormat="1" ht="15" customHeight="1" x14ac:dyDescent="0.25">
      <c r="A62" s="119">
        <v>57</v>
      </c>
      <c r="B62" s="259" t="s">
        <v>60</v>
      </c>
      <c r="C62" s="259" t="s">
        <v>74</v>
      </c>
      <c r="D62" s="415">
        <v>4.2608695652173916</v>
      </c>
      <c r="E62" s="274">
        <v>4.33</v>
      </c>
      <c r="F62" s="259" t="s">
        <v>65</v>
      </c>
      <c r="G62" s="259" t="s">
        <v>126</v>
      </c>
      <c r="H62" s="273">
        <v>4.2307692307692308</v>
      </c>
      <c r="I62" s="274">
        <v>4.37</v>
      </c>
      <c r="J62" s="259" t="s">
        <v>61</v>
      </c>
      <c r="K62" s="259" t="s">
        <v>5</v>
      </c>
      <c r="L62" s="273">
        <v>4.1111111111111107</v>
      </c>
      <c r="M62" s="274">
        <v>4.25</v>
      </c>
    </row>
    <row r="63" spans="1:13" s="9" customFormat="1" ht="15" customHeight="1" x14ac:dyDescent="0.25">
      <c r="A63" s="119">
        <v>58</v>
      </c>
      <c r="B63" s="259" t="s">
        <v>60</v>
      </c>
      <c r="C63" s="259" t="s">
        <v>190</v>
      </c>
      <c r="D63" s="415">
        <v>4.2608695652173916</v>
      </c>
      <c r="E63" s="274">
        <v>4.33</v>
      </c>
      <c r="F63" s="259" t="s">
        <v>61</v>
      </c>
      <c r="G63" s="259" t="s">
        <v>148</v>
      </c>
      <c r="H63" s="273">
        <v>4.2</v>
      </c>
      <c r="I63" s="274">
        <v>4.37</v>
      </c>
      <c r="J63" s="259" t="s">
        <v>65</v>
      </c>
      <c r="K63" s="259" t="s">
        <v>37</v>
      </c>
      <c r="L63" s="273">
        <v>4.1111111111111107</v>
      </c>
      <c r="M63" s="274">
        <v>4.25</v>
      </c>
    </row>
    <row r="64" spans="1:13" s="9" customFormat="1" ht="15" customHeight="1" x14ac:dyDescent="0.25">
      <c r="A64" s="119">
        <v>59</v>
      </c>
      <c r="B64" s="259" t="s">
        <v>60</v>
      </c>
      <c r="C64" s="259" t="s">
        <v>73</v>
      </c>
      <c r="D64" s="434">
        <v>4.25</v>
      </c>
      <c r="E64" s="274">
        <v>4.33</v>
      </c>
      <c r="F64" s="259" t="s">
        <v>63</v>
      </c>
      <c r="G64" s="259" t="s">
        <v>25</v>
      </c>
      <c r="H64" s="273">
        <v>4.166666666666667</v>
      </c>
      <c r="I64" s="274">
        <v>4.37</v>
      </c>
      <c r="J64" s="259" t="s">
        <v>60</v>
      </c>
      <c r="K64" s="259" t="s">
        <v>73</v>
      </c>
      <c r="L64" s="273">
        <v>4.0999999999999996</v>
      </c>
      <c r="M64" s="274">
        <v>4.25</v>
      </c>
    </row>
    <row r="65" spans="1:13" s="9" customFormat="1" ht="15" customHeight="1" thickBot="1" x14ac:dyDescent="0.3">
      <c r="A65" s="222">
        <v>60</v>
      </c>
      <c r="B65" s="261" t="s">
        <v>62</v>
      </c>
      <c r="C65" s="261" t="s">
        <v>79</v>
      </c>
      <c r="D65" s="422">
        <v>4.25</v>
      </c>
      <c r="E65" s="278">
        <v>4.33</v>
      </c>
      <c r="F65" s="261" t="s">
        <v>61</v>
      </c>
      <c r="G65" s="261" t="s">
        <v>5</v>
      </c>
      <c r="H65" s="277">
        <v>4.1428571428571432</v>
      </c>
      <c r="I65" s="278">
        <v>4.37</v>
      </c>
      <c r="J65" s="261" t="s">
        <v>65</v>
      </c>
      <c r="K65" s="261" t="s">
        <v>43</v>
      </c>
      <c r="L65" s="277">
        <v>4.0952380952380949</v>
      </c>
      <c r="M65" s="278">
        <v>4.25</v>
      </c>
    </row>
    <row r="66" spans="1:13" s="9" customFormat="1" ht="15" customHeight="1" x14ac:dyDescent="0.25">
      <c r="A66" s="158">
        <v>61</v>
      </c>
      <c r="B66" s="262" t="s">
        <v>62</v>
      </c>
      <c r="C66" s="262" t="s">
        <v>156</v>
      </c>
      <c r="D66" s="427">
        <v>4.25</v>
      </c>
      <c r="E66" s="280">
        <v>4.33</v>
      </c>
      <c r="F66" s="262" t="s">
        <v>65</v>
      </c>
      <c r="G66" s="262" t="s">
        <v>168</v>
      </c>
      <c r="H66" s="279">
        <v>4.1428571428571432</v>
      </c>
      <c r="I66" s="280">
        <v>4.37</v>
      </c>
      <c r="J66" s="262" t="s">
        <v>62</v>
      </c>
      <c r="K66" s="262" t="s">
        <v>122</v>
      </c>
      <c r="L66" s="279">
        <v>4.0909090909090908</v>
      </c>
      <c r="M66" s="280">
        <v>4.25</v>
      </c>
    </row>
    <row r="67" spans="1:13" s="9" customFormat="1" ht="15" customHeight="1" x14ac:dyDescent="0.25">
      <c r="A67" s="119">
        <v>62</v>
      </c>
      <c r="B67" s="259" t="s">
        <v>65</v>
      </c>
      <c r="C67" s="259" t="s">
        <v>172</v>
      </c>
      <c r="D67" s="415">
        <v>4.25</v>
      </c>
      <c r="E67" s="274">
        <v>4.33</v>
      </c>
      <c r="F67" s="259" t="s">
        <v>62</v>
      </c>
      <c r="G67" s="259" t="s">
        <v>79</v>
      </c>
      <c r="H67" s="273">
        <v>4.0999999999999996</v>
      </c>
      <c r="I67" s="274">
        <v>4.37</v>
      </c>
      <c r="J67" s="259" t="s">
        <v>64</v>
      </c>
      <c r="K67" s="259" t="s">
        <v>32</v>
      </c>
      <c r="L67" s="273">
        <v>4.0909090909090908</v>
      </c>
      <c r="M67" s="274">
        <v>4.25</v>
      </c>
    </row>
    <row r="68" spans="1:13" s="9" customFormat="1" ht="15" customHeight="1" x14ac:dyDescent="0.25">
      <c r="A68" s="119">
        <v>63</v>
      </c>
      <c r="B68" s="259" t="s">
        <v>65</v>
      </c>
      <c r="C68" s="259" t="s">
        <v>175</v>
      </c>
      <c r="D68" s="415">
        <v>4.25</v>
      </c>
      <c r="E68" s="274">
        <v>4.33</v>
      </c>
      <c r="F68" s="259" t="s">
        <v>61</v>
      </c>
      <c r="G68" s="259" t="s">
        <v>8</v>
      </c>
      <c r="H68" s="273">
        <v>4.0909090909090908</v>
      </c>
      <c r="I68" s="274">
        <v>4.37</v>
      </c>
      <c r="J68" s="259" t="s">
        <v>64</v>
      </c>
      <c r="K68" s="259" t="s">
        <v>90</v>
      </c>
      <c r="L68" s="273">
        <v>4.0588235294117645</v>
      </c>
      <c r="M68" s="274">
        <v>4.25</v>
      </c>
    </row>
    <row r="69" spans="1:13" s="9" customFormat="1" ht="15" customHeight="1" x14ac:dyDescent="0.25">
      <c r="A69" s="119">
        <v>64</v>
      </c>
      <c r="B69" s="259" t="s">
        <v>64</v>
      </c>
      <c r="C69" s="259" t="s">
        <v>87</v>
      </c>
      <c r="D69" s="415">
        <v>4.2</v>
      </c>
      <c r="E69" s="274">
        <v>4.33</v>
      </c>
      <c r="F69" s="259" t="s">
        <v>61</v>
      </c>
      <c r="G69" s="259" t="s">
        <v>14</v>
      </c>
      <c r="H69" s="273">
        <v>4.0769230769230766</v>
      </c>
      <c r="I69" s="274">
        <v>4.37</v>
      </c>
      <c r="J69" s="259" t="s">
        <v>60</v>
      </c>
      <c r="K69" s="259" t="s">
        <v>55</v>
      </c>
      <c r="L69" s="273">
        <v>4</v>
      </c>
      <c r="M69" s="274">
        <v>4.25</v>
      </c>
    </row>
    <row r="70" spans="1:13" s="9" customFormat="1" ht="15" customHeight="1" x14ac:dyDescent="0.25">
      <c r="A70" s="119">
        <v>65</v>
      </c>
      <c r="B70" s="259" t="s">
        <v>64</v>
      </c>
      <c r="C70" s="259" t="s">
        <v>162</v>
      </c>
      <c r="D70" s="421">
        <v>4.2</v>
      </c>
      <c r="E70" s="274">
        <v>4.33</v>
      </c>
      <c r="F70" s="259" t="s">
        <v>65</v>
      </c>
      <c r="G70" s="259" t="s">
        <v>143</v>
      </c>
      <c r="H70" s="273">
        <v>4.0769230769230766</v>
      </c>
      <c r="I70" s="274">
        <v>4.37</v>
      </c>
      <c r="J70" s="259" t="s">
        <v>61</v>
      </c>
      <c r="K70" s="259" t="s">
        <v>15</v>
      </c>
      <c r="L70" s="273">
        <v>4</v>
      </c>
      <c r="M70" s="274">
        <v>4.25</v>
      </c>
    </row>
    <row r="71" spans="1:13" s="9" customFormat="1" ht="15" customHeight="1" x14ac:dyDescent="0.25">
      <c r="A71" s="119">
        <v>66</v>
      </c>
      <c r="B71" s="259" t="s">
        <v>62</v>
      </c>
      <c r="C71" s="259" t="s">
        <v>153</v>
      </c>
      <c r="D71" s="416">
        <v>4.1818181818181817</v>
      </c>
      <c r="E71" s="274">
        <v>4.33</v>
      </c>
      <c r="F71" s="259" t="s">
        <v>66</v>
      </c>
      <c r="G71" s="259" t="s">
        <v>135</v>
      </c>
      <c r="H71" s="273">
        <v>4.0555555555555554</v>
      </c>
      <c r="I71" s="274">
        <v>4.37</v>
      </c>
      <c r="J71" s="259" t="s">
        <v>62</v>
      </c>
      <c r="K71" s="259" t="s">
        <v>17</v>
      </c>
      <c r="L71" s="273">
        <v>4</v>
      </c>
      <c r="M71" s="274">
        <v>4.25</v>
      </c>
    </row>
    <row r="72" spans="1:13" s="9" customFormat="1" ht="15" customHeight="1" x14ac:dyDescent="0.25">
      <c r="A72" s="119">
        <v>67</v>
      </c>
      <c r="B72" s="259" t="s">
        <v>63</v>
      </c>
      <c r="C72" s="259" t="s">
        <v>27</v>
      </c>
      <c r="D72" s="435">
        <v>4.166666666666667</v>
      </c>
      <c r="E72" s="274">
        <v>4.33</v>
      </c>
      <c r="F72" s="259" t="s">
        <v>60</v>
      </c>
      <c r="G72" s="259" t="s">
        <v>146</v>
      </c>
      <c r="H72" s="273">
        <v>4</v>
      </c>
      <c r="I72" s="274">
        <v>4.37</v>
      </c>
      <c r="J72" s="259" t="s">
        <v>62</v>
      </c>
      <c r="K72" s="259" t="s">
        <v>19</v>
      </c>
      <c r="L72" s="273">
        <v>4</v>
      </c>
      <c r="M72" s="274">
        <v>4.25</v>
      </c>
    </row>
    <row r="73" spans="1:13" s="9" customFormat="1" ht="15" customHeight="1" x14ac:dyDescent="0.25">
      <c r="A73" s="119">
        <v>68</v>
      </c>
      <c r="B73" s="259" t="s">
        <v>64</v>
      </c>
      <c r="C73" s="259" t="s">
        <v>160</v>
      </c>
      <c r="D73" s="415">
        <v>4.166666666666667</v>
      </c>
      <c r="E73" s="274">
        <v>4.33</v>
      </c>
      <c r="F73" s="259" t="s">
        <v>61</v>
      </c>
      <c r="G73" s="259" t="s">
        <v>10</v>
      </c>
      <c r="H73" s="273">
        <v>4</v>
      </c>
      <c r="I73" s="274">
        <v>4.37</v>
      </c>
      <c r="J73" s="259" t="s">
        <v>62</v>
      </c>
      <c r="K73" s="259" t="s">
        <v>130</v>
      </c>
      <c r="L73" s="273">
        <v>4</v>
      </c>
      <c r="M73" s="274">
        <v>4.25</v>
      </c>
    </row>
    <row r="74" spans="1:13" s="9" customFormat="1" ht="15" customHeight="1" x14ac:dyDescent="0.25">
      <c r="A74" s="119">
        <v>69</v>
      </c>
      <c r="B74" s="259" t="s">
        <v>60</v>
      </c>
      <c r="C74" s="259" t="s">
        <v>76</v>
      </c>
      <c r="D74" s="416">
        <v>4.1578947368421053</v>
      </c>
      <c r="E74" s="274">
        <v>4.33</v>
      </c>
      <c r="F74" s="259" t="s">
        <v>61</v>
      </c>
      <c r="G74" s="259" t="s">
        <v>151</v>
      </c>
      <c r="H74" s="273">
        <v>4</v>
      </c>
      <c r="I74" s="274">
        <v>4.37</v>
      </c>
      <c r="J74" s="259" t="s">
        <v>63</v>
      </c>
      <c r="K74" s="259" t="s">
        <v>84</v>
      </c>
      <c r="L74" s="273">
        <v>4</v>
      </c>
      <c r="M74" s="274">
        <v>4.25</v>
      </c>
    </row>
    <row r="75" spans="1:13" s="9" customFormat="1" ht="15" customHeight="1" thickBot="1" x14ac:dyDescent="0.3">
      <c r="A75" s="223">
        <v>70</v>
      </c>
      <c r="B75" s="260" t="s">
        <v>66</v>
      </c>
      <c r="C75" s="260" t="s">
        <v>140</v>
      </c>
      <c r="D75" s="426">
        <v>4.1538461538461542</v>
      </c>
      <c r="E75" s="276">
        <v>4.33</v>
      </c>
      <c r="F75" s="260" t="s">
        <v>62</v>
      </c>
      <c r="G75" s="260" t="s">
        <v>122</v>
      </c>
      <c r="H75" s="275">
        <v>4</v>
      </c>
      <c r="I75" s="276">
        <v>4.37</v>
      </c>
      <c r="J75" s="260" t="s">
        <v>64</v>
      </c>
      <c r="K75" s="260" t="s">
        <v>33</v>
      </c>
      <c r="L75" s="275">
        <v>4</v>
      </c>
      <c r="M75" s="276">
        <v>4.25</v>
      </c>
    </row>
    <row r="76" spans="1:13" s="9" customFormat="1" ht="15" customHeight="1" x14ac:dyDescent="0.25">
      <c r="A76" s="151">
        <v>71</v>
      </c>
      <c r="B76" s="258" t="s">
        <v>60</v>
      </c>
      <c r="C76" s="258" t="s">
        <v>145</v>
      </c>
      <c r="D76" s="431">
        <v>4.0999999999999996</v>
      </c>
      <c r="E76" s="272">
        <v>4.33</v>
      </c>
      <c r="F76" s="258" t="s">
        <v>62</v>
      </c>
      <c r="G76" s="258" t="s">
        <v>154</v>
      </c>
      <c r="H76" s="271">
        <v>4</v>
      </c>
      <c r="I76" s="272">
        <v>4.37</v>
      </c>
      <c r="J76" s="258" t="s">
        <v>64</v>
      </c>
      <c r="K76" s="258" t="s">
        <v>88</v>
      </c>
      <c r="L76" s="271">
        <v>4</v>
      </c>
      <c r="M76" s="272">
        <v>4.25</v>
      </c>
    </row>
    <row r="77" spans="1:13" s="9" customFormat="1" ht="15" customHeight="1" x14ac:dyDescent="0.25">
      <c r="A77" s="119">
        <v>72</v>
      </c>
      <c r="B77" s="259" t="s">
        <v>62</v>
      </c>
      <c r="C77" s="259" t="s">
        <v>23</v>
      </c>
      <c r="D77" s="415">
        <v>4.0999999999999996</v>
      </c>
      <c r="E77" s="274">
        <v>4.33</v>
      </c>
      <c r="F77" s="259" t="s">
        <v>62</v>
      </c>
      <c r="G77" s="259" t="s">
        <v>136</v>
      </c>
      <c r="H77" s="273">
        <v>4</v>
      </c>
      <c r="I77" s="274">
        <v>4.37</v>
      </c>
      <c r="J77" s="259" t="s">
        <v>65</v>
      </c>
      <c r="K77" s="259" t="s">
        <v>36</v>
      </c>
      <c r="L77" s="273">
        <v>4</v>
      </c>
      <c r="M77" s="274">
        <v>4.25</v>
      </c>
    </row>
    <row r="78" spans="1:13" s="9" customFormat="1" ht="15" customHeight="1" x14ac:dyDescent="0.25">
      <c r="A78" s="119">
        <v>73</v>
      </c>
      <c r="B78" s="259" t="s">
        <v>65</v>
      </c>
      <c r="C78" s="259" t="s">
        <v>186</v>
      </c>
      <c r="D78" s="415">
        <v>4.0769230769230766</v>
      </c>
      <c r="E78" s="274">
        <v>4.33</v>
      </c>
      <c r="F78" s="259" t="s">
        <v>63</v>
      </c>
      <c r="G78" s="259" t="s">
        <v>137</v>
      </c>
      <c r="H78" s="273">
        <v>4</v>
      </c>
      <c r="I78" s="274">
        <v>4.37</v>
      </c>
      <c r="J78" s="259" t="s">
        <v>65</v>
      </c>
      <c r="K78" s="259" t="s">
        <v>41</v>
      </c>
      <c r="L78" s="273">
        <v>4</v>
      </c>
      <c r="M78" s="274">
        <v>4.25</v>
      </c>
    </row>
    <row r="79" spans="1:13" s="9" customFormat="1" ht="15" customHeight="1" x14ac:dyDescent="0.25">
      <c r="A79" s="119">
        <v>74</v>
      </c>
      <c r="B79" s="259" t="s">
        <v>60</v>
      </c>
      <c r="C79" s="259" t="s">
        <v>121</v>
      </c>
      <c r="D79" s="415">
        <v>4</v>
      </c>
      <c r="E79" s="274">
        <v>4.33</v>
      </c>
      <c r="F79" s="259" t="s">
        <v>63</v>
      </c>
      <c r="G79" s="259" t="s">
        <v>158</v>
      </c>
      <c r="H79" s="273">
        <v>4</v>
      </c>
      <c r="I79" s="274">
        <v>4.37</v>
      </c>
      <c r="J79" s="259" t="s">
        <v>65</v>
      </c>
      <c r="K79" s="259" t="s">
        <v>44</v>
      </c>
      <c r="L79" s="273">
        <v>4</v>
      </c>
      <c r="M79" s="274">
        <v>4.25</v>
      </c>
    </row>
    <row r="80" spans="1:13" s="9" customFormat="1" ht="15" customHeight="1" x14ac:dyDescent="0.25">
      <c r="A80" s="119">
        <v>75</v>
      </c>
      <c r="B80" s="259" t="s">
        <v>61</v>
      </c>
      <c r="C80" s="259" t="s">
        <v>148</v>
      </c>
      <c r="D80" s="415">
        <v>4</v>
      </c>
      <c r="E80" s="274">
        <v>4.33</v>
      </c>
      <c r="F80" s="259" t="s">
        <v>63</v>
      </c>
      <c r="G80" s="259" t="s">
        <v>30</v>
      </c>
      <c r="H80" s="273">
        <v>4</v>
      </c>
      <c r="I80" s="274">
        <v>4.37</v>
      </c>
      <c r="J80" s="259" t="s">
        <v>66</v>
      </c>
      <c r="K80" s="259" t="s">
        <v>95</v>
      </c>
      <c r="L80" s="273">
        <v>4</v>
      </c>
      <c r="M80" s="274">
        <v>4.25</v>
      </c>
    </row>
    <row r="81" spans="1:13" s="9" customFormat="1" ht="15" customHeight="1" x14ac:dyDescent="0.25">
      <c r="A81" s="119">
        <v>76</v>
      </c>
      <c r="B81" s="259" t="s">
        <v>61</v>
      </c>
      <c r="C81" s="259" t="s">
        <v>150</v>
      </c>
      <c r="D81" s="415">
        <v>4</v>
      </c>
      <c r="E81" s="274">
        <v>4.33</v>
      </c>
      <c r="F81" s="259" t="s">
        <v>64</v>
      </c>
      <c r="G81" s="259" t="s">
        <v>161</v>
      </c>
      <c r="H81" s="273">
        <v>4</v>
      </c>
      <c r="I81" s="274">
        <v>4.37</v>
      </c>
      <c r="J81" s="259" t="s">
        <v>66</v>
      </c>
      <c r="K81" s="259" t="s">
        <v>140</v>
      </c>
      <c r="L81" s="273">
        <v>3.9</v>
      </c>
      <c r="M81" s="274">
        <v>4.25</v>
      </c>
    </row>
    <row r="82" spans="1:13" s="9" customFormat="1" ht="15" customHeight="1" x14ac:dyDescent="0.25">
      <c r="A82" s="119">
        <v>77</v>
      </c>
      <c r="B82" s="259" t="s">
        <v>61</v>
      </c>
      <c r="C82" s="259" t="s">
        <v>151</v>
      </c>
      <c r="D82" s="415">
        <v>4</v>
      </c>
      <c r="E82" s="274">
        <v>4.33</v>
      </c>
      <c r="F82" s="259" t="s">
        <v>65</v>
      </c>
      <c r="G82" s="259" t="s">
        <v>169</v>
      </c>
      <c r="H82" s="273">
        <v>4</v>
      </c>
      <c r="I82" s="274">
        <v>4.37</v>
      </c>
      <c r="J82" s="259" t="s">
        <v>65</v>
      </c>
      <c r="K82" s="259" t="s">
        <v>50</v>
      </c>
      <c r="L82" s="273">
        <v>3.875</v>
      </c>
      <c r="M82" s="274">
        <v>4.25</v>
      </c>
    </row>
    <row r="83" spans="1:13" s="9" customFormat="1" ht="15" customHeight="1" x14ac:dyDescent="0.25">
      <c r="A83" s="119">
        <v>78</v>
      </c>
      <c r="B83" s="259" t="s">
        <v>62</v>
      </c>
      <c r="C83" s="259" t="s">
        <v>18</v>
      </c>
      <c r="D83" s="415">
        <v>4</v>
      </c>
      <c r="E83" s="274">
        <v>4.33</v>
      </c>
      <c r="F83" s="259" t="s">
        <v>65</v>
      </c>
      <c r="G83" s="259" t="s">
        <v>171</v>
      </c>
      <c r="H83" s="273">
        <v>4</v>
      </c>
      <c r="I83" s="274">
        <v>4.37</v>
      </c>
      <c r="J83" s="259" t="s">
        <v>64</v>
      </c>
      <c r="K83" s="259" t="s">
        <v>87</v>
      </c>
      <c r="L83" s="273">
        <v>3.8333333333333335</v>
      </c>
      <c r="M83" s="274">
        <v>4.25</v>
      </c>
    </row>
    <row r="84" spans="1:13" s="9" customFormat="1" ht="15" customHeight="1" x14ac:dyDescent="0.25">
      <c r="A84" s="119">
        <v>79</v>
      </c>
      <c r="B84" s="259" t="s">
        <v>62</v>
      </c>
      <c r="C84" s="259" t="s">
        <v>192</v>
      </c>
      <c r="D84" s="415">
        <v>4</v>
      </c>
      <c r="E84" s="274">
        <v>4.33</v>
      </c>
      <c r="F84" s="259" t="s">
        <v>65</v>
      </c>
      <c r="G84" s="259" t="s">
        <v>172</v>
      </c>
      <c r="H84" s="273">
        <v>4</v>
      </c>
      <c r="I84" s="274">
        <v>4.37</v>
      </c>
      <c r="J84" s="259" t="s">
        <v>62</v>
      </c>
      <c r="K84" s="259" t="s">
        <v>21</v>
      </c>
      <c r="L84" s="273">
        <v>3.8</v>
      </c>
      <c r="M84" s="274">
        <v>4.25</v>
      </c>
    </row>
    <row r="85" spans="1:13" s="9" customFormat="1" ht="15" customHeight="1" thickBot="1" x14ac:dyDescent="0.3">
      <c r="A85" s="223">
        <v>80</v>
      </c>
      <c r="B85" s="260" t="s">
        <v>62</v>
      </c>
      <c r="C85" s="260" t="s">
        <v>22</v>
      </c>
      <c r="D85" s="430">
        <v>4</v>
      </c>
      <c r="E85" s="276">
        <v>4.33</v>
      </c>
      <c r="F85" s="260" t="s">
        <v>65</v>
      </c>
      <c r="G85" s="260" t="s">
        <v>174</v>
      </c>
      <c r="H85" s="275">
        <v>4</v>
      </c>
      <c r="I85" s="276">
        <v>4.37</v>
      </c>
      <c r="J85" s="260" t="s">
        <v>63</v>
      </c>
      <c r="K85" s="260" t="s">
        <v>131</v>
      </c>
      <c r="L85" s="275">
        <v>3.8</v>
      </c>
      <c r="M85" s="276">
        <v>4.25</v>
      </c>
    </row>
    <row r="86" spans="1:13" s="9" customFormat="1" ht="15" customHeight="1" x14ac:dyDescent="0.25">
      <c r="A86" s="151">
        <v>81</v>
      </c>
      <c r="B86" s="258" t="s">
        <v>63</v>
      </c>
      <c r="C86" s="258" t="s">
        <v>193</v>
      </c>
      <c r="D86" s="431">
        <v>4</v>
      </c>
      <c r="E86" s="272">
        <v>4.33</v>
      </c>
      <c r="F86" s="258" t="s">
        <v>66</v>
      </c>
      <c r="G86" s="258" t="s">
        <v>140</v>
      </c>
      <c r="H86" s="271">
        <v>4</v>
      </c>
      <c r="I86" s="272">
        <v>4.37</v>
      </c>
      <c r="J86" s="258" t="s">
        <v>65</v>
      </c>
      <c r="K86" s="258" t="s">
        <v>48</v>
      </c>
      <c r="L86" s="271">
        <v>3.8</v>
      </c>
      <c r="M86" s="272">
        <v>4.25</v>
      </c>
    </row>
    <row r="87" spans="1:13" s="9" customFormat="1" ht="15" customHeight="1" x14ac:dyDescent="0.25">
      <c r="A87" s="119">
        <v>82</v>
      </c>
      <c r="B87" s="259" t="s">
        <v>63</v>
      </c>
      <c r="C87" s="259" t="s">
        <v>81</v>
      </c>
      <c r="D87" s="415">
        <v>4</v>
      </c>
      <c r="E87" s="274">
        <v>4.33</v>
      </c>
      <c r="F87" s="259" t="s">
        <v>63</v>
      </c>
      <c r="G87" s="259" t="s">
        <v>110</v>
      </c>
      <c r="H87" s="273">
        <v>3.875</v>
      </c>
      <c r="I87" s="274">
        <v>4.37</v>
      </c>
      <c r="J87" s="259" t="s">
        <v>60</v>
      </c>
      <c r="K87" s="259" t="s">
        <v>75</v>
      </c>
      <c r="L87" s="273">
        <v>3.75</v>
      </c>
      <c r="M87" s="274">
        <v>4.25</v>
      </c>
    </row>
    <row r="88" spans="1:13" s="9" customFormat="1" ht="15" customHeight="1" x14ac:dyDescent="0.25">
      <c r="A88" s="119">
        <v>83</v>
      </c>
      <c r="B88" s="259" t="s">
        <v>63</v>
      </c>
      <c r="C88" s="259" t="s">
        <v>84</v>
      </c>
      <c r="D88" s="415">
        <v>4</v>
      </c>
      <c r="E88" s="274">
        <v>4.33</v>
      </c>
      <c r="F88" s="259" t="s">
        <v>61</v>
      </c>
      <c r="G88" s="259" t="s">
        <v>11</v>
      </c>
      <c r="H88" s="273">
        <v>3.8333333333333335</v>
      </c>
      <c r="I88" s="274">
        <v>4.37</v>
      </c>
      <c r="J88" s="259" t="s">
        <v>61</v>
      </c>
      <c r="K88" s="259" t="s">
        <v>10</v>
      </c>
      <c r="L88" s="273">
        <v>3.75</v>
      </c>
      <c r="M88" s="274">
        <v>4.25</v>
      </c>
    </row>
    <row r="89" spans="1:13" s="9" customFormat="1" ht="15" customHeight="1" x14ac:dyDescent="0.25">
      <c r="A89" s="119">
        <v>84</v>
      </c>
      <c r="B89" s="259" t="s">
        <v>64</v>
      </c>
      <c r="C89" s="259" t="s">
        <v>86</v>
      </c>
      <c r="D89" s="415">
        <v>4</v>
      </c>
      <c r="E89" s="274">
        <v>4.33</v>
      </c>
      <c r="F89" s="259" t="s">
        <v>65</v>
      </c>
      <c r="G89" s="259" t="s">
        <v>167</v>
      </c>
      <c r="H89" s="273">
        <v>3.8181818181818183</v>
      </c>
      <c r="I89" s="274">
        <v>4.37</v>
      </c>
      <c r="J89" s="259" t="s">
        <v>63</v>
      </c>
      <c r="K89" s="259" t="s">
        <v>26</v>
      </c>
      <c r="L89" s="273">
        <v>3.75</v>
      </c>
      <c r="M89" s="274">
        <v>4.25</v>
      </c>
    </row>
    <row r="90" spans="1:13" s="9" customFormat="1" ht="15" customHeight="1" x14ac:dyDescent="0.25">
      <c r="A90" s="119">
        <v>85</v>
      </c>
      <c r="B90" s="259" t="s">
        <v>65</v>
      </c>
      <c r="C90" s="259" t="s">
        <v>171</v>
      </c>
      <c r="D90" s="415">
        <v>4</v>
      </c>
      <c r="E90" s="274">
        <v>4.33</v>
      </c>
      <c r="F90" s="259" t="s">
        <v>62</v>
      </c>
      <c r="G90" s="259" t="s">
        <v>156</v>
      </c>
      <c r="H90" s="273">
        <v>3.8</v>
      </c>
      <c r="I90" s="274">
        <v>4.37</v>
      </c>
      <c r="J90" s="259" t="s">
        <v>66</v>
      </c>
      <c r="K90" s="259" t="s">
        <v>135</v>
      </c>
      <c r="L90" s="273">
        <v>3.7428571428571429</v>
      </c>
      <c r="M90" s="274">
        <v>4.25</v>
      </c>
    </row>
    <row r="91" spans="1:13" s="9" customFormat="1" ht="15" customHeight="1" x14ac:dyDescent="0.25">
      <c r="A91" s="119">
        <v>86</v>
      </c>
      <c r="B91" s="259" t="s">
        <v>65</v>
      </c>
      <c r="C91" s="259" t="s">
        <v>179</v>
      </c>
      <c r="D91" s="415">
        <v>4</v>
      </c>
      <c r="E91" s="274">
        <v>4.33</v>
      </c>
      <c r="F91" s="259" t="s">
        <v>64</v>
      </c>
      <c r="G91" s="259" t="s">
        <v>90</v>
      </c>
      <c r="H91" s="273">
        <v>3.75</v>
      </c>
      <c r="I91" s="274">
        <v>4.37</v>
      </c>
      <c r="J91" s="259" t="s">
        <v>64</v>
      </c>
      <c r="K91" s="259" t="s">
        <v>93</v>
      </c>
      <c r="L91" s="273">
        <v>3.7272727272727271</v>
      </c>
      <c r="M91" s="274">
        <v>4.25</v>
      </c>
    </row>
    <row r="92" spans="1:13" s="9" customFormat="1" ht="15" customHeight="1" x14ac:dyDescent="0.25">
      <c r="A92" s="119">
        <v>87</v>
      </c>
      <c r="B92" s="259" t="s">
        <v>66</v>
      </c>
      <c r="C92" s="259" t="s">
        <v>139</v>
      </c>
      <c r="D92" s="425">
        <v>4</v>
      </c>
      <c r="E92" s="274">
        <v>4.33</v>
      </c>
      <c r="F92" s="259" t="s">
        <v>66</v>
      </c>
      <c r="G92" s="259" t="s">
        <v>97</v>
      </c>
      <c r="H92" s="273">
        <v>3.6666666666666665</v>
      </c>
      <c r="I92" s="274">
        <v>4.37</v>
      </c>
      <c r="J92" s="259" t="s">
        <v>65</v>
      </c>
      <c r="K92" s="259" t="s">
        <v>143</v>
      </c>
      <c r="L92" s="273">
        <v>3.6875</v>
      </c>
      <c r="M92" s="274">
        <v>4.25</v>
      </c>
    </row>
    <row r="93" spans="1:13" s="9" customFormat="1" ht="15" customHeight="1" x14ac:dyDescent="0.25">
      <c r="A93" s="119">
        <v>88</v>
      </c>
      <c r="B93" s="259" t="s">
        <v>66</v>
      </c>
      <c r="C93" s="259" t="s">
        <v>135</v>
      </c>
      <c r="D93" s="415">
        <v>3.9714285714285715</v>
      </c>
      <c r="E93" s="274">
        <v>4.33</v>
      </c>
      <c r="F93" s="259" t="s">
        <v>60</v>
      </c>
      <c r="G93" s="259" t="s">
        <v>147</v>
      </c>
      <c r="H93" s="273">
        <v>3.625</v>
      </c>
      <c r="I93" s="274">
        <v>4.37</v>
      </c>
      <c r="J93" s="259" t="s">
        <v>63</v>
      </c>
      <c r="K93" s="259" t="s">
        <v>137</v>
      </c>
      <c r="L93" s="273">
        <v>3.6666666666666665</v>
      </c>
      <c r="M93" s="274">
        <v>4.25</v>
      </c>
    </row>
    <row r="94" spans="1:13" s="9" customFormat="1" ht="15" customHeight="1" x14ac:dyDescent="0.25">
      <c r="A94" s="119">
        <v>89</v>
      </c>
      <c r="B94" s="259" t="s">
        <v>64</v>
      </c>
      <c r="C94" s="259" t="s">
        <v>85</v>
      </c>
      <c r="D94" s="415">
        <v>3.8947368421052633</v>
      </c>
      <c r="E94" s="274">
        <v>4.33</v>
      </c>
      <c r="F94" s="259" t="s">
        <v>62</v>
      </c>
      <c r="G94" s="259" t="s">
        <v>155</v>
      </c>
      <c r="H94" s="273">
        <v>3.6</v>
      </c>
      <c r="I94" s="274">
        <v>4.37</v>
      </c>
      <c r="J94" s="259" t="s">
        <v>65</v>
      </c>
      <c r="K94" s="259" t="s">
        <v>42</v>
      </c>
      <c r="L94" s="273">
        <v>3.6666666666666665</v>
      </c>
      <c r="M94" s="274">
        <v>4.25</v>
      </c>
    </row>
    <row r="95" spans="1:13" s="9" customFormat="1" ht="15" customHeight="1" thickBot="1" x14ac:dyDescent="0.3">
      <c r="A95" s="222">
        <v>90</v>
      </c>
      <c r="B95" s="261" t="s">
        <v>62</v>
      </c>
      <c r="C95" s="261" t="s">
        <v>182</v>
      </c>
      <c r="D95" s="429">
        <v>3.8571428571428572</v>
      </c>
      <c r="E95" s="278">
        <v>4.33</v>
      </c>
      <c r="F95" s="261" t="s">
        <v>65</v>
      </c>
      <c r="G95" s="261" t="s">
        <v>180</v>
      </c>
      <c r="H95" s="277">
        <v>3.6</v>
      </c>
      <c r="I95" s="278">
        <v>4.37</v>
      </c>
      <c r="J95" s="261" t="s">
        <v>66</v>
      </c>
      <c r="K95" s="261" t="s">
        <v>98</v>
      </c>
      <c r="L95" s="277">
        <v>3.6666666666666665</v>
      </c>
      <c r="M95" s="278">
        <v>4.25</v>
      </c>
    </row>
    <row r="96" spans="1:13" s="9" customFormat="1" ht="15" customHeight="1" x14ac:dyDescent="0.25">
      <c r="A96" s="151">
        <v>91</v>
      </c>
      <c r="B96" s="258" t="s">
        <v>61</v>
      </c>
      <c r="C96" s="258" t="s">
        <v>149</v>
      </c>
      <c r="D96" s="431">
        <v>3.8333333333333335</v>
      </c>
      <c r="E96" s="272">
        <v>4.33</v>
      </c>
      <c r="F96" s="258" t="s">
        <v>61</v>
      </c>
      <c r="G96" s="258" t="s">
        <v>150</v>
      </c>
      <c r="H96" s="271">
        <v>3.5</v>
      </c>
      <c r="I96" s="272">
        <v>4.37</v>
      </c>
      <c r="J96" s="258" t="s">
        <v>61</v>
      </c>
      <c r="K96" s="258" t="s">
        <v>77</v>
      </c>
      <c r="L96" s="271">
        <v>3.5</v>
      </c>
      <c r="M96" s="272">
        <v>4.25</v>
      </c>
    </row>
    <row r="97" spans="1:13" s="9" customFormat="1" ht="15" customHeight="1" x14ac:dyDescent="0.25">
      <c r="A97" s="119">
        <v>92</v>
      </c>
      <c r="B97" s="259" t="s">
        <v>65</v>
      </c>
      <c r="C97" s="259" t="s">
        <v>185</v>
      </c>
      <c r="D97" s="415">
        <v>3.8333333333333335</v>
      </c>
      <c r="E97" s="274">
        <v>4.33</v>
      </c>
      <c r="F97" s="259" t="s">
        <v>62</v>
      </c>
      <c r="G97" s="259" t="s">
        <v>17</v>
      </c>
      <c r="H97" s="273">
        <v>3.5</v>
      </c>
      <c r="I97" s="274">
        <v>4.37</v>
      </c>
      <c r="J97" s="259" t="s">
        <v>62</v>
      </c>
      <c r="K97" s="259" t="s">
        <v>136</v>
      </c>
      <c r="L97" s="273">
        <v>3.5</v>
      </c>
      <c r="M97" s="274">
        <v>4.25</v>
      </c>
    </row>
    <row r="98" spans="1:13" s="9" customFormat="1" ht="15" customHeight="1" x14ac:dyDescent="0.25">
      <c r="A98" s="119">
        <v>93</v>
      </c>
      <c r="B98" s="259" t="s">
        <v>63</v>
      </c>
      <c r="C98" s="259" t="s">
        <v>187</v>
      </c>
      <c r="D98" s="415">
        <v>3.75</v>
      </c>
      <c r="E98" s="274">
        <v>4.33</v>
      </c>
      <c r="F98" s="259" t="s">
        <v>63</v>
      </c>
      <c r="G98" s="259" t="s">
        <v>28</v>
      </c>
      <c r="H98" s="273">
        <v>3.5</v>
      </c>
      <c r="I98" s="274">
        <v>4.37</v>
      </c>
      <c r="J98" s="259" t="s">
        <v>63</v>
      </c>
      <c r="K98" s="259" t="s">
        <v>29</v>
      </c>
      <c r="L98" s="273">
        <v>3.5</v>
      </c>
      <c r="M98" s="274">
        <v>4.25</v>
      </c>
    </row>
    <row r="99" spans="1:13" s="9" customFormat="1" ht="15" customHeight="1" x14ac:dyDescent="0.25">
      <c r="A99" s="119">
        <v>94</v>
      </c>
      <c r="B99" s="259" t="s">
        <v>64</v>
      </c>
      <c r="C99" s="259" t="s">
        <v>163</v>
      </c>
      <c r="D99" s="415">
        <v>3.7142857142857144</v>
      </c>
      <c r="E99" s="274">
        <v>4.33</v>
      </c>
      <c r="F99" s="259" t="s">
        <v>65</v>
      </c>
      <c r="G99" s="259" t="s">
        <v>181</v>
      </c>
      <c r="H99" s="273">
        <v>3.5</v>
      </c>
      <c r="I99" s="274">
        <v>4.37</v>
      </c>
      <c r="J99" s="259" t="s">
        <v>64</v>
      </c>
      <c r="K99" s="259" t="s">
        <v>91</v>
      </c>
      <c r="L99" s="273">
        <v>3.5</v>
      </c>
      <c r="M99" s="274">
        <v>4.25</v>
      </c>
    </row>
    <row r="100" spans="1:13" s="9" customFormat="1" ht="15" customHeight="1" x14ac:dyDescent="0.25">
      <c r="A100" s="119">
        <v>95</v>
      </c>
      <c r="B100" s="259" t="s">
        <v>62</v>
      </c>
      <c r="C100" s="259" t="s">
        <v>154</v>
      </c>
      <c r="D100" s="421">
        <v>3.6</v>
      </c>
      <c r="E100" s="274">
        <v>4.33</v>
      </c>
      <c r="F100" s="259" t="s">
        <v>65</v>
      </c>
      <c r="G100" s="259" t="s">
        <v>142</v>
      </c>
      <c r="H100" s="273">
        <v>3.4</v>
      </c>
      <c r="I100" s="274">
        <v>4.37</v>
      </c>
      <c r="J100" s="259" t="s">
        <v>65</v>
      </c>
      <c r="K100" s="259" t="s">
        <v>40</v>
      </c>
      <c r="L100" s="273">
        <v>3.5</v>
      </c>
      <c r="M100" s="274">
        <v>4.25</v>
      </c>
    </row>
    <row r="101" spans="1:13" s="9" customFormat="1" ht="15" customHeight="1" x14ac:dyDescent="0.25">
      <c r="A101" s="119">
        <v>96</v>
      </c>
      <c r="B101" s="259" t="s">
        <v>60</v>
      </c>
      <c r="C101" s="259" t="s">
        <v>147</v>
      </c>
      <c r="D101" s="422">
        <v>3.5384615384615383</v>
      </c>
      <c r="E101" s="274">
        <v>4.33</v>
      </c>
      <c r="F101" s="259" t="s">
        <v>65</v>
      </c>
      <c r="G101" s="259" t="s">
        <v>175</v>
      </c>
      <c r="H101" s="273">
        <v>3.3333333333333335</v>
      </c>
      <c r="I101" s="274">
        <v>4.37</v>
      </c>
      <c r="J101" s="259" t="s">
        <v>65</v>
      </c>
      <c r="K101" s="259" t="s">
        <v>45</v>
      </c>
      <c r="L101" s="273">
        <v>3.5</v>
      </c>
      <c r="M101" s="274">
        <v>4.25</v>
      </c>
    </row>
    <row r="102" spans="1:13" s="9" customFormat="1" ht="15" customHeight="1" x14ac:dyDescent="0.25">
      <c r="A102" s="119">
        <v>97</v>
      </c>
      <c r="B102" s="259" t="s">
        <v>61</v>
      </c>
      <c r="C102" s="259" t="s">
        <v>152</v>
      </c>
      <c r="D102" s="415">
        <v>3.5</v>
      </c>
      <c r="E102" s="274">
        <v>4.33</v>
      </c>
      <c r="F102" s="259" t="s">
        <v>62</v>
      </c>
      <c r="G102" s="259" t="s">
        <v>18</v>
      </c>
      <c r="H102" s="273">
        <v>3</v>
      </c>
      <c r="I102" s="274">
        <v>4.37</v>
      </c>
      <c r="J102" s="259" t="s">
        <v>61</v>
      </c>
      <c r="K102" s="259" t="s">
        <v>12</v>
      </c>
      <c r="L102" s="273">
        <v>3.3333333333333335</v>
      </c>
      <c r="M102" s="274">
        <v>4.25</v>
      </c>
    </row>
    <row r="103" spans="1:13" s="9" customFormat="1" ht="15" customHeight="1" x14ac:dyDescent="0.25">
      <c r="A103" s="119">
        <v>98</v>
      </c>
      <c r="B103" s="259" t="s">
        <v>62</v>
      </c>
      <c r="C103" s="259" t="s">
        <v>78</v>
      </c>
      <c r="D103" s="415">
        <v>3.5</v>
      </c>
      <c r="E103" s="274">
        <v>4.33</v>
      </c>
      <c r="F103" s="259" t="s">
        <v>64</v>
      </c>
      <c r="G103" s="259" t="s">
        <v>165</v>
      </c>
      <c r="H103" s="273">
        <v>3</v>
      </c>
      <c r="I103" s="274">
        <v>4.37</v>
      </c>
      <c r="J103" s="259" t="s">
        <v>65</v>
      </c>
      <c r="K103" s="259" t="s">
        <v>139</v>
      </c>
      <c r="L103" s="273">
        <v>3.2</v>
      </c>
      <c r="M103" s="274">
        <v>4.25</v>
      </c>
    </row>
    <row r="104" spans="1:13" s="9" customFormat="1" ht="15" customHeight="1" x14ac:dyDescent="0.25">
      <c r="A104" s="119">
        <v>99</v>
      </c>
      <c r="B104" s="259" t="s">
        <v>65</v>
      </c>
      <c r="C104" s="259" t="s">
        <v>196</v>
      </c>
      <c r="D104" s="415">
        <v>3.5</v>
      </c>
      <c r="E104" s="274">
        <v>4.33</v>
      </c>
      <c r="F104" s="259" t="s">
        <v>62</v>
      </c>
      <c r="G104" s="259" t="s">
        <v>182</v>
      </c>
      <c r="H104" s="273"/>
      <c r="I104" s="274">
        <v>4.37</v>
      </c>
      <c r="J104" s="259" t="s">
        <v>61</v>
      </c>
      <c r="K104" s="259" t="s">
        <v>11</v>
      </c>
      <c r="L104" s="273">
        <v>3</v>
      </c>
      <c r="M104" s="274">
        <v>4.25</v>
      </c>
    </row>
    <row r="105" spans="1:13" s="9" customFormat="1" ht="15" customHeight="1" thickBot="1" x14ac:dyDescent="0.3">
      <c r="A105" s="222">
        <v>100</v>
      </c>
      <c r="B105" s="261" t="s">
        <v>65</v>
      </c>
      <c r="C105" s="261" t="s">
        <v>181</v>
      </c>
      <c r="D105" s="430">
        <v>3.5</v>
      </c>
      <c r="E105" s="278">
        <v>4.33</v>
      </c>
      <c r="F105" s="261" t="s">
        <v>63</v>
      </c>
      <c r="G105" s="261" t="s">
        <v>81</v>
      </c>
      <c r="H105" s="277"/>
      <c r="I105" s="278">
        <v>4.37</v>
      </c>
      <c r="J105" s="261" t="s">
        <v>63</v>
      </c>
      <c r="K105" s="261" t="s">
        <v>81</v>
      </c>
      <c r="L105" s="277">
        <v>3</v>
      </c>
      <c r="M105" s="278">
        <v>4.25</v>
      </c>
    </row>
    <row r="106" spans="1:13" s="9" customFormat="1" ht="15" customHeight="1" x14ac:dyDescent="0.25">
      <c r="A106" s="158">
        <v>101</v>
      </c>
      <c r="B106" s="262" t="s">
        <v>62</v>
      </c>
      <c r="C106" s="262" t="s">
        <v>155</v>
      </c>
      <c r="D106" s="416">
        <v>3.3333333333333335</v>
      </c>
      <c r="E106" s="280">
        <v>4.33</v>
      </c>
      <c r="F106" s="262" t="s">
        <v>63</v>
      </c>
      <c r="G106" s="262" t="s">
        <v>83</v>
      </c>
      <c r="H106" s="279"/>
      <c r="I106" s="280">
        <v>4.37</v>
      </c>
      <c r="J106" s="262" t="s">
        <v>62</v>
      </c>
      <c r="K106" s="262" t="s">
        <v>16</v>
      </c>
      <c r="L106" s="279">
        <v>2.5</v>
      </c>
      <c r="M106" s="280">
        <v>4.25</v>
      </c>
    </row>
    <row r="107" spans="1:13" s="9" customFormat="1" ht="15" customHeight="1" x14ac:dyDescent="0.25">
      <c r="A107" s="119">
        <v>102</v>
      </c>
      <c r="B107" s="259" t="s">
        <v>64</v>
      </c>
      <c r="C107" s="259" t="s">
        <v>161</v>
      </c>
      <c r="D107" s="425">
        <v>3.3333333333333335</v>
      </c>
      <c r="E107" s="274">
        <v>4.33</v>
      </c>
      <c r="F107" s="259" t="s">
        <v>65</v>
      </c>
      <c r="G107" s="259" t="s">
        <v>41</v>
      </c>
      <c r="H107" s="273"/>
      <c r="I107" s="274">
        <v>4.37</v>
      </c>
      <c r="J107" s="259"/>
      <c r="K107" s="259"/>
      <c r="L107" s="273"/>
      <c r="M107" s="274"/>
    </row>
    <row r="108" spans="1:13" s="9" customFormat="1" ht="15" customHeight="1" x14ac:dyDescent="0.25">
      <c r="A108" s="119">
        <v>103</v>
      </c>
      <c r="B108" s="259" t="s">
        <v>64</v>
      </c>
      <c r="C108" s="259" t="s">
        <v>34</v>
      </c>
      <c r="D108" s="421">
        <v>3.3333333333333335</v>
      </c>
      <c r="E108" s="274">
        <v>4.33</v>
      </c>
      <c r="F108" s="259" t="s">
        <v>66</v>
      </c>
      <c r="G108" s="259" t="s">
        <v>98</v>
      </c>
      <c r="H108" s="273"/>
      <c r="I108" s="274">
        <v>4.37</v>
      </c>
      <c r="J108" s="259"/>
      <c r="K108" s="259"/>
      <c r="L108" s="273"/>
      <c r="M108" s="274"/>
    </row>
    <row r="109" spans="1:13" s="9" customFormat="1" ht="15" customHeight="1" x14ac:dyDescent="0.25">
      <c r="A109" s="119">
        <v>104</v>
      </c>
      <c r="B109" s="259" t="s">
        <v>62</v>
      </c>
      <c r="C109" s="259" t="s">
        <v>17</v>
      </c>
      <c r="D109" s="415">
        <v>2.6666666666666665</v>
      </c>
      <c r="E109" s="274">
        <v>4.33</v>
      </c>
      <c r="F109" s="259"/>
      <c r="G109" s="259"/>
      <c r="H109" s="273"/>
      <c r="I109" s="274"/>
      <c r="J109" s="259"/>
      <c r="K109" s="259"/>
      <c r="L109" s="273"/>
      <c r="M109" s="274"/>
    </row>
    <row r="110" spans="1:13" s="9" customFormat="1" ht="15" customHeight="1" x14ac:dyDescent="0.25">
      <c r="A110" s="160">
        <v>105</v>
      </c>
      <c r="B110" s="466" t="s">
        <v>63</v>
      </c>
      <c r="C110" s="466" t="s">
        <v>194</v>
      </c>
      <c r="D110" s="422">
        <v>0</v>
      </c>
      <c r="E110" s="467">
        <v>4.33</v>
      </c>
      <c r="F110" s="466"/>
      <c r="G110" s="466"/>
      <c r="H110" s="468"/>
      <c r="I110" s="467"/>
      <c r="J110" s="466"/>
      <c r="K110" s="466"/>
      <c r="L110" s="468"/>
      <c r="M110" s="467"/>
    </row>
    <row r="111" spans="1:13" s="9" customFormat="1" ht="15" customHeight="1" x14ac:dyDescent="0.25">
      <c r="A111" s="119">
        <v>106</v>
      </c>
      <c r="B111" s="259" t="s">
        <v>63</v>
      </c>
      <c r="C111" s="259" t="s">
        <v>137</v>
      </c>
      <c r="D111" s="415"/>
      <c r="E111" s="274">
        <v>4.33</v>
      </c>
      <c r="F111" s="259"/>
      <c r="G111" s="259"/>
      <c r="H111" s="273"/>
      <c r="I111" s="274"/>
      <c r="J111" s="259"/>
      <c r="K111" s="259"/>
      <c r="L111" s="273"/>
      <c r="M111" s="274"/>
    </row>
    <row r="112" spans="1:13" s="9" customFormat="1" ht="15" customHeight="1" x14ac:dyDescent="0.25">
      <c r="A112" s="119">
        <v>107</v>
      </c>
      <c r="B112" s="259" t="s">
        <v>63</v>
      </c>
      <c r="C112" s="259" t="s">
        <v>83</v>
      </c>
      <c r="D112" s="415"/>
      <c r="E112" s="274">
        <v>4.33</v>
      </c>
      <c r="F112" s="259"/>
      <c r="G112" s="259"/>
      <c r="H112" s="273"/>
      <c r="I112" s="274"/>
      <c r="J112" s="259"/>
      <c r="K112" s="259"/>
      <c r="L112" s="273"/>
      <c r="M112" s="274"/>
    </row>
    <row r="113" spans="1:13" s="9" customFormat="1" ht="15" customHeight="1" thickBot="1" x14ac:dyDescent="0.3">
      <c r="A113" s="159">
        <v>108</v>
      </c>
      <c r="B113" s="281" t="s">
        <v>66</v>
      </c>
      <c r="C113" s="281" t="s">
        <v>98</v>
      </c>
      <c r="D113" s="426"/>
      <c r="E113" s="283">
        <v>4.33</v>
      </c>
      <c r="F113" s="281"/>
      <c r="G113" s="281"/>
      <c r="H113" s="282"/>
      <c r="I113" s="283"/>
      <c r="J113" s="281"/>
      <c r="K113" s="281"/>
      <c r="L113" s="282"/>
      <c r="M113" s="283"/>
    </row>
    <row r="114" spans="1:13" x14ac:dyDescent="0.25">
      <c r="C114" s="352" t="s">
        <v>108</v>
      </c>
      <c r="D114" s="165">
        <f>AVERAGE(D6:D113)</f>
        <v>4.2112828588210585</v>
      </c>
      <c r="E114" s="351"/>
      <c r="G114" s="352"/>
      <c r="H114" s="165">
        <f>AVERAGE(H6:H113)</f>
        <v>4.2331451726484159</v>
      </c>
      <c r="I114" s="351"/>
      <c r="L114" s="165">
        <f>AVERAGE(L6:L113)</f>
        <v>4.1419237065928298</v>
      </c>
    </row>
  </sheetData>
  <mergeCells count="4">
    <mergeCell ref="A4:A5"/>
    <mergeCell ref="F4:I4"/>
    <mergeCell ref="J4:M4"/>
    <mergeCell ref="B4:E4"/>
  </mergeCells>
  <conditionalFormatting sqref="H6:H113">
    <cfRule type="containsBlanks" dxfId="63" priority="14">
      <formula>LEN(TRIM(H6))=0</formula>
    </cfRule>
    <cfRule type="cellIs" dxfId="62" priority="20" operator="between">
      <formula>$H$114</formula>
      <formula>4.225</formula>
    </cfRule>
    <cfRule type="cellIs" dxfId="61" priority="21" operator="lessThan">
      <formula>3.5</formula>
    </cfRule>
    <cfRule type="cellIs" dxfId="60" priority="22" operator="between">
      <formula>$H$114</formula>
      <formula>3.5</formula>
    </cfRule>
    <cfRule type="cellIs" dxfId="59" priority="23" operator="between">
      <formula>4.499</formula>
      <formula>$H$114</formula>
    </cfRule>
    <cfRule type="cellIs" dxfId="58" priority="24" operator="greaterThanOrEqual">
      <formula>4.5</formula>
    </cfRule>
  </conditionalFormatting>
  <conditionalFormatting sqref="L6:L113">
    <cfRule type="containsBlanks" dxfId="57" priority="13">
      <formula>LEN(TRIM(L6))=0</formula>
    </cfRule>
    <cfRule type="cellIs" dxfId="56" priority="15" operator="between">
      <formula>$L$114</formula>
      <formula>4.135</formula>
    </cfRule>
    <cfRule type="cellIs" dxfId="55" priority="16" operator="lessThan">
      <formula>3.5</formula>
    </cfRule>
    <cfRule type="cellIs" dxfId="54" priority="17" operator="between">
      <formula>$L$114</formula>
      <formula>3.5</formula>
    </cfRule>
    <cfRule type="cellIs" dxfId="53" priority="18" operator="between">
      <formula>4.499</formula>
      <formula>$L$114</formula>
    </cfRule>
    <cfRule type="cellIs" dxfId="52" priority="19" operator="greaterThanOrEqual">
      <formula>4.5</formula>
    </cfRule>
  </conditionalFormatting>
  <conditionalFormatting sqref="D6:D113">
    <cfRule type="containsBlanks" dxfId="51" priority="1">
      <formula>LEN(TRIM(D6))=0</formula>
    </cfRule>
    <cfRule type="cellIs" dxfId="50" priority="2" stopIfTrue="1" operator="between">
      <formula>$D$114</formula>
      <formula>4.206</formula>
    </cfRule>
    <cfRule type="cellIs" dxfId="49" priority="3" stopIfTrue="1" operator="lessThan">
      <formula>3.5</formula>
    </cfRule>
    <cfRule type="cellIs" dxfId="48" priority="4" stopIfTrue="1" operator="between">
      <formula>$D$114</formula>
      <formula>3.5</formula>
    </cfRule>
    <cfRule type="cellIs" dxfId="47" priority="5" stopIfTrue="1" operator="between">
      <formula>4.499</formula>
      <formula>$D$114</formula>
    </cfRule>
    <cfRule type="cellIs" dxfId="46" priority="6" stopIfTrue="1" operator="greaterThanOrEqual">
      <formula>4.5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5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:C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16" width="8.7109375" customWidth="1"/>
    <col min="17" max="17" width="7.7109375" customWidth="1"/>
  </cols>
  <sheetData>
    <row r="1" spans="1:19" x14ac:dyDescent="0.25">
      <c r="R1" s="161"/>
      <c r="S1" s="54" t="s">
        <v>104</v>
      </c>
    </row>
    <row r="2" spans="1:19" ht="15.75" x14ac:dyDescent="0.25">
      <c r="C2" s="68" t="s">
        <v>52</v>
      </c>
      <c r="D2" s="383"/>
      <c r="E2" s="383"/>
      <c r="F2" s="383"/>
      <c r="G2" s="334"/>
      <c r="H2" s="334"/>
      <c r="I2" s="334"/>
      <c r="J2" s="334"/>
      <c r="K2" s="334"/>
      <c r="L2" s="334"/>
      <c r="M2" s="383"/>
      <c r="N2" s="334"/>
      <c r="O2" s="334"/>
      <c r="R2" s="71"/>
      <c r="S2" s="54" t="s">
        <v>105</v>
      </c>
    </row>
    <row r="3" spans="1:19" ht="15.75" thickBot="1" x14ac:dyDescent="0.3">
      <c r="R3" s="219"/>
      <c r="S3" s="54" t="s">
        <v>106</v>
      </c>
    </row>
    <row r="4" spans="1:19" ht="15.75" customHeight="1" thickBot="1" x14ac:dyDescent="0.3">
      <c r="A4" s="483" t="s">
        <v>0</v>
      </c>
      <c r="B4" s="485" t="s">
        <v>54</v>
      </c>
      <c r="C4" s="519" t="s">
        <v>1</v>
      </c>
      <c r="D4" s="487">
        <v>2024</v>
      </c>
      <c r="E4" s="488"/>
      <c r="F4" s="489"/>
      <c r="G4" s="487">
        <v>2023</v>
      </c>
      <c r="H4" s="488"/>
      <c r="I4" s="489"/>
      <c r="J4" s="487">
        <v>2022</v>
      </c>
      <c r="K4" s="488"/>
      <c r="L4" s="489"/>
      <c r="M4" s="487" t="s">
        <v>67</v>
      </c>
      <c r="N4" s="488"/>
      <c r="O4" s="489"/>
      <c r="P4" s="481" t="s">
        <v>68</v>
      </c>
      <c r="R4" s="55"/>
      <c r="S4" s="54" t="s">
        <v>107</v>
      </c>
    </row>
    <row r="5" spans="1:19" ht="40.5" customHeight="1" thickBot="1" x14ac:dyDescent="0.3">
      <c r="A5" s="484"/>
      <c r="B5" s="486"/>
      <c r="C5" s="520"/>
      <c r="D5" s="226" t="s">
        <v>69</v>
      </c>
      <c r="E5" s="153" t="s">
        <v>70</v>
      </c>
      <c r="F5" s="154" t="s">
        <v>71</v>
      </c>
      <c r="G5" s="226" t="s">
        <v>69</v>
      </c>
      <c r="H5" s="153" t="s">
        <v>70</v>
      </c>
      <c r="I5" s="154" t="s">
        <v>71</v>
      </c>
      <c r="J5" s="226" t="s">
        <v>69</v>
      </c>
      <c r="K5" s="153" t="s">
        <v>70</v>
      </c>
      <c r="L5" s="154" t="s">
        <v>71</v>
      </c>
      <c r="M5" s="388">
        <v>2024</v>
      </c>
      <c r="N5" s="337">
        <v>2023</v>
      </c>
      <c r="O5" s="362">
        <v>2022</v>
      </c>
      <c r="P5" s="482"/>
    </row>
    <row r="6" spans="1:19" s="9" customFormat="1" ht="15" customHeight="1" x14ac:dyDescent="0.25">
      <c r="A6" s="35">
        <v>1</v>
      </c>
      <c r="B6" s="43" t="s">
        <v>66</v>
      </c>
      <c r="C6" s="176" t="s">
        <v>96</v>
      </c>
      <c r="D6" s="186">
        <v>29</v>
      </c>
      <c r="E6" s="164">
        <v>4.6206896551724137</v>
      </c>
      <c r="F6" s="227">
        <v>4.33</v>
      </c>
      <c r="G6" s="186">
        <v>31</v>
      </c>
      <c r="H6" s="164">
        <v>4.580645161290323</v>
      </c>
      <c r="I6" s="227">
        <v>4.37</v>
      </c>
      <c r="J6" s="186">
        <v>21</v>
      </c>
      <c r="K6" s="164">
        <v>4.7619047619047619</v>
      </c>
      <c r="L6" s="227">
        <v>4.25</v>
      </c>
      <c r="M6" s="389">
        <v>15</v>
      </c>
      <c r="N6" s="338">
        <v>19</v>
      </c>
      <c r="O6" s="374">
        <v>5</v>
      </c>
      <c r="P6" s="375">
        <f>SUM(M6:O6)</f>
        <v>39</v>
      </c>
    </row>
    <row r="7" spans="1:19" s="9" customFormat="1" ht="15" customHeight="1" x14ac:dyDescent="0.25">
      <c r="A7" s="36">
        <v>2</v>
      </c>
      <c r="B7" s="45" t="s">
        <v>61</v>
      </c>
      <c r="C7" s="179" t="s">
        <v>6</v>
      </c>
      <c r="D7" s="187">
        <v>23</v>
      </c>
      <c r="E7" s="162">
        <v>4.7391304347826084</v>
      </c>
      <c r="F7" s="232">
        <v>4.33</v>
      </c>
      <c r="G7" s="187">
        <v>40</v>
      </c>
      <c r="H7" s="162">
        <v>4.5250000000000004</v>
      </c>
      <c r="I7" s="232">
        <v>4.37</v>
      </c>
      <c r="J7" s="187">
        <v>29</v>
      </c>
      <c r="K7" s="162">
        <v>4.6551724137931032</v>
      </c>
      <c r="L7" s="232">
        <v>4.25</v>
      </c>
      <c r="M7" s="391">
        <v>10</v>
      </c>
      <c r="N7" s="343">
        <v>22</v>
      </c>
      <c r="O7" s="364">
        <v>12</v>
      </c>
      <c r="P7" s="376">
        <f>SUM(M7:O7)</f>
        <v>44</v>
      </c>
    </row>
    <row r="8" spans="1:19" s="9" customFormat="1" ht="15" customHeight="1" x14ac:dyDescent="0.25">
      <c r="A8" s="36">
        <v>3</v>
      </c>
      <c r="B8" s="41" t="s">
        <v>63</v>
      </c>
      <c r="C8" s="177" t="s">
        <v>183</v>
      </c>
      <c r="D8" s="169">
        <v>24</v>
      </c>
      <c r="E8" s="163">
        <v>4.666666666666667</v>
      </c>
      <c r="F8" s="230">
        <v>4.33</v>
      </c>
      <c r="G8" s="169">
        <v>18</v>
      </c>
      <c r="H8" s="163">
        <v>4.6111111111111107</v>
      </c>
      <c r="I8" s="230">
        <v>4.37</v>
      </c>
      <c r="J8" s="169">
        <v>24</v>
      </c>
      <c r="K8" s="163">
        <v>4.5</v>
      </c>
      <c r="L8" s="230">
        <v>4.25</v>
      </c>
      <c r="M8" s="270">
        <v>14</v>
      </c>
      <c r="N8" s="342">
        <v>13</v>
      </c>
      <c r="O8" s="367">
        <v>22</v>
      </c>
      <c r="P8" s="376">
        <f>SUM(M8:O8)</f>
        <v>49</v>
      </c>
    </row>
    <row r="9" spans="1:19" s="9" customFormat="1" ht="15" customHeight="1" x14ac:dyDescent="0.25">
      <c r="A9" s="36">
        <v>4</v>
      </c>
      <c r="B9" s="417" t="s">
        <v>61</v>
      </c>
      <c r="C9" s="174" t="s">
        <v>7</v>
      </c>
      <c r="D9" s="170">
        <v>7</v>
      </c>
      <c r="E9" s="162">
        <v>4.4285714285714288</v>
      </c>
      <c r="F9" s="228">
        <v>4.33</v>
      </c>
      <c r="G9" s="170">
        <v>6</v>
      </c>
      <c r="H9" s="162">
        <v>5</v>
      </c>
      <c r="I9" s="228">
        <v>4.37</v>
      </c>
      <c r="J9" s="170">
        <v>5</v>
      </c>
      <c r="K9" s="162">
        <v>4.5999999999999996</v>
      </c>
      <c r="L9" s="228">
        <v>4.25</v>
      </c>
      <c r="M9" s="390">
        <v>38</v>
      </c>
      <c r="N9" s="340">
        <v>1</v>
      </c>
      <c r="O9" s="366">
        <v>14</v>
      </c>
      <c r="P9" s="376">
        <f>SUM(M9:O9)</f>
        <v>53</v>
      </c>
    </row>
    <row r="10" spans="1:19" s="9" customFormat="1" ht="15" customHeight="1" x14ac:dyDescent="0.25">
      <c r="A10" s="36">
        <v>5</v>
      </c>
      <c r="B10" s="30" t="s">
        <v>65</v>
      </c>
      <c r="C10" s="168" t="s">
        <v>138</v>
      </c>
      <c r="D10" s="169">
        <v>27</v>
      </c>
      <c r="E10" s="162">
        <v>4.5185185185185182</v>
      </c>
      <c r="F10" s="229">
        <v>4.33</v>
      </c>
      <c r="G10" s="169">
        <v>20</v>
      </c>
      <c r="H10" s="162">
        <v>4.55</v>
      </c>
      <c r="I10" s="229">
        <v>4.37</v>
      </c>
      <c r="J10" s="169">
        <v>18</v>
      </c>
      <c r="K10" s="162">
        <v>4.666666666666667</v>
      </c>
      <c r="L10" s="229">
        <v>4.25</v>
      </c>
      <c r="M10" s="268">
        <v>25</v>
      </c>
      <c r="N10" s="341">
        <v>21</v>
      </c>
      <c r="O10" s="365">
        <v>11</v>
      </c>
      <c r="P10" s="376">
        <f>SUM(M10:O10)</f>
        <v>57</v>
      </c>
    </row>
    <row r="11" spans="1:19" s="9" customFormat="1" ht="15" customHeight="1" x14ac:dyDescent="0.25">
      <c r="A11" s="36">
        <v>6</v>
      </c>
      <c r="B11" s="22" t="s">
        <v>66</v>
      </c>
      <c r="C11" s="47" t="s">
        <v>124</v>
      </c>
      <c r="D11" s="175">
        <v>20</v>
      </c>
      <c r="E11" s="166">
        <v>4.5999999999999996</v>
      </c>
      <c r="F11" s="155">
        <v>4.33</v>
      </c>
      <c r="G11" s="175">
        <v>23</v>
      </c>
      <c r="H11" s="166">
        <v>4.4782608695652177</v>
      </c>
      <c r="I11" s="155">
        <v>4.37</v>
      </c>
      <c r="J11" s="175">
        <v>26</v>
      </c>
      <c r="K11" s="166">
        <v>4.6538461538461542</v>
      </c>
      <c r="L11" s="155">
        <v>4.25</v>
      </c>
      <c r="M11" s="381">
        <v>20</v>
      </c>
      <c r="N11" s="339">
        <v>32</v>
      </c>
      <c r="O11" s="369">
        <v>13</v>
      </c>
      <c r="P11" s="376">
        <f>SUM(M11:O11)</f>
        <v>65</v>
      </c>
    </row>
    <row r="12" spans="1:19" s="9" customFormat="1" ht="15" customHeight="1" x14ac:dyDescent="0.25">
      <c r="A12" s="36">
        <v>7</v>
      </c>
      <c r="B12" s="40" t="s">
        <v>65</v>
      </c>
      <c r="C12" s="177" t="s">
        <v>178</v>
      </c>
      <c r="D12" s="169">
        <v>7</v>
      </c>
      <c r="E12" s="162">
        <v>4.7142857142857144</v>
      </c>
      <c r="F12" s="230">
        <v>4.33</v>
      </c>
      <c r="G12" s="169">
        <v>6</v>
      </c>
      <c r="H12" s="162">
        <v>4.5</v>
      </c>
      <c r="I12" s="230">
        <v>4.37</v>
      </c>
      <c r="J12" s="169">
        <v>2</v>
      </c>
      <c r="K12" s="162">
        <v>4.5</v>
      </c>
      <c r="L12" s="230">
        <v>4.25</v>
      </c>
      <c r="M12" s="270">
        <v>11</v>
      </c>
      <c r="N12" s="342">
        <v>30</v>
      </c>
      <c r="O12" s="367">
        <v>25</v>
      </c>
      <c r="P12" s="376">
        <f>SUM(M12:O12)</f>
        <v>66</v>
      </c>
    </row>
    <row r="13" spans="1:19" s="9" customFormat="1" ht="15" customHeight="1" x14ac:dyDescent="0.25">
      <c r="A13" s="36">
        <v>8</v>
      </c>
      <c r="B13" s="38" t="s">
        <v>62</v>
      </c>
      <c r="C13" s="177" t="s">
        <v>20</v>
      </c>
      <c r="D13" s="169">
        <v>9</v>
      </c>
      <c r="E13" s="163">
        <v>4.5555555555555554</v>
      </c>
      <c r="F13" s="230">
        <v>4.33</v>
      </c>
      <c r="G13" s="169">
        <v>5</v>
      </c>
      <c r="H13" s="163">
        <v>4.4000000000000004</v>
      </c>
      <c r="I13" s="230">
        <v>4.37</v>
      </c>
      <c r="J13" s="169">
        <v>4</v>
      </c>
      <c r="K13" s="163">
        <v>4.75</v>
      </c>
      <c r="L13" s="230">
        <v>4.25</v>
      </c>
      <c r="M13" s="270">
        <v>23</v>
      </c>
      <c r="N13" s="342">
        <v>39</v>
      </c>
      <c r="O13" s="367">
        <v>6</v>
      </c>
      <c r="P13" s="380">
        <f>SUM(M13:O13)</f>
        <v>68</v>
      </c>
    </row>
    <row r="14" spans="1:19" s="9" customFormat="1" ht="15" customHeight="1" x14ac:dyDescent="0.25">
      <c r="A14" s="36">
        <v>9</v>
      </c>
      <c r="B14" s="22" t="s">
        <v>65</v>
      </c>
      <c r="C14" s="168" t="s">
        <v>125</v>
      </c>
      <c r="D14" s="175">
        <v>18</v>
      </c>
      <c r="E14" s="166">
        <v>4.4444444444444446</v>
      </c>
      <c r="F14" s="229">
        <v>4.33</v>
      </c>
      <c r="G14" s="175">
        <v>25</v>
      </c>
      <c r="H14" s="166">
        <v>4.5999999999999996</v>
      </c>
      <c r="I14" s="229">
        <v>4.37</v>
      </c>
      <c r="J14" s="175">
        <v>31</v>
      </c>
      <c r="K14" s="166">
        <v>4.580645161290323</v>
      </c>
      <c r="L14" s="229">
        <v>4.25</v>
      </c>
      <c r="M14" s="268">
        <v>35</v>
      </c>
      <c r="N14" s="341">
        <v>18</v>
      </c>
      <c r="O14" s="365">
        <v>16</v>
      </c>
      <c r="P14" s="376">
        <f>SUM(M14:O14)</f>
        <v>69</v>
      </c>
    </row>
    <row r="15" spans="1:19" s="9" customFormat="1" ht="15" customHeight="1" thickBot="1" x14ac:dyDescent="0.3">
      <c r="A15" s="37">
        <v>10</v>
      </c>
      <c r="B15" s="504" t="s">
        <v>66</v>
      </c>
      <c r="C15" s="397" t="s">
        <v>94</v>
      </c>
      <c r="D15" s="188">
        <v>91</v>
      </c>
      <c r="E15" s="527">
        <v>4.4505494505494507</v>
      </c>
      <c r="F15" s="403">
        <v>4.33</v>
      </c>
      <c r="G15" s="188">
        <v>63</v>
      </c>
      <c r="H15" s="527">
        <v>4.6984126984126986</v>
      </c>
      <c r="I15" s="403">
        <v>4.37</v>
      </c>
      <c r="J15" s="188">
        <v>94</v>
      </c>
      <c r="K15" s="527">
        <v>4.4361702127659575</v>
      </c>
      <c r="L15" s="403">
        <v>4.25</v>
      </c>
      <c r="M15" s="405">
        <v>34</v>
      </c>
      <c r="N15" s="407">
        <v>10</v>
      </c>
      <c r="O15" s="409">
        <v>27</v>
      </c>
      <c r="P15" s="377">
        <f>SUM(M15:O15)</f>
        <v>71</v>
      </c>
    </row>
    <row r="16" spans="1:19" s="9" customFormat="1" ht="15" customHeight="1" x14ac:dyDescent="0.25">
      <c r="A16" s="36">
        <v>11</v>
      </c>
      <c r="B16" s="32" t="s">
        <v>66</v>
      </c>
      <c r="C16" s="179" t="s">
        <v>59</v>
      </c>
      <c r="D16" s="186">
        <v>15</v>
      </c>
      <c r="E16" s="164">
        <v>4.5999999999999996</v>
      </c>
      <c r="F16" s="227">
        <v>4.33</v>
      </c>
      <c r="G16" s="186">
        <v>11</v>
      </c>
      <c r="H16" s="164">
        <v>4.4545454545454541</v>
      </c>
      <c r="I16" s="227">
        <v>4.37</v>
      </c>
      <c r="J16" s="186">
        <v>17</v>
      </c>
      <c r="K16" s="164">
        <v>4.5294117647058822</v>
      </c>
      <c r="L16" s="227">
        <v>4.25</v>
      </c>
      <c r="M16" s="391">
        <v>19</v>
      </c>
      <c r="N16" s="343">
        <v>34</v>
      </c>
      <c r="O16" s="364">
        <v>19</v>
      </c>
      <c r="P16" s="378">
        <f>SUM(M16:O16)</f>
        <v>72</v>
      </c>
    </row>
    <row r="17" spans="1:16" s="9" customFormat="1" ht="15" customHeight="1" x14ac:dyDescent="0.25">
      <c r="A17" s="36">
        <v>12</v>
      </c>
      <c r="B17" s="30" t="s">
        <v>62</v>
      </c>
      <c r="C17" s="47" t="s">
        <v>153</v>
      </c>
      <c r="D17" s="169">
        <v>11</v>
      </c>
      <c r="E17" s="162">
        <v>4.1818181818181817</v>
      </c>
      <c r="F17" s="229">
        <v>4.33</v>
      </c>
      <c r="G17" s="169">
        <v>4</v>
      </c>
      <c r="H17" s="162">
        <v>4.75</v>
      </c>
      <c r="I17" s="229">
        <v>4.37</v>
      </c>
      <c r="J17" s="169">
        <v>2</v>
      </c>
      <c r="K17" s="162">
        <v>5</v>
      </c>
      <c r="L17" s="229">
        <v>4.25</v>
      </c>
      <c r="M17" s="268">
        <v>66</v>
      </c>
      <c r="N17" s="341">
        <v>7</v>
      </c>
      <c r="O17" s="365">
        <v>1</v>
      </c>
      <c r="P17" s="380">
        <f>SUM(M17:O17)</f>
        <v>74</v>
      </c>
    </row>
    <row r="18" spans="1:16" s="9" customFormat="1" ht="15" customHeight="1" x14ac:dyDescent="0.25">
      <c r="A18" s="36">
        <v>13</v>
      </c>
      <c r="B18" s="41" t="s">
        <v>64</v>
      </c>
      <c r="C18" s="47" t="s">
        <v>159</v>
      </c>
      <c r="D18" s="169">
        <v>13</v>
      </c>
      <c r="E18" s="162">
        <v>4.6923076923076925</v>
      </c>
      <c r="F18" s="229">
        <v>4.33</v>
      </c>
      <c r="G18" s="169">
        <v>6</v>
      </c>
      <c r="H18" s="162">
        <v>5</v>
      </c>
      <c r="I18" s="229">
        <v>4.37</v>
      </c>
      <c r="J18" s="169">
        <v>11</v>
      </c>
      <c r="K18" s="162">
        <v>4.0909090909090908</v>
      </c>
      <c r="L18" s="229">
        <v>4.25</v>
      </c>
      <c r="M18" s="268">
        <v>12</v>
      </c>
      <c r="N18" s="341">
        <v>4</v>
      </c>
      <c r="O18" s="365">
        <v>62</v>
      </c>
      <c r="P18" s="376">
        <f>SUM(M18:O18)</f>
        <v>78</v>
      </c>
    </row>
    <row r="19" spans="1:16" s="9" customFormat="1" ht="15" customHeight="1" x14ac:dyDescent="0.25">
      <c r="A19" s="36">
        <v>14</v>
      </c>
      <c r="B19" s="30" t="s">
        <v>63</v>
      </c>
      <c r="C19" s="47" t="s">
        <v>27</v>
      </c>
      <c r="D19" s="169">
        <v>6</v>
      </c>
      <c r="E19" s="162">
        <v>4.166666666666667</v>
      </c>
      <c r="F19" s="155">
        <v>4.33</v>
      </c>
      <c r="G19" s="169">
        <v>6</v>
      </c>
      <c r="H19" s="162">
        <v>4.833333333333333</v>
      </c>
      <c r="I19" s="155">
        <v>4.37</v>
      </c>
      <c r="J19" s="169">
        <v>6</v>
      </c>
      <c r="K19" s="162">
        <v>4.666666666666667</v>
      </c>
      <c r="L19" s="155">
        <v>4.25</v>
      </c>
      <c r="M19" s="381">
        <v>67</v>
      </c>
      <c r="N19" s="339">
        <v>6</v>
      </c>
      <c r="O19" s="369">
        <v>8</v>
      </c>
      <c r="P19" s="376">
        <f>SUM(M19:O19)</f>
        <v>81</v>
      </c>
    </row>
    <row r="20" spans="1:16" s="9" customFormat="1" ht="15" customHeight="1" x14ac:dyDescent="0.25">
      <c r="A20" s="36">
        <v>15</v>
      </c>
      <c r="B20" s="41" t="s">
        <v>63</v>
      </c>
      <c r="C20" s="168" t="s">
        <v>31</v>
      </c>
      <c r="D20" s="169">
        <v>9</v>
      </c>
      <c r="E20" s="162">
        <v>4.5555555555555554</v>
      </c>
      <c r="F20" s="229">
        <v>4.33</v>
      </c>
      <c r="G20" s="169">
        <v>5</v>
      </c>
      <c r="H20" s="162">
        <v>4.4000000000000004</v>
      </c>
      <c r="I20" s="229">
        <v>4.37</v>
      </c>
      <c r="J20" s="169">
        <v>17</v>
      </c>
      <c r="K20" s="162">
        <v>4.5294117647058822</v>
      </c>
      <c r="L20" s="229">
        <v>4.25</v>
      </c>
      <c r="M20" s="268">
        <v>24</v>
      </c>
      <c r="N20" s="341">
        <v>40</v>
      </c>
      <c r="O20" s="365">
        <v>18</v>
      </c>
      <c r="P20" s="376">
        <f>SUM(M20:O20)</f>
        <v>82</v>
      </c>
    </row>
    <row r="21" spans="1:16" s="9" customFormat="1" ht="15" customHeight="1" x14ac:dyDescent="0.25">
      <c r="A21" s="36">
        <v>16</v>
      </c>
      <c r="B21" s="41" t="s">
        <v>65</v>
      </c>
      <c r="C21" s="177" t="s">
        <v>51</v>
      </c>
      <c r="D21" s="169">
        <v>20</v>
      </c>
      <c r="E21" s="162">
        <v>4.8499999999999996</v>
      </c>
      <c r="F21" s="230">
        <v>4.33</v>
      </c>
      <c r="G21" s="169">
        <v>27</v>
      </c>
      <c r="H21" s="162">
        <v>4.333333333333333</v>
      </c>
      <c r="I21" s="230">
        <v>4.37</v>
      </c>
      <c r="J21" s="169">
        <v>36</v>
      </c>
      <c r="K21" s="162">
        <v>4.416666666666667</v>
      </c>
      <c r="L21" s="230">
        <v>4.25</v>
      </c>
      <c r="M21" s="270">
        <v>5</v>
      </c>
      <c r="N21" s="342">
        <v>50</v>
      </c>
      <c r="O21" s="367">
        <v>28</v>
      </c>
      <c r="P21" s="376">
        <f>SUM(M21:O21)</f>
        <v>83</v>
      </c>
    </row>
    <row r="22" spans="1:16" s="9" customFormat="1" ht="15" customHeight="1" x14ac:dyDescent="0.25">
      <c r="A22" s="36">
        <v>17</v>
      </c>
      <c r="B22" s="41" t="s">
        <v>65</v>
      </c>
      <c r="C22" s="168" t="s">
        <v>129</v>
      </c>
      <c r="D22" s="169">
        <v>23</v>
      </c>
      <c r="E22" s="162">
        <v>4.5652173913043477</v>
      </c>
      <c r="F22" s="229">
        <v>4.33</v>
      </c>
      <c r="G22" s="169">
        <v>16</v>
      </c>
      <c r="H22" s="162">
        <v>4.5625</v>
      </c>
      <c r="I22" s="229">
        <v>4.37</v>
      </c>
      <c r="J22" s="169">
        <v>40</v>
      </c>
      <c r="K22" s="162">
        <v>4.3</v>
      </c>
      <c r="L22" s="229">
        <v>4.25</v>
      </c>
      <c r="M22" s="268">
        <v>22</v>
      </c>
      <c r="N22" s="341">
        <v>20</v>
      </c>
      <c r="O22" s="365">
        <v>41</v>
      </c>
      <c r="P22" s="376">
        <f>SUM(M22:O22)</f>
        <v>83</v>
      </c>
    </row>
    <row r="23" spans="1:16" s="9" customFormat="1" ht="15" customHeight="1" x14ac:dyDescent="0.25">
      <c r="A23" s="36">
        <v>18</v>
      </c>
      <c r="B23" s="41" t="s">
        <v>63</v>
      </c>
      <c r="C23" s="168" t="s">
        <v>82</v>
      </c>
      <c r="D23" s="169">
        <v>28</v>
      </c>
      <c r="E23" s="238">
        <v>4.6071428571428568</v>
      </c>
      <c r="F23" s="229">
        <v>4.33</v>
      </c>
      <c r="G23" s="169">
        <v>41</v>
      </c>
      <c r="H23" s="238">
        <v>4.5121951219512191</v>
      </c>
      <c r="I23" s="229">
        <v>4.37</v>
      </c>
      <c r="J23" s="169">
        <v>60</v>
      </c>
      <c r="K23" s="238">
        <v>4.2333333333333334</v>
      </c>
      <c r="L23" s="229">
        <v>4.25</v>
      </c>
      <c r="M23" s="268">
        <v>16</v>
      </c>
      <c r="N23" s="341">
        <v>24</v>
      </c>
      <c r="O23" s="365">
        <v>47</v>
      </c>
      <c r="P23" s="376">
        <f>SUM(M23:O23)</f>
        <v>87</v>
      </c>
    </row>
    <row r="24" spans="1:16" s="9" customFormat="1" ht="15" customHeight="1" x14ac:dyDescent="0.25">
      <c r="A24" s="36">
        <v>19</v>
      </c>
      <c r="B24" s="41" t="s">
        <v>62</v>
      </c>
      <c r="C24" s="168" t="s">
        <v>57</v>
      </c>
      <c r="D24" s="169">
        <v>5</v>
      </c>
      <c r="E24" s="162">
        <v>4.4000000000000004</v>
      </c>
      <c r="F24" s="229">
        <v>4.33</v>
      </c>
      <c r="G24" s="169">
        <v>9</v>
      </c>
      <c r="H24" s="162">
        <v>4.333333333333333</v>
      </c>
      <c r="I24" s="229">
        <v>4.37</v>
      </c>
      <c r="J24" s="169">
        <v>12</v>
      </c>
      <c r="K24" s="162">
        <v>4.583333333333333</v>
      </c>
      <c r="L24" s="229">
        <v>4.25</v>
      </c>
      <c r="M24" s="268">
        <v>40</v>
      </c>
      <c r="N24" s="341">
        <v>45</v>
      </c>
      <c r="O24" s="365">
        <v>15</v>
      </c>
      <c r="P24" s="376">
        <f>SUM(M24:O24)</f>
        <v>100</v>
      </c>
    </row>
    <row r="25" spans="1:16" s="9" customFormat="1" ht="15" customHeight="1" thickBot="1" x14ac:dyDescent="0.3">
      <c r="A25" s="44">
        <v>20</v>
      </c>
      <c r="B25" s="46" t="s">
        <v>65</v>
      </c>
      <c r="C25" s="399" t="s">
        <v>176</v>
      </c>
      <c r="D25" s="241">
        <v>4</v>
      </c>
      <c r="E25" s="172">
        <v>4.75</v>
      </c>
      <c r="F25" s="235">
        <v>4.33</v>
      </c>
      <c r="G25" s="241">
        <v>3</v>
      </c>
      <c r="H25" s="172">
        <v>4.333333333333333</v>
      </c>
      <c r="I25" s="235">
        <v>4.37</v>
      </c>
      <c r="J25" s="241">
        <v>4</v>
      </c>
      <c r="K25" s="172">
        <v>4.25</v>
      </c>
      <c r="L25" s="235">
        <v>4.25</v>
      </c>
      <c r="M25" s="269">
        <v>8</v>
      </c>
      <c r="N25" s="346">
        <v>49</v>
      </c>
      <c r="O25" s="368">
        <v>45</v>
      </c>
      <c r="P25" s="377">
        <f>SUM(M25:O25)</f>
        <v>102</v>
      </c>
    </row>
    <row r="26" spans="1:16" s="9" customFormat="1" ht="15" customHeight="1" x14ac:dyDescent="0.25">
      <c r="A26" s="35">
        <v>21</v>
      </c>
      <c r="B26" s="43" t="s">
        <v>65</v>
      </c>
      <c r="C26" s="181" t="s">
        <v>128</v>
      </c>
      <c r="D26" s="187">
        <v>46</v>
      </c>
      <c r="E26" s="171">
        <v>4.3478260869565215</v>
      </c>
      <c r="F26" s="404">
        <v>4.33</v>
      </c>
      <c r="G26" s="187">
        <v>21</v>
      </c>
      <c r="H26" s="171">
        <v>4.7142857142857144</v>
      </c>
      <c r="I26" s="404">
        <v>4.37</v>
      </c>
      <c r="J26" s="187">
        <v>42</v>
      </c>
      <c r="K26" s="171">
        <v>4.2142857142857144</v>
      </c>
      <c r="L26" s="404">
        <v>4.25</v>
      </c>
      <c r="M26" s="406">
        <v>49</v>
      </c>
      <c r="N26" s="408">
        <v>8</v>
      </c>
      <c r="O26" s="410">
        <v>49</v>
      </c>
      <c r="P26" s="378">
        <f>SUM(M26:O26)</f>
        <v>106</v>
      </c>
    </row>
    <row r="27" spans="1:16" s="9" customFormat="1" ht="15" customHeight="1" x14ac:dyDescent="0.25">
      <c r="A27" s="36">
        <v>22</v>
      </c>
      <c r="B27" s="46" t="s">
        <v>64</v>
      </c>
      <c r="C27" s="174" t="s">
        <v>85</v>
      </c>
      <c r="D27" s="240">
        <v>19</v>
      </c>
      <c r="E27" s="543">
        <v>3.8947368421052633</v>
      </c>
      <c r="F27" s="228">
        <v>4.33</v>
      </c>
      <c r="G27" s="240">
        <v>17</v>
      </c>
      <c r="H27" s="543">
        <v>4.7058823529411766</v>
      </c>
      <c r="I27" s="228">
        <v>4.37</v>
      </c>
      <c r="J27" s="240">
        <v>12</v>
      </c>
      <c r="K27" s="543">
        <v>4.666666666666667</v>
      </c>
      <c r="L27" s="228">
        <v>4.25</v>
      </c>
      <c r="M27" s="390">
        <v>89</v>
      </c>
      <c r="N27" s="340">
        <v>9</v>
      </c>
      <c r="O27" s="366">
        <v>9</v>
      </c>
      <c r="P27" s="379">
        <f>SUM(M27:O27)</f>
        <v>107</v>
      </c>
    </row>
    <row r="28" spans="1:16" s="9" customFormat="1" ht="15" customHeight="1" x14ac:dyDescent="0.25">
      <c r="A28" s="36">
        <v>23</v>
      </c>
      <c r="B28" s="22" t="s">
        <v>63</v>
      </c>
      <c r="C28" s="47" t="s">
        <v>157</v>
      </c>
      <c r="D28" s="175">
        <v>23</v>
      </c>
      <c r="E28" s="167">
        <v>4.4347826086956523</v>
      </c>
      <c r="F28" s="229">
        <v>4.33</v>
      </c>
      <c r="G28" s="175">
        <v>18</v>
      </c>
      <c r="H28" s="167">
        <v>4.333333333333333</v>
      </c>
      <c r="I28" s="229">
        <v>4.37</v>
      </c>
      <c r="J28" s="175">
        <v>21</v>
      </c>
      <c r="K28" s="167">
        <v>4.4761904761904763</v>
      </c>
      <c r="L28" s="229">
        <v>4.25</v>
      </c>
      <c r="M28" s="268">
        <v>37</v>
      </c>
      <c r="N28" s="341">
        <v>47</v>
      </c>
      <c r="O28" s="365">
        <v>26</v>
      </c>
      <c r="P28" s="376">
        <f>SUM(M28:O28)</f>
        <v>110</v>
      </c>
    </row>
    <row r="29" spans="1:16" s="9" customFormat="1" ht="15" customHeight="1" x14ac:dyDescent="0.25">
      <c r="A29" s="36">
        <v>24</v>
      </c>
      <c r="B29" s="41" t="s">
        <v>63</v>
      </c>
      <c r="C29" s="168" t="s">
        <v>131</v>
      </c>
      <c r="D29" s="268">
        <v>2</v>
      </c>
      <c r="E29" s="266">
        <v>4.5</v>
      </c>
      <c r="F29" s="229">
        <v>4.33</v>
      </c>
      <c r="G29" s="268">
        <v>1</v>
      </c>
      <c r="H29" s="266">
        <v>5</v>
      </c>
      <c r="I29" s="229">
        <v>4.37</v>
      </c>
      <c r="J29" s="268">
        <v>5</v>
      </c>
      <c r="K29" s="266">
        <v>3.8</v>
      </c>
      <c r="L29" s="229">
        <v>4.25</v>
      </c>
      <c r="M29" s="268">
        <v>28</v>
      </c>
      <c r="N29" s="341">
        <v>3</v>
      </c>
      <c r="O29" s="365">
        <v>80</v>
      </c>
      <c r="P29" s="376">
        <f>SUM(M29:O29)</f>
        <v>111</v>
      </c>
    </row>
    <row r="30" spans="1:16" s="9" customFormat="1" ht="15" customHeight="1" x14ac:dyDescent="0.25">
      <c r="A30" s="36">
        <v>25</v>
      </c>
      <c r="B30" s="22" t="s">
        <v>64</v>
      </c>
      <c r="C30" s="47" t="s">
        <v>162</v>
      </c>
      <c r="D30" s="539">
        <v>10</v>
      </c>
      <c r="E30" s="440">
        <v>4.2</v>
      </c>
      <c r="F30" s="229">
        <v>4.33</v>
      </c>
      <c r="G30" s="539">
        <v>13</v>
      </c>
      <c r="H30" s="440">
        <v>4.384615384615385</v>
      </c>
      <c r="I30" s="229">
        <v>4.37</v>
      </c>
      <c r="J30" s="539">
        <v>5</v>
      </c>
      <c r="K30" s="440">
        <v>4.8</v>
      </c>
      <c r="L30" s="229">
        <v>4.25</v>
      </c>
      <c r="M30" s="268">
        <v>65</v>
      </c>
      <c r="N30" s="341">
        <v>42</v>
      </c>
      <c r="O30" s="365">
        <v>4</v>
      </c>
      <c r="P30" s="376">
        <f>SUM(M30:O30)</f>
        <v>111</v>
      </c>
    </row>
    <row r="31" spans="1:16" s="9" customFormat="1" ht="15" customHeight="1" x14ac:dyDescent="0.25">
      <c r="A31" s="36">
        <v>26</v>
      </c>
      <c r="B31" s="41" t="s">
        <v>64</v>
      </c>
      <c r="C31" s="177" t="s">
        <v>144</v>
      </c>
      <c r="D31" s="169">
        <v>27</v>
      </c>
      <c r="E31" s="162">
        <v>4.333333333333333</v>
      </c>
      <c r="F31" s="230">
        <v>4.33</v>
      </c>
      <c r="G31" s="169">
        <v>35</v>
      </c>
      <c r="H31" s="162">
        <v>4.5142857142857142</v>
      </c>
      <c r="I31" s="230">
        <v>4.37</v>
      </c>
      <c r="J31" s="169">
        <v>27</v>
      </c>
      <c r="K31" s="162">
        <v>4.333333333333333</v>
      </c>
      <c r="L31" s="230">
        <v>4.25</v>
      </c>
      <c r="M31" s="270">
        <v>53</v>
      </c>
      <c r="N31" s="342">
        <v>23</v>
      </c>
      <c r="O31" s="367">
        <v>37</v>
      </c>
      <c r="P31" s="376">
        <f>SUM(M31:O31)</f>
        <v>113</v>
      </c>
    </row>
    <row r="32" spans="1:16" s="9" customFormat="1" ht="15" customHeight="1" x14ac:dyDescent="0.25">
      <c r="A32" s="36">
        <v>27</v>
      </c>
      <c r="B32" s="41" t="s">
        <v>65</v>
      </c>
      <c r="C32" s="180" t="s">
        <v>142</v>
      </c>
      <c r="D32" s="170">
        <v>8</v>
      </c>
      <c r="E32" s="163">
        <v>4.875</v>
      </c>
      <c r="F32" s="411">
        <v>4.33</v>
      </c>
      <c r="G32" s="170">
        <v>5</v>
      </c>
      <c r="H32" s="163">
        <v>3.4</v>
      </c>
      <c r="I32" s="411">
        <v>4.37</v>
      </c>
      <c r="J32" s="170">
        <v>7</v>
      </c>
      <c r="K32" s="163">
        <v>4.5714285714285712</v>
      </c>
      <c r="L32" s="411">
        <v>4.25</v>
      </c>
      <c r="M32" s="412">
        <v>3</v>
      </c>
      <c r="N32" s="413">
        <v>95</v>
      </c>
      <c r="O32" s="414">
        <v>17</v>
      </c>
      <c r="P32" s="376">
        <f>SUM(M32:O32)</f>
        <v>115</v>
      </c>
    </row>
    <row r="33" spans="1:16" s="9" customFormat="1" ht="15" customHeight="1" x14ac:dyDescent="0.25">
      <c r="A33" s="36">
        <v>28</v>
      </c>
      <c r="B33" s="41" t="s">
        <v>63</v>
      </c>
      <c r="C33" s="47" t="s">
        <v>80</v>
      </c>
      <c r="D33" s="169">
        <v>45</v>
      </c>
      <c r="E33" s="162">
        <v>4.4000000000000004</v>
      </c>
      <c r="F33" s="155">
        <v>4.33</v>
      </c>
      <c r="G33" s="169">
        <v>40</v>
      </c>
      <c r="H33" s="162">
        <v>4.45</v>
      </c>
      <c r="I33" s="155">
        <v>4.37</v>
      </c>
      <c r="J33" s="169">
        <v>48</v>
      </c>
      <c r="K33" s="162">
        <v>4.3125</v>
      </c>
      <c r="L33" s="155">
        <v>4.25</v>
      </c>
      <c r="M33" s="381">
        <v>41</v>
      </c>
      <c r="N33" s="339">
        <v>35</v>
      </c>
      <c r="O33" s="369">
        <v>40</v>
      </c>
      <c r="P33" s="376">
        <f>SUM(M33:O33)</f>
        <v>116</v>
      </c>
    </row>
    <row r="34" spans="1:16" s="9" customFormat="1" ht="15" customHeight="1" x14ac:dyDescent="0.25">
      <c r="A34" s="36">
        <v>29</v>
      </c>
      <c r="B34" s="41" t="s">
        <v>65</v>
      </c>
      <c r="C34" s="177" t="s">
        <v>170</v>
      </c>
      <c r="D34" s="242">
        <v>11</v>
      </c>
      <c r="E34" s="162">
        <v>4.3636363636363633</v>
      </c>
      <c r="F34" s="230">
        <v>4.33</v>
      </c>
      <c r="G34" s="242">
        <v>16</v>
      </c>
      <c r="H34" s="162">
        <v>4.4375</v>
      </c>
      <c r="I34" s="230">
        <v>4.37</v>
      </c>
      <c r="J34" s="242">
        <v>11</v>
      </c>
      <c r="K34" s="162">
        <v>4.3636363636363633</v>
      </c>
      <c r="L34" s="230">
        <v>4.25</v>
      </c>
      <c r="M34" s="270">
        <v>47</v>
      </c>
      <c r="N34" s="342">
        <v>36</v>
      </c>
      <c r="O34" s="367">
        <v>33</v>
      </c>
      <c r="P34" s="376">
        <f>SUM(M34:O34)</f>
        <v>116</v>
      </c>
    </row>
    <row r="35" spans="1:16" s="9" customFormat="1" ht="15" customHeight="1" thickBot="1" x14ac:dyDescent="0.3">
      <c r="A35" s="37">
        <v>30</v>
      </c>
      <c r="B35" s="386" t="s">
        <v>64</v>
      </c>
      <c r="C35" s="439" t="s">
        <v>166</v>
      </c>
      <c r="D35" s="241">
        <v>8</v>
      </c>
      <c r="E35" s="172">
        <v>4.375</v>
      </c>
      <c r="F35" s="235">
        <v>4.33</v>
      </c>
      <c r="G35" s="241">
        <v>2</v>
      </c>
      <c r="H35" s="172">
        <v>4.5</v>
      </c>
      <c r="I35" s="235">
        <v>4.37</v>
      </c>
      <c r="J35" s="241">
        <v>4</v>
      </c>
      <c r="K35" s="172">
        <v>4.25</v>
      </c>
      <c r="L35" s="235">
        <v>4.25</v>
      </c>
      <c r="M35" s="269">
        <v>44</v>
      </c>
      <c r="N35" s="346">
        <v>29</v>
      </c>
      <c r="O35" s="368">
        <v>44</v>
      </c>
      <c r="P35" s="377">
        <f>SUM(M35:O35)</f>
        <v>117</v>
      </c>
    </row>
    <row r="36" spans="1:16" s="9" customFormat="1" ht="15" customHeight="1" x14ac:dyDescent="0.25">
      <c r="A36" s="36">
        <v>31</v>
      </c>
      <c r="B36" s="45" t="s">
        <v>60</v>
      </c>
      <c r="C36" s="398" t="s">
        <v>74</v>
      </c>
      <c r="D36" s="537">
        <v>23</v>
      </c>
      <c r="E36" s="164">
        <v>4.2608695652173916</v>
      </c>
      <c r="F36" s="233">
        <v>4.33</v>
      </c>
      <c r="G36" s="537">
        <v>21</v>
      </c>
      <c r="H36" s="164">
        <v>4.6190476190476186</v>
      </c>
      <c r="I36" s="233">
        <v>4.37</v>
      </c>
      <c r="J36" s="537">
        <v>19</v>
      </c>
      <c r="K36" s="164">
        <v>4.1578947368421053</v>
      </c>
      <c r="L36" s="233">
        <v>4.25</v>
      </c>
      <c r="M36" s="406">
        <v>57</v>
      </c>
      <c r="N36" s="408">
        <v>12</v>
      </c>
      <c r="O36" s="410">
        <v>51</v>
      </c>
      <c r="P36" s="378">
        <f>SUM(M36:O36)</f>
        <v>120</v>
      </c>
    </row>
    <row r="37" spans="1:16" s="9" customFormat="1" ht="15" customHeight="1" x14ac:dyDescent="0.25">
      <c r="A37" s="36">
        <v>32</v>
      </c>
      <c r="B37" s="22" t="s">
        <v>60</v>
      </c>
      <c r="C37" s="168" t="s">
        <v>76</v>
      </c>
      <c r="D37" s="175">
        <v>19</v>
      </c>
      <c r="E37" s="167">
        <v>4.1578947368421053</v>
      </c>
      <c r="F37" s="229">
        <v>4.33</v>
      </c>
      <c r="G37" s="175">
        <v>6</v>
      </c>
      <c r="H37" s="167">
        <v>4.333333333333333</v>
      </c>
      <c r="I37" s="229">
        <v>4.37</v>
      </c>
      <c r="J37" s="175">
        <v>9</v>
      </c>
      <c r="K37" s="167">
        <v>4.666666666666667</v>
      </c>
      <c r="L37" s="229">
        <v>4.25</v>
      </c>
      <c r="M37" s="268">
        <v>69</v>
      </c>
      <c r="N37" s="341">
        <v>44</v>
      </c>
      <c r="O37" s="365">
        <v>7</v>
      </c>
      <c r="P37" s="376">
        <f>SUM(M37:O37)</f>
        <v>120</v>
      </c>
    </row>
    <row r="38" spans="1:16" s="9" customFormat="1" ht="15" customHeight="1" x14ac:dyDescent="0.25">
      <c r="A38" s="36">
        <v>33</v>
      </c>
      <c r="B38" s="41" t="s">
        <v>64</v>
      </c>
      <c r="C38" s="177" t="s">
        <v>86</v>
      </c>
      <c r="D38" s="169">
        <v>12</v>
      </c>
      <c r="E38" s="162">
        <v>4</v>
      </c>
      <c r="F38" s="230">
        <v>4.33</v>
      </c>
      <c r="G38" s="169">
        <v>13</v>
      </c>
      <c r="H38" s="162">
        <v>4.8461538461538458</v>
      </c>
      <c r="I38" s="230">
        <v>4.37</v>
      </c>
      <c r="J38" s="169">
        <v>15</v>
      </c>
      <c r="K38" s="162">
        <v>4.4000000000000004</v>
      </c>
      <c r="L38" s="230">
        <v>4.25</v>
      </c>
      <c r="M38" s="270">
        <v>84</v>
      </c>
      <c r="N38" s="342">
        <v>5</v>
      </c>
      <c r="O38" s="367">
        <v>31</v>
      </c>
      <c r="P38" s="376">
        <f>SUM(M38:O38)</f>
        <v>120</v>
      </c>
    </row>
    <row r="39" spans="1:16" s="9" customFormat="1" ht="15" customHeight="1" x14ac:dyDescent="0.25">
      <c r="A39" s="36">
        <v>34</v>
      </c>
      <c r="B39" s="41" t="s">
        <v>61</v>
      </c>
      <c r="C39" s="168" t="s">
        <v>5</v>
      </c>
      <c r="D39" s="169">
        <v>14</v>
      </c>
      <c r="E39" s="526">
        <v>4.8571428571428568</v>
      </c>
      <c r="F39" s="229">
        <v>4.33</v>
      </c>
      <c r="G39" s="169">
        <v>14</v>
      </c>
      <c r="H39" s="526">
        <v>4.1428571428571432</v>
      </c>
      <c r="I39" s="229">
        <v>4.37</v>
      </c>
      <c r="J39" s="169">
        <v>18</v>
      </c>
      <c r="K39" s="526">
        <v>4.1111111111111107</v>
      </c>
      <c r="L39" s="229">
        <v>4.25</v>
      </c>
      <c r="M39" s="268">
        <v>4</v>
      </c>
      <c r="N39" s="341">
        <v>60</v>
      </c>
      <c r="O39" s="365">
        <v>57</v>
      </c>
      <c r="P39" s="376">
        <f>SUM(M39:O39)</f>
        <v>121</v>
      </c>
    </row>
    <row r="40" spans="1:16" s="9" customFormat="1" ht="15" customHeight="1" x14ac:dyDescent="0.25">
      <c r="A40" s="36">
        <v>35</v>
      </c>
      <c r="B40" s="41" t="s">
        <v>65</v>
      </c>
      <c r="C40" s="168" t="s">
        <v>127</v>
      </c>
      <c r="D40" s="540">
        <v>47</v>
      </c>
      <c r="E40" s="171">
        <v>4.5106382978723403</v>
      </c>
      <c r="F40" s="229">
        <v>4.33</v>
      </c>
      <c r="G40" s="540">
        <v>47</v>
      </c>
      <c r="H40" s="171">
        <v>4.2978723404255321</v>
      </c>
      <c r="I40" s="229">
        <v>4.37</v>
      </c>
      <c r="J40" s="540">
        <v>58</v>
      </c>
      <c r="K40" s="171">
        <v>4.2413793103448274</v>
      </c>
      <c r="L40" s="229">
        <v>4.25</v>
      </c>
      <c r="M40" s="268">
        <v>26</v>
      </c>
      <c r="N40" s="341">
        <v>53</v>
      </c>
      <c r="O40" s="365">
        <v>46</v>
      </c>
      <c r="P40" s="376">
        <f>SUM(M40:O40)</f>
        <v>125</v>
      </c>
    </row>
    <row r="41" spans="1:16" s="9" customFormat="1" ht="15" customHeight="1" x14ac:dyDescent="0.25">
      <c r="A41" s="36">
        <v>36</v>
      </c>
      <c r="B41" s="41" t="s">
        <v>63</v>
      </c>
      <c r="C41" s="177" t="s">
        <v>26</v>
      </c>
      <c r="D41" s="169">
        <v>10</v>
      </c>
      <c r="E41" s="162">
        <v>4.8</v>
      </c>
      <c r="F41" s="230">
        <v>4.33</v>
      </c>
      <c r="G41" s="169">
        <v>7</v>
      </c>
      <c r="H41" s="162">
        <v>4.4285714285714288</v>
      </c>
      <c r="I41" s="230">
        <v>4.37</v>
      </c>
      <c r="J41" s="169">
        <v>8</v>
      </c>
      <c r="K41" s="162">
        <v>3.75</v>
      </c>
      <c r="L41" s="230">
        <v>4.25</v>
      </c>
      <c r="M41" s="270">
        <v>7</v>
      </c>
      <c r="N41" s="342">
        <v>37</v>
      </c>
      <c r="O41" s="367">
        <v>84</v>
      </c>
      <c r="P41" s="376">
        <f>SUM(M41:O41)</f>
        <v>128</v>
      </c>
    </row>
    <row r="42" spans="1:16" s="9" customFormat="1" ht="15" customHeight="1" x14ac:dyDescent="0.25">
      <c r="A42" s="119">
        <v>37</v>
      </c>
      <c r="B42" s="41" t="s">
        <v>60</v>
      </c>
      <c r="C42" s="168" t="s">
        <v>73</v>
      </c>
      <c r="D42" s="169">
        <v>36</v>
      </c>
      <c r="E42" s="162">
        <v>4.25</v>
      </c>
      <c r="F42" s="229">
        <v>4.33</v>
      </c>
      <c r="G42" s="169">
        <v>26</v>
      </c>
      <c r="H42" s="162">
        <v>4.6538461538461542</v>
      </c>
      <c r="I42" s="229">
        <v>4.37</v>
      </c>
      <c r="J42" s="169">
        <v>21</v>
      </c>
      <c r="K42" s="162">
        <v>4.0999999999999996</v>
      </c>
      <c r="L42" s="229">
        <v>4.25</v>
      </c>
      <c r="M42" s="268">
        <v>59</v>
      </c>
      <c r="N42" s="341">
        <v>11</v>
      </c>
      <c r="O42" s="365">
        <v>59</v>
      </c>
      <c r="P42" s="376">
        <f>SUM(M42:O42)</f>
        <v>129</v>
      </c>
    </row>
    <row r="43" spans="1:16" s="9" customFormat="1" ht="15" customHeight="1" x14ac:dyDescent="0.25">
      <c r="A43" s="158">
        <v>38</v>
      </c>
      <c r="B43" s="22" t="s">
        <v>60</v>
      </c>
      <c r="C43" s="168" t="s">
        <v>121</v>
      </c>
      <c r="D43" s="175">
        <v>5</v>
      </c>
      <c r="E43" s="166">
        <v>4</v>
      </c>
      <c r="F43" s="229">
        <v>4.33</v>
      </c>
      <c r="G43" s="175">
        <v>5</v>
      </c>
      <c r="H43" s="166">
        <v>4.5999999999999996</v>
      </c>
      <c r="I43" s="229">
        <v>4.37</v>
      </c>
      <c r="J43" s="175">
        <v>4</v>
      </c>
      <c r="K43" s="166">
        <v>4.25</v>
      </c>
      <c r="L43" s="229">
        <v>4.25</v>
      </c>
      <c r="M43" s="268">
        <v>74</v>
      </c>
      <c r="N43" s="341">
        <v>14</v>
      </c>
      <c r="O43" s="365">
        <v>42</v>
      </c>
      <c r="P43" s="376">
        <f>SUM(M43:O43)</f>
        <v>130</v>
      </c>
    </row>
    <row r="44" spans="1:16" s="9" customFormat="1" ht="15" customHeight="1" x14ac:dyDescent="0.25">
      <c r="A44" s="158">
        <v>39</v>
      </c>
      <c r="B44" s="41" t="s">
        <v>63</v>
      </c>
      <c r="C44" s="47" t="s">
        <v>188</v>
      </c>
      <c r="D44" s="169">
        <v>5</v>
      </c>
      <c r="E44" s="162">
        <v>4.5999999999999996</v>
      </c>
      <c r="F44" s="155">
        <v>4.33</v>
      </c>
      <c r="G44" s="169">
        <v>6</v>
      </c>
      <c r="H44" s="162">
        <v>4.166666666666667</v>
      </c>
      <c r="I44" s="155">
        <v>4.37</v>
      </c>
      <c r="J44" s="169">
        <v>7</v>
      </c>
      <c r="K44" s="162">
        <v>4.1428571428571432</v>
      </c>
      <c r="L44" s="155">
        <v>4.25</v>
      </c>
      <c r="M44" s="381">
        <v>17</v>
      </c>
      <c r="N44" s="339">
        <v>59</v>
      </c>
      <c r="O44" s="369">
        <v>56</v>
      </c>
      <c r="P44" s="376">
        <f>SUM(M44:O44)</f>
        <v>132</v>
      </c>
    </row>
    <row r="45" spans="1:16" s="9" customFormat="1" ht="15" customHeight="1" thickBot="1" x14ac:dyDescent="0.3">
      <c r="A45" s="160">
        <v>40</v>
      </c>
      <c r="B45" s="114" t="s">
        <v>60</v>
      </c>
      <c r="C45" s="399" t="s">
        <v>190</v>
      </c>
      <c r="D45" s="190">
        <v>23</v>
      </c>
      <c r="E45" s="400">
        <v>4.2608695652173916</v>
      </c>
      <c r="F45" s="235">
        <v>4.33</v>
      </c>
      <c r="G45" s="190">
        <v>16</v>
      </c>
      <c r="H45" s="400">
        <v>4.375</v>
      </c>
      <c r="I45" s="235">
        <v>4.37</v>
      </c>
      <c r="J45" s="190">
        <v>23</v>
      </c>
      <c r="K45" s="400">
        <v>4.3478260869565215</v>
      </c>
      <c r="L45" s="235">
        <v>4.25</v>
      </c>
      <c r="M45" s="269">
        <v>58</v>
      </c>
      <c r="N45" s="346">
        <v>43</v>
      </c>
      <c r="O45" s="368">
        <v>34</v>
      </c>
      <c r="P45" s="379">
        <f>SUM(M45:O45)</f>
        <v>135</v>
      </c>
    </row>
    <row r="46" spans="1:16" s="9" customFormat="1" ht="15" customHeight="1" x14ac:dyDescent="0.25">
      <c r="A46" s="151">
        <v>41</v>
      </c>
      <c r="B46" s="533" t="s">
        <v>65</v>
      </c>
      <c r="C46" s="181" t="s">
        <v>184</v>
      </c>
      <c r="D46" s="187">
        <v>10</v>
      </c>
      <c r="E46" s="171">
        <v>4.4000000000000004</v>
      </c>
      <c r="F46" s="404">
        <v>4.33</v>
      </c>
      <c r="G46" s="187">
        <v>10</v>
      </c>
      <c r="H46" s="171">
        <v>4.5999999999999996</v>
      </c>
      <c r="I46" s="404">
        <v>4.37</v>
      </c>
      <c r="J46" s="187">
        <v>8</v>
      </c>
      <c r="K46" s="171">
        <v>3.875</v>
      </c>
      <c r="L46" s="404">
        <v>4.25</v>
      </c>
      <c r="M46" s="406">
        <v>42</v>
      </c>
      <c r="N46" s="408">
        <v>17</v>
      </c>
      <c r="O46" s="410">
        <v>77</v>
      </c>
      <c r="P46" s="375">
        <f>SUM(M46:O46)</f>
        <v>136</v>
      </c>
    </row>
    <row r="47" spans="1:16" s="9" customFormat="1" ht="15" customHeight="1" x14ac:dyDescent="0.25">
      <c r="A47" s="158">
        <v>42</v>
      </c>
      <c r="B47" s="41" t="s">
        <v>62</v>
      </c>
      <c r="C47" s="168" t="s">
        <v>122</v>
      </c>
      <c r="D47" s="175">
        <v>11</v>
      </c>
      <c r="E47" s="167">
        <v>4.8181818181818183</v>
      </c>
      <c r="F47" s="229">
        <v>4.33</v>
      </c>
      <c r="G47" s="175">
        <v>11</v>
      </c>
      <c r="H47" s="167">
        <v>4</v>
      </c>
      <c r="I47" s="229">
        <v>4.37</v>
      </c>
      <c r="J47" s="175">
        <v>11</v>
      </c>
      <c r="K47" s="167">
        <v>4.0909090909090908</v>
      </c>
      <c r="L47" s="229">
        <v>4.25</v>
      </c>
      <c r="M47" s="268">
        <v>6</v>
      </c>
      <c r="N47" s="341">
        <v>70</v>
      </c>
      <c r="O47" s="365">
        <v>61</v>
      </c>
      <c r="P47" s="376">
        <f>SUM(M47:O47)</f>
        <v>137</v>
      </c>
    </row>
    <row r="48" spans="1:16" s="9" customFormat="1" ht="15" customHeight="1" x14ac:dyDescent="0.25">
      <c r="A48" s="158">
        <v>43</v>
      </c>
      <c r="B48" s="41" t="s">
        <v>61</v>
      </c>
      <c r="C48" s="177" t="s">
        <v>8</v>
      </c>
      <c r="D48" s="169">
        <v>16</v>
      </c>
      <c r="E48" s="162">
        <v>4.5</v>
      </c>
      <c r="F48" s="230">
        <v>4.33</v>
      </c>
      <c r="G48" s="169">
        <v>11</v>
      </c>
      <c r="H48" s="162">
        <v>4.0909090909090908</v>
      </c>
      <c r="I48" s="230">
        <v>4.37</v>
      </c>
      <c r="J48" s="169">
        <v>14</v>
      </c>
      <c r="K48" s="162">
        <v>4.2142857142857144</v>
      </c>
      <c r="L48" s="230">
        <v>4.25</v>
      </c>
      <c r="M48" s="270">
        <v>27</v>
      </c>
      <c r="N48" s="342">
        <v>63</v>
      </c>
      <c r="O48" s="367">
        <v>48</v>
      </c>
      <c r="P48" s="376">
        <f>SUM(M48:O48)</f>
        <v>138</v>
      </c>
    </row>
    <row r="49" spans="1:16" s="9" customFormat="1" ht="15" customHeight="1" x14ac:dyDescent="0.25">
      <c r="A49" s="158">
        <v>44</v>
      </c>
      <c r="B49" s="41" t="s">
        <v>65</v>
      </c>
      <c r="C49" s="177" t="s">
        <v>173</v>
      </c>
      <c r="D49" s="169">
        <v>8</v>
      </c>
      <c r="E49" s="162">
        <v>4.375</v>
      </c>
      <c r="F49" s="230">
        <v>4.33</v>
      </c>
      <c r="G49" s="169">
        <v>11</v>
      </c>
      <c r="H49" s="162">
        <v>4.4545454545454541</v>
      </c>
      <c r="I49" s="230">
        <v>4.37</v>
      </c>
      <c r="J49" s="169">
        <v>10</v>
      </c>
      <c r="K49" s="162">
        <v>4.0952380952380949</v>
      </c>
      <c r="L49" s="230">
        <v>4.25</v>
      </c>
      <c r="M49" s="270">
        <v>45</v>
      </c>
      <c r="N49" s="342">
        <v>33</v>
      </c>
      <c r="O49" s="367">
        <v>60</v>
      </c>
      <c r="P49" s="376">
        <f>SUM(M49:O49)</f>
        <v>138</v>
      </c>
    </row>
    <row r="50" spans="1:16" s="9" customFormat="1" ht="15" customHeight="1" x14ac:dyDescent="0.25">
      <c r="A50" s="158">
        <v>45</v>
      </c>
      <c r="B50" s="22" t="s">
        <v>65</v>
      </c>
      <c r="C50" s="47" t="s">
        <v>169</v>
      </c>
      <c r="D50" s="361">
        <v>8</v>
      </c>
      <c r="E50" s="402">
        <v>4.75</v>
      </c>
      <c r="F50" s="229">
        <v>4.33</v>
      </c>
      <c r="G50" s="361">
        <v>11</v>
      </c>
      <c r="H50" s="402">
        <v>4</v>
      </c>
      <c r="I50" s="229">
        <v>4.37</v>
      </c>
      <c r="J50" s="361">
        <v>13</v>
      </c>
      <c r="K50" s="402">
        <v>4.1538461538461542</v>
      </c>
      <c r="L50" s="229">
        <v>4.25</v>
      </c>
      <c r="M50" s="268">
        <v>9</v>
      </c>
      <c r="N50" s="341">
        <v>77</v>
      </c>
      <c r="O50" s="365">
        <v>53</v>
      </c>
      <c r="P50" s="376">
        <f>SUM(M50:O50)</f>
        <v>139</v>
      </c>
    </row>
    <row r="51" spans="1:16" s="9" customFormat="1" ht="15" customHeight="1" x14ac:dyDescent="0.25">
      <c r="A51" s="158">
        <v>46</v>
      </c>
      <c r="B51" s="41" t="s">
        <v>62</v>
      </c>
      <c r="C51" s="168" t="s">
        <v>23</v>
      </c>
      <c r="D51" s="169">
        <v>10</v>
      </c>
      <c r="E51" s="162">
        <v>4.0999999999999996</v>
      </c>
      <c r="F51" s="229">
        <v>4.33</v>
      </c>
      <c r="G51" s="169">
        <v>3</v>
      </c>
      <c r="H51" s="162">
        <v>4.333333333333333</v>
      </c>
      <c r="I51" s="229">
        <v>4.37</v>
      </c>
      <c r="J51" s="169">
        <v>4</v>
      </c>
      <c r="K51" s="162">
        <v>4.5</v>
      </c>
      <c r="L51" s="229">
        <v>4.25</v>
      </c>
      <c r="M51" s="268">
        <v>72</v>
      </c>
      <c r="N51" s="341">
        <v>46</v>
      </c>
      <c r="O51" s="365">
        <v>21</v>
      </c>
      <c r="P51" s="376">
        <f>SUM(M51:O51)</f>
        <v>139</v>
      </c>
    </row>
    <row r="52" spans="1:16" s="9" customFormat="1" ht="15" customHeight="1" x14ac:dyDescent="0.25">
      <c r="A52" s="158">
        <v>47</v>
      </c>
      <c r="B52" s="41" t="s">
        <v>65</v>
      </c>
      <c r="C52" s="177" t="s">
        <v>177</v>
      </c>
      <c r="D52" s="169">
        <v>8</v>
      </c>
      <c r="E52" s="162">
        <v>4.375</v>
      </c>
      <c r="F52" s="230">
        <v>4.33</v>
      </c>
      <c r="G52" s="169">
        <v>5</v>
      </c>
      <c r="H52" s="162">
        <v>4.5999999999999996</v>
      </c>
      <c r="I52" s="230">
        <v>4.37</v>
      </c>
      <c r="J52" s="169">
        <v>5</v>
      </c>
      <c r="K52" s="162">
        <v>3.8</v>
      </c>
      <c r="L52" s="230">
        <v>4.25</v>
      </c>
      <c r="M52" s="270">
        <v>46</v>
      </c>
      <c r="N52" s="342">
        <v>16</v>
      </c>
      <c r="O52" s="367">
        <v>81</v>
      </c>
      <c r="P52" s="376">
        <f>SUM(M52:O52)</f>
        <v>143</v>
      </c>
    </row>
    <row r="53" spans="1:16" s="9" customFormat="1" ht="15" customHeight="1" x14ac:dyDescent="0.25">
      <c r="A53" s="158">
        <v>48</v>
      </c>
      <c r="B53" s="30" t="s">
        <v>61</v>
      </c>
      <c r="C53" s="168" t="s">
        <v>14</v>
      </c>
      <c r="D53" s="169">
        <v>12</v>
      </c>
      <c r="E53" s="162">
        <v>4.333333333333333</v>
      </c>
      <c r="F53" s="229">
        <v>4.33</v>
      </c>
      <c r="G53" s="169">
        <v>13</v>
      </c>
      <c r="H53" s="162">
        <v>4.0769230769230766</v>
      </c>
      <c r="I53" s="229">
        <v>4.37</v>
      </c>
      <c r="J53" s="169">
        <v>15</v>
      </c>
      <c r="K53" s="162">
        <v>4.4000000000000004</v>
      </c>
      <c r="L53" s="229">
        <v>4.25</v>
      </c>
      <c r="M53" s="268">
        <v>50</v>
      </c>
      <c r="N53" s="341">
        <v>64</v>
      </c>
      <c r="O53" s="365">
        <v>29</v>
      </c>
      <c r="P53" s="376">
        <f>SUM(M53:O53)</f>
        <v>143</v>
      </c>
    </row>
    <row r="54" spans="1:16" s="9" customFormat="1" ht="15" customHeight="1" x14ac:dyDescent="0.25">
      <c r="A54" s="158">
        <v>49</v>
      </c>
      <c r="B54" s="30" t="s">
        <v>65</v>
      </c>
      <c r="C54" s="47" t="s">
        <v>172</v>
      </c>
      <c r="D54" s="169">
        <v>4</v>
      </c>
      <c r="E54" s="239">
        <v>4.25</v>
      </c>
      <c r="F54" s="155">
        <v>4.33</v>
      </c>
      <c r="G54" s="169">
        <v>3</v>
      </c>
      <c r="H54" s="239">
        <v>4</v>
      </c>
      <c r="I54" s="155">
        <v>4.37</v>
      </c>
      <c r="J54" s="169">
        <v>4</v>
      </c>
      <c r="K54" s="239">
        <v>5</v>
      </c>
      <c r="L54" s="155">
        <v>4.25</v>
      </c>
      <c r="M54" s="381">
        <v>63</v>
      </c>
      <c r="N54" s="339">
        <v>79</v>
      </c>
      <c r="O54" s="369">
        <v>3</v>
      </c>
      <c r="P54" s="532">
        <f>SUM(M54:O54)</f>
        <v>145</v>
      </c>
    </row>
    <row r="55" spans="1:16" s="9" customFormat="1" ht="15" customHeight="1" thickBot="1" x14ac:dyDescent="0.3">
      <c r="A55" s="159">
        <v>50</v>
      </c>
      <c r="B55" s="437" t="s">
        <v>63</v>
      </c>
      <c r="C55" s="184" t="s">
        <v>28</v>
      </c>
      <c r="D55" s="241">
        <v>4</v>
      </c>
      <c r="E55" s="172">
        <v>4.5</v>
      </c>
      <c r="F55" s="235">
        <v>4.33</v>
      </c>
      <c r="G55" s="241">
        <v>2</v>
      </c>
      <c r="H55" s="172">
        <v>3.5</v>
      </c>
      <c r="I55" s="235">
        <v>4.37</v>
      </c>
      <c r="J55" s="241">
        <v>2</v>
      </c>
      <c r="K55" s="172">
        <v>4.5</v>
      </c>
      <c r="L55" s="235">
        <v>4.25</v>
      </c>
      <c r="M55" s="269">
        <v>30</v>
      </c>
      <c r="N55" s="346">
        <v>93</v>
      </c>
      <c r="O55" s="368">
        <v>23</v>
      </c>
      <c r="P55" s="377">
        <f>SUM(M55:O55)</f>
        <v>146</v>
      </c>
    </row>
    <row r="56" spans="1:16" s="9" customFormat="1" ht="15" customHeight="1" x14ac:dyDescent="0.25">
      <c r="A56" s="158">
        <v>51</v>
      </c>
      <c r="B56" s="45" t="s">
        <v>65</v>
      </c>
      <c r="C56" s="179" t="s">
        <v>126</v>
      </c>
      <c r="D56" s="186">
        <v>39</v>
      </c>
      <c r="E56" s="164">
        <v>4.4358974358974361</v>
      </c>
      <c r="F56" s="227">
        <v>4.33</v>
      </c>
      <c r="G56" s="186">
        <v>26</v>
      </c>
      <c r="H56" s="164">
        <v>4.2307692307692308</v>
      </c>
      <c r="I56" s="227">
        <v>4.37</v>
      </c>
      <c r="J56" s="186">
        <v>40</v>
      </c>
      <c r="K56" s="164">
        <v>4.1500000000000004</v>
      </c>
      <c r="L56" s="227">
        <v>4.25</v>
      </c>
      <c r="M56" s="391">
        <v>36</v>
      </c>
      <c r="N56" s="343">
        <v>57</v>
      </c>
      <c r="O56" s="364">
        <v>54</v>
      </c>
      <c r="P56" s="378">
        <f>SUM(M56:O56)</f>
        <v>147</v>
      </c>
    </row>
    <row r="57" spans="1:16" s="9" customFormat="1" ht="15" customHeight="1" x14ac:dyDescent="0.25">
      <c r="A57" s="158">
        <v>52</v>
      </c>
      <c r="B57" s="41" t="s">
        <v>66</v>
      </c>
      <c r="C57" s="168" t="s">
        <v>95</v>
      </c>
      <c r="D57" s="175">
        <v>5</v>
      </c>
      <c r="E57" s="167">
        <v>4.4000000000000004</v>
      </c>
      <c r="F57" s="229">
        <v>4.33</v>
      </c>
      <c r="G57" s="175">
        <v>2</v>
      </c>
      <c r="H57" s="167">
        <v>4.5</v>
      </c>
      <c r="I57" s="229">
        <v>4.37</v>
      </c>
      <c r="J57" s="175">
        <v>2</v>
      </c>
      <c r="K57" s="167">
        <v>4</v>
      </c>
      <c r="L57" s="229">
        <v>4.25</v>
      </c>
      <c r="M57" s="268">
        <v>43</v>
      </c>
      <c r="N57" s="341">
        <v>31</v>
      </c>
      <c r="O57" s="365">
        <v>75</v>
      </c>
      <c r="P57" s="376">
        <f>SUM(M57:O57)</f>
        <v>149</v>
      </c>
    </row>
    <row r="58" spans="1:16" s="9" customFormat="1" ht="15" customHeight="1" x14ac:dyDescent="0.25">
      <c r="A58" s="158">
        <v>53</v>
      </c>
      <c r="B58" s="40" t="s">
        <v>64</v>
      </c>
      <c r="C58" s="177" t="s">
        <v>164</v>
      </c>
      <c r="D58" s="270">
        <v>14</v>
      </c>
      <c r="E58" s="267">
        <v>4.3571428571428568</v>
      </c>
      <c r="F58" s="230">
        <v>4.33</v>
      </c>
      <c r="G58" s="270">
        <v>5</v>
      </c>
      <c r="H58" s="267">
        <v>4.5999999999999996</v>
      </c>
      <c r="I58" s="230">
        <v>4.37</v>
      </c>
      <c r="J58" s="270">
        <v>22</v>
      </c>
      <c r="K58" s="267">
        <v>3.7272727272727271</v>
      </c>
      <c r="L58" s="230">
        <v>4.25</v>
      </c>
      <c r="M58" s="270">
        <v>48</v>
      </c>
      <c r="N58" s="342">
        <v>15</v>
      </c>
      <c r="O58" s="367">
        <v>86</v>
      </c>
      <c r="P58" s="376">
        <f>SUM(M58:O58)</f>
        <v>149</v>
      </c>
    </row>
    <row r="59" spans="1:16" s="9" customFormat="1" ht="15" customHeight="1" x14ac:dyDescent="0.25">
      <c r="A59" s="158">
        <v>54</v>
      </c>
      <c r="B59" s="41" t="s">
        <v>60</v>
      </c>
      <c r="C59" s="177" t="s">
        <v>146</v>
      </c>
      <c r="D59" s="169">
        <v>1</v>
      </c>
      <c r="E59" s="542">
        <v>5</v>
      </c>
      <c r="F59" s="230">
        <v>4.33</v>
      </c>
      <c r="G59" s="169">
        <v>1</v>
      </c>
      <c r="H59" s="542">
        <v>4</v>
      </c>
      <c r="I59" s="230">
        <v>4.37</v>
      </c>
      <c r="J59" s="169">
        <v>4</v>
      </c>
      <c r="K59" s="542">
        <v>3.75</v>
      </c>
      <c r="L59" s="230">
        <v>4.25</v>
      </c>
      <c r="M59" s="270">
        <v>1</v>
      </c>
      <c r="N59" s="342">
        <v>67</v>
      </c>
      <c r="O59" s="367">
        <v>82</v>
      </c>
      <c r="P59" s="376">
        <f>SUM(M59:O59)</f>
        <v>150</v>
      </c>
    </row>
    <row r="60" spans="1:16" s="9" customFormat="1" ht="15" customHeight="1" x14ac:dyDescent="0.25">
      <c r="A60" s="158">
        <v>55</v>
      </c>
      <c r="B60" s="41" t="s">
        <v>65</v>
      </c>
      <c r="C60" s="177" t="s">
        <v>168</v>
      </c>
      <c r="D60" s="187">
        <v>14</v>
      </c>
      <c r="E60" s="171">
        <v>4.5</v>
      </c>
      <c r="F60" s="230">
        <v>4.33</v>
      </c>
      <c r="G60" s="187">
        <v>14</v>
      </c>
      <c r="H60" s="171">
        <v>4.1428571428571432</v>
      </c>
      <c r="I60" s="230">
        <v>4.37</v>
      </c>
      <c r="J60" s="187">
        <v>18</v>
      </c>
      <c r="K60" s="171">
        <v>4.1111111111111107</v>
      </c>
      <c r="L60" s="230">
        <v>4.25</v>
      </c>
      <c r="M60" s="270">
        <v>32</v>
      </c>
      <c r="N60" s="342">
        <v>61</v>
      </c>
      <c r="O60" s="367">
        <v>58</v>
      </c>
      <c r="P60" s="376">
        <f>SUM(M60:O60)</f>
        <v>151</v>
      </c>
    </row>
    <row r="61" spans="1:16" s="9" customFormat="1" ht="15" customHeight="1" x14ac:dyDescent="0.25">
      <c r="A61" s="158">
        <v>56</v>
      </c>
      <c r="B61" s="41" t="s">
        <v>63</v>
      </c>
      <c r="C61" s="168" t="s">
        <v>30</v>
      </c>
      <c r="D61" s="169">
        <v>3</v>
      </c>
      <c r="E61" s="162">
        <v>4.333333333333333</v>
      </c>
      <c r="F61" s="229">
        <v>4.33</v>
      </c>
      <c r="G61" s="169">
        <v>2</v>
      </c>
      <c r="H61" s="162">
        <v>4</v>
      </c>
      <c r="I61" s="229">
        <v>4.37</v>
      </c>
      <c r="J61" s="169">
        <v>2</v>
      </c>
      <c r="K61" s="162">
        <v>4.5</v>
      </c>
      <c r="L61" s="229">
        <v>4.25</v>
      </c>
      <c r="M61" s="268">
        <v>52</v>
      </c>
      <c r="N61" s="341">
        <v>75</v>
      </c>
      <c r="O61" s="365">
        <v>24</v>
      </c>
      <c r="P61" s="376">
        <f>SUM(M61:O61)</f>
        <v>151</v>
      </c>
    </row>
    <row r="62" spans="1:16" s="9" customFormat="1" ht="15" customHeight="1" x14ac:dyDescent="0.25">
      <c r="A62" s="158">
        <v>57</v>
      </c>
      <c r="B62" s="41" t="s">
        <v>62</v>
      </c>
      <c r="C62" s="48" t="s">
        <v>78</v>
      </c>
      <c r="D62" s="169">
        <v>6</v>
      </c>
      <c r="E62" s="162">
        <v>3.5</v>
      </c>
      <c r="F62" s="156">
        <v>4.33</v>
      </c>
      <c r="G62" s="169">
        <v>6</v>
      </c>
      <c r="H62" s="162">
        <v>4.5</v>
      </c>
      <c r="I62" s="156">
        <v>4.37</v>
      </c>
      <c r="J62" s="169">
        <v>5</v>
      </c>
      <c r="K62" s="162">
        <v>4.4000000000000004</v>
      </c>
      <c r="L62" s="156">
        <v>4.25</v>
      </c>
      <c r="M62" s="392">
        <v>98</v>
      </c>
      <c r="N62" s="349">
        <v>25</v>
      </c>
      <c r="O62" s="371">
        <v>30</v>
      </c>
      <c r="P62" s="376">
        <f>SUM(M62:O62)</f>
        <v>153</v>
      </c>
    </row>
    <row r="63" spans="1:16" s="9" customFormat="1" ht="15" customHeight="1" x14ac:dyDescent="0.25">
      <c r="A63" s="158">
        <v>58</v>
      </c>
      <c r="B63" s="41" t="s">
        <v>62</v>
      </c>
      <c r="C63" s="177" t="s">
        <v>79</v>
      </c>
      <c r="D63" s="169">
        <v>4</v>
      </c>
      <c r="E63" s="162">
        <v>4.25</v>
      </c>
      <c r="F63" s="230">
        <v>4.33</v>
      </c>
      <c r="G63" s="169">
        <v>10</v>
      </c>
      <c r="H63" s="162">
        <v>4.0999999999999996</v>
      </c>
      <c r="I63" s="230">
        <v>4.37</v>
      </c>
      <c r="J63" s="169">
        <v>8</v>
      </c>
      <c r="K63" s="162">
        <v>4.375</v>
      </c>
      <c r="L63" s="230">
        <v>4.25</v>
      </c>
      <c r="M63" s="270">
        <v>60</v>
      </c>
      <c r="N63" s="342">
        <v>62</v>
      </c>
      <c r="O63" s="367">
        <v>32</v>
      </c>
      <c r="P63" s="376">
        <f>SUM(M63:O63)</f>
        <v>154</v>
      </c>
    </row>
    <row r="64" spans="1:16" s="9" customFormat="1" ht="15" customHeight="1" x14ac:dyDescent="0.25">
      <c r="A64" s="158">
        <v>59</v>
      </c>
      <c r="B64" s="30" t="s">
        <v>62</v>
      </c>
      <c r="C64" s="182" t="s">
        <v>22</v>
      </c>
      <c r="D64" s="175">
        <v>5</v>
      </c>
      <c r="E64" s="166">
        <v>4</v>
      </c>
      <c r="F64" s="234">
        <v>4.33</v>
      </c>
      <c r="G64" s="175">
        <v>13</v>
      </c>
      <c r="H64" s="166">
        <v>4.384615384615385</v>
      </c>
      <c r="I64" s="234">
        <v>4.37</v>
      </c>
      <c r="J64" s="175">
        <v>16</v>
      </c>
      <c r="K64" s="166">
        <v>4.3125</v>
      </c>
      <c r="L64" s="234">
        <v>4.25</v>
      </c>
      <c r="M64" s="394">
        <v>80</v>
      </c>
      <c r="N64" s="345">
        <v>41</v>
      </c>
      <c r="O64" s="370">
        <v>39</v>
      </c>
      <c r="P64" s="376">
        <f>SUM(M64:O64)</f>
        <v>160</v>
      </c>
    </row>
    <row r="65" spans="1:16" s="9" customFormat="1" ht="15" customHeight="1" thickBot="1" x14ac:dyDescent="0.3">
      <c r="A65" s="160">
        <v>60</v>
      </c>
      <c r="B65" s="114" t="s">
        <v>64</v>
      </c>
      <c r="C65" s="399" t="s">
        <v>160</v>
      </c>
      <c r="D65" s="190">
        <v>6</v>
      </c>
      <c r="E65" s="525">
        <v>4.166666666666667</v>
      </c>
      <c r="F65" s="444">
        <v>4.33</v>
      </c>
      <c r="G65" s="190">
        <v>2</v>
      </c>
      <c r="H65" s="525">
        <v>4.5</v>
      </c>
      <c r="I65" s="444">
        <v>4.37</v>
      </c>
      <c r="J65" s="190">
        <v>5</v>
      </c>
      <c r="K65" s="525">
        <v>4</v>
      </c>
      <c r="L65" s="444">
        <v>4.25</v>
      </c>
      <c r="M65" s="554">
        <v>68</v>
      </c>
      <c r="N65" s="556">
        <v>26</v>
      </c>
      <c r="O65" s="559">
        <v>70</v>
      </c>
      <c r="P65" s="379">
        <f>SUM(M65:O65)</f>
        <v>164</v>
      </c>
    </row>
    <row r="66" spans="1:16" s="9" customFormat="1" ht="15" customHeight="1" x14ac:dyDescent="0.25">
      <c r="A66" s="151">
        <v>61</v>
      </c>
      <c r="B66" s="43" t="s">
        <v>61</v>
      </c>
      <c r="C66" s="181" t="s">
        <v>152</v>
      </c>
      <c r="D66" s="186">
        <v>6</v>
      </c>
      <c r="E66" s="164">
        <v>3.5</v>
      </c>
      <c r="F66" s="233">
        <v>4.33</v>
      </c>
      <c r="G66" s="186">
        <v>1</v>
      </c>
      <c r="H66" s="164">
        <v>5</v>
      </c>
      <c r="I66" s="233">
        <v>4.37</v>
      </c>
      <c r="J66" s="186">
        <v>1</v>
      </c>
      <c r="K66" s="164">
        <v>4</v>
      </c>
      <c r="L66" s="233">
        <v>4.25</v>
      </c>
      <c r="M66" s="395">
        <v>97</v>
      </c>
      <c r="N66" s="347">
        <v>2</v>
      </c>
      <c r="O66" s="363">
        <v>65</v>
      </c>
      <c r="P66" s="375">
        <f>SUM(M66:O66)</f>
        <v>164</v>
      </c>
    </row>
    <row r="67" spans="1:16" s="9" customFormat="1" ht="15" customHeight="1" x14ac:dyDescent="0.25">
      <c r="A67" s="158">
        <v>62</v>
      </c>
      <c r="B67" s="33" t="s">
        <v>64</v>
      </c>
      <c r="C67" s="178" t="s">
        <v>34</v>
      </c>
      <c r="D67" s="175">
        <v>3</v>
      </c>
      <c r="E67" s="167">
        <v>3.3333333333333335</v>
      </c>
      <c r="F67" s="231">
        <v>4.33</v>
      </c>
      <c r="G67" s="175">
        <v>6</v>
      </c>
      <c r="H67" s="167">
        <v>4.5</v>
      </c>
      <c r="I67" s="231">
        <v>4.37</v>
      </c>
      <c r="J67" s="175">
        <v>3</v>
      </c>
      <c r="K67" s="167">
        <v>4.333333333333333</v>
      </c>
      <c r="L67" s="231">
        <v>4.25</v>
      </c>
      <c r="M67" s="393">
        <v>103</v>
      </c>
      <c r="N67" s="344">
        <v>28</v>
      </c>
      <c r="O67" s="372">
        <v>36</v>
      </c>
      <c r="P67" s="376">
        <f>SUM(M67:O67)</f>
        <v>167</v>
      </c>
    </row>
    <row r="68" spans="1:16" s="9" customFormat="1" ht="15" customHeight="1" x14ac:dyDescent="0.25">
      <c r="A68" s="158">
        <v>63</v>
      </c>
      <c r="B68" s="41" t="s">
        <v>63</v>
      </c>
      <c r="C68" s="177" t="s">
        <v>158</v>
      </c>
      <c r="D68" s="169">
        <v>4</v>
      </c>
      <c r="E68" s="162">
        <v>5</v>
      </c>
      <c r="F68" s="230">
        <v>4.33</v>
      </c>
      <c r="G68" s="169">
        <v>4</v>
      </c>
      <c r="H68" s="162">
        <v>4</v>
      </c>
      <c r="I68" s="230">
        <v>4.37</v>
      </c>
      <c r="J68" s="169">
        <v>6</v>
      </c>
      <c r="K68" s="162">
        <v>3.5</v>
      </c>
      <c r="L68" s="230">
        <v>4.25</v>
      </c>
      <c r="M68" s="270">
        <v>2</v>
      </c>
      <c r="N68" s="342">
        <v>74</v>
      </c>
      <c r="O68" s="367">
        <v>93</v>
      </c>
      <c r="P68" s="376">
        <f>SUM(M68:O68)</f>
        <v>169</v>
      </c>
    </row>
    <row r="69" spans="1:16" s="9" customFormat="1" ht="15" customHeight="1" x14ac:dyDescent="0.25">
      <c r="A69" s="158">
        <v>64</v>
      </c>
      <c r="B69" s="41" t="s">
        <v>64</v>
      </c>
      <c r="C69" s="168" t="s">
        <v>87</v>
      </c>
      <c r="D69" s="524">
        <v>5</v>
      </c>
      <c r="E69" s="266">
        <v>4.2</v>
      </c>
      <c r="F69" s="229">
        <v>4.33</v>
      </c>
      <c r="G69" s="524">
        <v>4</v>
      </c>
      <c r="H69" s="266">
        <v>4.5</v>
      </c>
      <c r="I69" s="229">
        <v>4.37</v>
      </c>
      <c r="J69" s="524">
        <v>6</v>
      </c>
      <c r="K69" s="266">
        <v>3.8333333333333335</v>
      </c>
      <c r="L69" s="229">
        <v>4.25</v>
      </c>
      <c r="M69" s="268">
        <v>64</v>
      </c>
      <c r="N69" s="341">
        <v>27</v>
      </c>
      <c r="O69" s="365">
        <v>78</v>
      </c>
      <c r="P69" s="376">
        <f>SUM(M69:O69)</f>
        <v>169</v>
      </c>
    </row>
    <row r="70" spans="1:16" s="9" customFormat="1" ht="15" customHeight="1" x14ac:dyDescent="0.25">
      <c r="A70" s="158">
        <v>65</v>
      </c>
      <c r="B70" s="22" t="s">
        <v>64</v>
      </c>
      <c r="C70" s="168" t="s">
        <v>90</v>
      </c>
      <c r="D70" s="175">
        <v>7</v>
      </c>
      <c r="E70" s="166">
        <v>4.5714285714285712</v>
      </c>
      <c r="F70" s="229">
        <v>4.33</v>
      </c>
      <c r="G70" s="175">
        <v>12</v>
      </c>
      <c r="H70" s="166">
        <v>3.75</v>
      </c>
      <c r="I70" s="229">
        <v>4.37</v>
      </c>
      <c r="J70" s="175">
        <v>17</v>
      </c>
      <c r="K70" s="166">
        <v>4.0588235294117645</v>
      </c>
      <c r="L70" s="229">
        <v>4.25</v>
      </c>
      <c r="M70" s="268">
        <v>21</v>
      </c>
      <c r="N70" s="341">
        <v>86</v>
      </c>
      <c r="O70" s="365">
        <v>63</v>
      </c>
      <c r="P70" s="376">
        <f>SUM(M70:O70)</f>
        <v>170</v>
      </c>
    </row>
    <row r="71" spans="1:16" s="9" customFormat="1" ht="15" customHeight="1" x14ac:dyDescent="0.25">
      <c r="A71" s="158">
        <v>66</v>
      </c>
      <c r="B71" s="33" t="s">
        <v>65</v>
      </c>
      <c r="C71" s="177" t="s">
        <v>174</v>
      </c>
      <c r="D71" s="240">
        <v>5</v>
      </c>
      <c r="E71" s="237">
        <v>4.5999999999999996</v>
      </c>
      <c r="F71" s="230">
        <v>4.33</v>
      </c>
      <c r="G71" s="240">
        <v>3</v>
      </c>
      <c r="H71" s="237">
        <v>4</v>
      </c>
      <c r="I71" s="230">
        <v>4.37</v>
      </c>
      <c r="J71" s="240">
        <v>2</v>
      </c>
      <c r="K71" s="237">
        <v>4</v>
      </c>
      <c r="L71" s="230">
        <v>4.25</v>
      </c>
      <c r="M71" s="270">
        <v>18</v>
      </c>
      <c r="N71" s="342">
        <v>80</v>
      </c>
      <c r="O71" s="367">
        <v>74</v>
      </c>
      <c r="P71" s="376">
        <f>SUM(M71:O71)</f>
        <v>172</v>
      </c>
    </row>
    <row r="72" spans="1:16" s="9" customFormat="1" ht="15" customHeight="1" x14ac:dyDescent="0.25">
      <c r="A72" s="158">
        <v>67</v>
      </c>
      <c r="B72" s="40" t="s">
        <v>62</v>
      </c>
      <c r="C72" s="177" t="s">
        <v>136</v>
      </c>
      <c r="D72" s="169">
        <v>3</v>
      </c>
      <c r="E72" s="162">
        <v>4.666666666666667</v>
      </c>
      <c r="F72" s="230">
        <v>4.33</v>
      </c>
      <c r="G72" s="169">
        <v>1</v>
      </c>
      <c r="H72" s="162">
        <v>4</v>
      </c>
      <c r="I72" s="230">
        <v>4.37</v>
      </c>
      <c r="J72" s="169">
        <v>2</v>
      </c>
      <c r="K72" s="162">
        <v>3.5</v>
      </c>
      <c r="L72" s="230">
        <v>4.25</v>
      </c>
      <c r="M72" s="270">
        <v>13</v>
      </c>
      <c r="N72" s="342">
        <v>72</v>
      </c>
      <c r="O72" s="367">
        <v>92</v>
      </c>
      <c r="P72" s="376">
        <f>SUM(M72:O72)</f>
        <v>177</v>
      </c>
    </row>
    <row r="73" spans="1:16" s="9" customFormat="1" ht="15" customHeight="1" x14ac:dyDescent="0.25">
      <c r="A73" s="158">
        <v>68</v>
      </c>
      <c r="B73" s="41" t="s">
        <v>61</v>
      </c>
      <c r="C73" s="47" t="s">
        <v>149</v>
      </c>
      <c r="D73" s="169">
        <v>6</v>
      </c>
      <c r="E73" s="162">
        <v>3.8333333333333335</v>
      </c>
      <c r="F73" s="229">
        <v>4.33</v>
      </c>
      <c r="G73" s="169">
        <v>5</v>
      </c>
      <c r="H73" s="162">
        <v>4.4000000000000004</v>
      </c>
      <c r="I73" s="229">
        <v>4.37</v>
      </c>
      <c r="J73" s="169">
        <v>5</v>
      </c>
      <c r="K73" s="162">
        <v>4.2</v>
      </c>
      <c r="L73" s="229">
        <v>4.25</v>
      </c>
      <c r="M73" s="268">
        <v>91</v>
      </c>
      <c r="N73" s="341">
        <v>38</v>
      </c>
      <c r="O73" s="365">
        <v>50</v>
      </c>
      <c r="P73" s="376">
        <f>SUM(M73:O73)</f>
        <v>179</v>
      </c>
    </row>
    <row r="74" spans="1:16" s="9" customFormat="1" ht="15" customHeight="1" x14ac:dyDescent="0.25">
      <c r="A74" s="158">
        <v>69</v>
      </c>
      <c r="B74" s="22" t="s">
        <v>66</v>
      </c>
      <c r="C74" s="168" t="s">
        <v>97</v>
      </c>
      <c r="D74" s="522">
        <v>3</v>
      </c>
      <c r="E74" s="166">
        <v>4.333333333333333</v>
      </c>
      <c r="F74" s="229">
        <v>4.33</v>
      </c>
      <c r="G74" s="522">
        <v>3</v>
      </c>
      <c r="H74" s="166">
        <v>3.6666666666666665</v>
      </c>
      <c r="I74" s="229">
        <v>4.37</v>
      </c>
      <c r="J74" s="522">
        <v>3</v>
      </c>
      <c r="K74" s="166">
        <v>4.333333333333333</v>
      </c>
      <c r="L74" s="229">
        <v>4.25</v>
      </c>
      <c r="M74" s="268">
        <v>55</v>
      </c>
      <c r="N74" s="341">
        <v>87</v>
      </c>
      <c r="O74" s="365">
        <v>38</v>
      </c>
      <c r="P74" s="376">
        <f>SUM(M74:O74)</f>
        <v>180</v>
      </c>
    </row>
    <row r="75" spans="1:16" s="9" customFormat="1" ht="15" customHeight="1" thickBot="1" x14ac:dyDescent="0.3">
      <c r="A75" s="159">
        <v>70</v>
      </c>
      <c r="B75" s="42" t="s">
        <v>60</v>
      </c>
      <c r="C75" s="439" t="s">
        <v>145</v>
      </c>
      <c r="D75" s="536">
        <v>10</v>
      </c>
      <c r="E75" s="544">
        <v>4.0999999999999996</v>
      </c>
      <c r="F75" s="235">
        <v>4.33</v>
      </c>
      <c r="G75" s="536">
        <v>15</v>
      </c>
      <c r="H75" s="544">
        <v>4.2666666666666666</v>
      </c>
      <c r="I75" s="235">
        <v>4.37</v>
      </c>
      <c r="J75" s="536">
        <v>14</v>
      </c>
      <c r="K75" s="544">
        <v>4.1428571428571432</v>
      </c>
      <c r="L75" s="235">
        <v>4.25</v>
      </c>
      <c r="M75" s="269">
        <v>71</v>
      </c>
      <c r="N75" s="346">
        <v>54</v>
      </c>
      <c r="O75" s="368">
        <v>55</v>
      </c>
      <c r="P75" s="377">
        <f>SUM(M75:O75)</f>
        <v>180</v>
      </c>
    </row>
    <row r="76" spans="1:16" s="9" customFormat="1" ht="15" customHeight="1" x14ac:dyDescent="0.25">
      <c r="A76" s="158">
        <v>71</v>
      </c>
      <c r="B76" s="45" t="s">
        <v>61</v>
      </c>
      <c r="C76" s="52" t="s">
        <v>151</v>
      </c>
      <c r="D76" s="187">
        <v>8</v>
      </c>
      <c r="E76" s="171">
        <v>4</v>
      </c>
      <c r="F76" s="232">
        <v>4.33</v>
      </c>
      <c r="G76" s="187">
        <v>11</v>
      </c>
      <c r="H76" s="171">
        <v>4</v>
      </c>
      <c r="I76" s="232">
        <v>4.37</v>
      </c>
      <c r="J76" s="187">
        <v>3</v>
      </c>
      <c r="K76" s="171">
        <v>4.333333333333333</v>
      </c>
      <c r="L76" s="232">
        <v>4.25</v>
      </c>
      <c r="M76" s="391">
        <v>77</v>
      </c>
      <c r="N76" s="343">
        <v>69</v>
      </c>
      <c r="O76" s="364">
        <v>35</v>
      </c>
      <c r="P76" s="378">
        <f>SUM(M76:O76)</f>
        <v>181</v>
      </c>
    </row>
    <row r="77" spans="1:16" s="9" customFormat="1" ht="15" customHeight="1" x14ac:dyDescent="0.25">
      <c r="A77" s="158">
        <v>72</v>
      </c>
      <c r="B77" s="38" t="s">
        <v>64</v>
      </c>
      <c r="C77" s="177" t="s">
        <v>163</v>
      </c>
      <c r="D77" s="187">
        <v>7</v>
      </c>
      <c r="E77" s="171">
        <v>3.7142857142857144</v>
      </c>
      <c r="F77" s="230">
        <v>4.33</v>
      </c>
      <c r="G77" s="187">
        <v>13</v>
      </c>
      <c r="H77" s="171">
        <v>4.3076923076923075</v>
      </c>
      <c r="I77" s="230">
        <v>4.37</v>
      </c>
      <c r="J77" s="187">
        <v>12</v>
      </c>
      <c r="K77" s="171">
        <v>4.25</v>
      </c>
      <c r="L77" s="230">
        <v>4.25</v>
      </c>
      <c r="M77" s="270">
        <v>94</v>
      </c>
      <c r="N77" s="342">
        <v>52</v>
      </c>
      <c r="O77" s="367">
        <v>43</v>
      </c>
      <c r="P77" s="376">
        <f>SUM(M77:O77)</f>
        <v>189</v>
      </c>
    </row>
    <row r="78" spans="1:16" s="9" customFormat="1" ht="15" customHeight="1" x14ac:dyDescent="0.25">
      <c r="A78" s="158">
        <v>73</v>
      </c>
      <c r="B78" s="41" t="s">
        <v>62</v>
      </c>
      <c r="C78" s="177" t="s">
        <v>18</v>
      </c>
      <c r="D78" s="175">
        <v>3</v>
      </c>
      <c r="E78" s="162">
        <v>4</v>
      </c>
      <c r="F78" s="230">
        <v>4.33</v>
      </c>
      <c r="G78" s="175">
        <v>1</v>
      </c>
      <c r="H78" s="162">
        <v>3</v>
      </c>
      <c r="I78" s="230">
        <v>4.37</v>
      </c>
      <c r="J78" s="175">
        <v>8</v>
      </c>
      <c r="K78" s="162">
        <v>4.5</v>
      </c>
      <c r="L78" s="230">
        <v>4.25</v>
      </c>
      <c r="M78" s="270">
        <v>79</v>
      </c>
      <c r="N78" s="342">
        <v>97</v>
      </c>
      <c r="O78" s="367">
        <v>20</v>
      </c>
      <c r="P78" s="376">
        <f>SUM(M78:O78)</f>
        <v>196</v>
      </c>
    </row>
    <row r="79" spans="1:16" s="9" customFormat="1" ht="15" customHeight="1" x14ac:dyDescent="0.25">
      <c r="A79" s="158">
        <v>74</v>
      </c>
      <c r="B79" s="41" t="s">
        <v>61</v>
      </c>
      <c r="C79" s="177" t="s">
        <v>10</v>
      </c>
      <c r="D79" s="169">
        <v>3</v>
      </c>
      <c r="E79" s="162">
        <v>4.333333333333333</v>
      </c>
      <c r="F79" s="230">
        <v>4.33</v>
      </c>
      <c r="G79" s="169">
        <v>3</v>
      </c>
      <c r="H79" s="162">
        <v>4</v>
      </c>
      <c r="I79" s="230">
        <v>4.37</v>
      </c>
      <c r="J79" s="169">
        <v>4</v>
      </c>
      <c r="K79" s="162">
        <v>3.75</v>
      </c>
      <c r="L79" s="230">
        <v>4.25</v>
      </c>
      <c r="M79" s="270">
        <v>51</v>
      </c>
      <c r="N79" s="342">
        <v>68</v>
      </c>
      <c r="O79" s="367">
        <v>83</v>
      </c>
      <c r="P79" s="376">
        <f>SUM(M79:O79)</f>
        <v>202</v>
      </c>
    </row>
    <row r="80" spans="1:16" s="9" customFormat="1" ht="15" customHeight="1" x14ac:dyDescent="0.25">
      <c r="A80" s="158">
        <v>75</v>
      </c>
      <c r="B80" s="30" t="s">
        <v>65</v>
      </c>
      <c r="C80" s="47" t="s">
        <v>181</v>
      </c>
      <c r="D80" s="169">
        <v>4</v>
      </c>
      <c r="E80" s="171">
        <v>3.5</v>
      </c>
      <c r="F80" s="229">
        <v>4.33</v>
      </c>
      <c r="G80" s="169">
        <v>4</v>
      </c>
      <c r="H80" s="171">
        <v>3.5</v>
      </c>
      <c r="I80" s="229">
        <v>4.37</v>
      </c>
      <c r="J80" s="169">
        <v>3</v>
      </c>
      <c r="K80" s="171">
        <v>4.666666666666667</v>
      </c>
      <c r="L80" s="229">
        <v>4.25</v>
      </c>
      <c r="M80" s="268">
        <v>99</v>
      </c>
      <c r="N80" s="341">
        <v>94</v>
      </c>
      <c r="O80" s="365">
        <v>10</v>
      </c>
      <c r="P80" s="376">
        <f>SUM(M80:O80)</f>
        <v>203</v>
      </c>
    </row>
    <row r="81" spans="1:16" s="9" customFormat="1" ht="15" customHeight="1" x14ac:dyDescent="0.25">
      <c r="A81" s="158">
        <v>76</v>
      </c>
      <c r="B81" s="40" t="s">
        <v>65</v>
      </c>
      <c r="C81" s="177" t="s">
        <v>191</v>
      </c>
      <c r="D81" s="169">
        <v>2</v>
      </c>
      <c r="E81" s="162">
        <v>4.5</v>
      </c>
      <c r="F81" s="230">
        <v>4.33</v>
      </c>
      <c r="G81" s="169"/>
      <c r="H81" s="162"/>
      <c r="I81" s="230">
        <v>4.37</v>
      </c>
      <c r="J81" s="169">
        <v>7</v>
      </c>
      <c r="K81" s="162">
        <v>4</v>
      </c>
      <c r="L81" s="230">
        <v>4.25</v>
      </c>
      <c r="M81" s="270">
        <v>33</v>
      </c>
      <c r="N81" s="342">
        <v>99</v>
      </c>
      <c r="O81" s="367">
        <v>73</v>
      </c>
      <c r="P81" s="376">
        <f>SUM(M81:O81)</f>
        <v>205</v>
      </c>
    </row>
    <row r="82" spans="1:16" s="9" customFormat="1" ht="15" customHeight="1" x14ac:dyDescent="0.25">
      <c r="A82" s="158">
        <v>77</v>
      </c>
      <c r="B82" s="41" t="s">
        <v>63</v>
      </c>
      <c r="C82" s="177" t="s">
        <v>84</v>
      </c>
      <c r="D82" s="187">
        <v>3</v>
      </c>
      <c r="E82" s="171">
        <v>4</v>
      </c>
      <c r="F82" s="230">
        <v>4.33</v>
      </c>
      <c r="G82" s="187">
        <v>4</v>
      </c>
      <c r="H82" s="171">
        <v>4.25</v>
      </c>
      <c r="I82" s="230">
        <v>4.37</v>
      </c>
      <c r="J82" s="187">
        <v>1</v>
      </c>
      <c r="K82" s="171">
        <v>4</v>
      </c>
      <c r="L82" s="230">
        <v>4.25</v>
      </c>
      <c r="M82" s="270">
        <v>83</v>
      </c>
      <c r="N82" s="342">
        <v>55</v>
      </c>
      <c r="O82" s="367">
        <v>69</v>
      </c>
      <c r="P82" s="376">
        <f>SUM(M82:O82)</f>
        <v>207</v>
      </c>
    </row>
    <row r="83" spans="1:16" s="9" customFormat="1" ht="15" customHeight="1" x14ac:dyDescent="0.25">
      <c r="A83" s="158">
        <v>78</v>
      </c>
      <c r="B83" s="30" t="s">
        <v>63</v>
      </c>
      <c r="C83" s="47" t="s">
        <v>83</v>
      </c>
      <c r="D83" s="169"/>
      <c r="E83" s="162"/>
      <c r="F83" s="155">
        <v>4.33</v>
      </c>
      <c r="G83" s="169"/>
      <c r="H83" s="162"/>
      <c r="I83" s="155">
        <v>4.37</v>
      </c>
      <c r="J83" s="169">
        <v>1</v>
      </c>
      <c r="K83" s="162">
        <v>5</v>
      </c>
      <c r="L83" s="155">
        <v>4.25</v>
      </c>
      <c r="M83" s="381">
        <v>106</v>
      </c>
      <c r="N83" s="339">
        <v>99</v>
      </c>
      <c r="O83" s="369">
        <v>2</v>
      </c>
      <c r="P83" s="380">
        <f>SUM(M83:O83)</f>
        <v>207</v>
      </c>
    </row>
    <row r="84" spans="1:16" s="9" customFormat="1" ht="15" customHeight="1" x14ac:dyDescent="0.25">
      <c r="A84" s="158">
        <v>79</v>
      </c>
      <c r="B84" s="22" t="s">
        <v>65</v>
      </c>
      <c r="C84" s="168" t="s">
        <v>143</v>
      </c>
      <c r="D84" s="169">
        <v>18</v>
      </c>
      <c r="E84" s="162">
        <v>4.2777777777777777</v>
      </c>
      <c r="F84" s="157">
        <v>4.33</v>
      </c>
      <c r="G84" s="169">
        <v>13</v>
      </c>
      <c r="H84" s="162">
        <v>4.0769230769230766</v>
      </c>
      <c r="I84" s="157">
        <v>4.37</v>
      </c>
      <c r="J84" s="169">
        <v>16</v>
      </c>
      <c r="K84" s="162">
        <v>3.6875</v>
      </c>
      <c r="L84" s="157">
        <v>4.25</v>
      </c>
      <c r="M84" s="396">
        <v>56</v>
      </c>
      <c r="N84" s="348">
        <v>65</v>
      </c>
      <c r="O84" s="373">
        <v>87</v>
      </c>
      <c r="P84" s="376">
        <f>SUM(M84:O84)</f>
        <v>208</v>
      </c>
    </row>
    <row r="85" spans="1:16" s="9" customFormat="1" ht="15" customHeight="1" thickBot="1" x14ac:dyDescent="0.3">
      <c r="A85" s="160">
        <v>80</v>
      </c>
      <c r="B85" s="46" t="s">
        <v>65</v>
      </c>
      <c r="C85" s="399" t="s">
        <v>167</v>
      </c>
      <c r="D85" s="445">
        <v>6</v>
      </c>
      <c r="E85" s="541">
        <v>4.333333333333333</v>
      </c>
      <c r="F85" s="546">
        <v>4.33</v>
      </c>
      <c r="G85" s="445">
        <v>11</v>
      </c>
      <c r="H85" s="541">
        <v>3.8181818181818183</v>
      </c>
      <c r="I85" s="546">
        <v>4.37</v>
      </c>
      <c r="J85" s="445">
        <v>8</v>
      </c>
      <c r="K85" s="541">
        <v>4</v>
      </c>
      <c r="L85" s="546">
        <v>4.25</v>
      </c>
      <c r="M85" s="554">
        <v>54</v>
      </c>
      <c r="N85" s="556">
        <v>84</v>
      </c>
      <c r="O85" s="559">
        <v>72</v>
      </c>
      <c r="P85" s="379">
        <f>SUM(M85:O85)</f>
        <v>210</v>
      </c>
    </row>
    <row r="86" spans="1:16" s="9" customFormat="1" ht="15" customHeight="1" x14ac:dyDescent="0.25">
      <c r="A86" s="151">
        <v>81</v>
      </c>
      <c r="B86" s="533" t="s">
        <v>65</v>
      </c>
      <c r="C86" s="535" t="s">
        <v>186</v>
      </c>
      <c r="D86" s="538">
        <v>13</v>
      </c>
      <c r="E86" s="545">
        <v>4.0769230769230766</v>
      </c>
      <c r="F86" s="547">
        <v>4.33</v>
      </c>
      <c r="G86" s="538">
        <v>4</v>
      </c>
      <c r="H86" s="545">
        <v>4.25</v>
      </c>
      <c r="I86" s="547">
        <v>4.37</v>
      </c>
      <c r="J86" s="538">
        <v>6</v>
      </c>
      <c r="K86" s="545">
        <v>3.6666666666666665</v>
      </c>
      <c r="L86" s="547">
        <v>4.25</v>
      </c>
      <c r="M86" s="538">
        <v>73</v>
      </c>
      <c r="N86" s="557">
        <v>56</v>
      </c>
      <c r="O86" s="560">
        <v>89</v>
      </c>
      <c r="P86" s="375">
        <f>SUM(M86:O86)</f>
        <v>218</v>
      </c>
    </row>
    <row r="87" spans="1:16" s="9" customFormat="1" ht="15" customHeight="1" x14ac:dyDescent="0.25">
      <c r="A87" s="158">
        <v>82</v>
      </c>
      <c r="B87" s="41" t="s">
        <v>61</v>
      </c>
      <c r="C87" s="47" t="s">
        <v>189</v>
      </c>
      <c r="D87" s="169">
        <v>5</v>
      </c>
      <c r="E87" s="167">
        <v>4.4000000000000004</v>
      </c>
      <c r="F87" s="229">
        <v>4.33</v>
      </c>
      <c r="G87" s="169">
        <v>6</v>
      </c>
      <c r="H87" s="167">
        <v>3.8333333333333335</v>
      </c>
      <c r="I87" s="229">
        <v>4.37</v>
      </c>
      <c r="J87" s="169">
        <v>2</v>
      </c>
      <c r="K87" s="167">
        <v>3</v>
      </c>
      <c r="L87" s="229">
        <v>4.25</v>
      </c>
      <c r="M87" s="268">
        <v>39</v>
      </c>
      <c r="N87" s="341">
        <v>83</v>
      </c>
      <c r="O87" s="365">
        <v>99</v>
      </c>
      <c r="P87" s="376">
        <f>SUM(M87:O87)</f>
        <v>221</v>
      </c>
    </row>
    <row r="88" spans="1:16" s="9" customFormat="1" ht="15" customHeight="1" x14ac:dyDescent="0.25">
      <c r="A88" s="158">
        <v>83</v>
      </c>
      <c r="B88" s="41" t="s">
        <v>64</v>
      </c>
      <c r="C88" s="177" t="s">
        <v>165</v>
      </c>
      <c r="D88" s="270">
        <v>2</v>
      </c>
      <c r="E88" s="267">
        <v>4.5</v>
      </c>
      <c r="F88" s="230">
        <v>4.33</v>
      </c>
      <c r="G88" s="270">
        <v>3</v>
      </c>
      <c r="H88" s="267">
        <v>3</v>
      </c>
      <c r="I88" s="230">
        <v>4.37</v>
      </c>
      <c r="J88" s="270">
        <v>2</v>
      </c>
      <c r="K88" s="267">
        <v>3.5</v>
      </c>
      <c r="L88" s="230">
        <v>4.25</v>
      </c>
      <c r="M88" s="270">
        <v>31</v>
      </c>
      <c r="N88" s="342">
        <v>98</v>
      </c>
      <c r="O88" s="367">
        <v>94</v>
      </c>
      <c r="P88" s="376">
        <f>SUM(M88:O88)</f>
        <v>223</v>
      </c>
    </row>
    <row r="89" spans="1:16" s="9" customFormat="1" ht="15" customHeight="1" x14ac:dyDescent="0.25">
      <c r="A89" s="158">
        <v>84</v>
      </c>
      <c r="B89" s="41" t="s">
        <v>61</v>
      </c>
      <c r="C89" s="177" t="s">
        <v>148</v>
      </c>
      <c r="D89" s="169">
        <v>2</v>
      </c>
      <c r="E89" s="162">
        <v>4</v>
      </c>
      <c r="F89" s="230">
        <v>4.33</v>
      </c>
      <c r="G89" s="169">
        <v>5</v>
      </c>
      <c r="H89" s="162">
        <v>4.2</v>
      </c>
      <c r="I89" s="230">
        <v>4.37</v>
      </c>
      <c r="J89" s="169">
        <v>2</v>
      </c>
      <c r="K89" s="162">
        <v>3.5</v>
      </c>
      <c r="L89" s="230">
        <v>4.25</v>
      </c>
      <c r="M89" s="270">
        <v>75</v>
      </c>
      <c r="N89" s="342">
        <v>58</v>
      </c>
      <c r="O89" s="367">
        <v>91</v>
      </c>
      <c r="P89" s="376">
        <f>SUM(M89:O89)</f>
        <v>224</v>
      </c>
    </row>
    <row r="90" spans="1:16" s="9" customFormat="1" ht="15" customHeight="1" x14ac:dyDescent="0.25">
      <c r="A90" s="158">
        <v>85</v>
      </c>
      <c r="B90" s="41" t="s">
        <v>62</v>
      </c>
      <c r="C90" s="177" t="s">
        <v>156</v>
      </c>
      <c r="D90" s="169">
        <v>8</v>
      </c>
      <c r="E90" s="162">
        <v>4.25</v>
      </c>
      <c r="F90" s="230">
        <v>4.33</v>
      </c>
      <c r="G90" s="169">
        <v>5</v>
      </c>
      <c r="H90" s="162">
        <v>3.8</v>
      </c>
      <c r="I90" s="230">
        <v>4.37</v>
      </c>
      <c r="J90" s="169">
        <v>5</v>
      </c>
      <c r="K90" s="162">
        <v>3.8</v>
      </c>
      <c r="L90" s="230">
        <v>4.25</v>
      </c>
      <c r="M90" s="270">
        <v>61</v>
      </c>
      <c r="N90" s="342">
        <v>85</v>
      </c>
      <c r="O90" s="367">
        <v>79</v>
      </c>
      <c r="P90" s="376">
        <f>SUM(M90:O90)</f>
        <v>225</v>
      </c>
    </row>
    <row r="91" spans="1:16" s="9" customFormat="1" ht="15" customHeight="1" x14ac:dyDescent="0.25">
      <c r="A91" s="158">
        <v>86</v>
      </c>
      <c r="B91" s="41" t="s">
        <v>66</v>
      </c>
      <c r="C91" s="168" t="s">
        <v>140</v>
      </c>
      <c r="D91" s="187">
        <v>13</v>
      </c>
      <c r="E91" s="171">
        <v>4.1538461538461542</v>
      </c>
      <c r="F91" s="229">
        <v>4.33</v>
      </c>
      <c r="G91" s="187">
        <v>9</v>
      </c>
      <c r="H91" s="171">
        <v>4</v>
      </c>
      <c r="I91" s="229">
        <v>4.37</v>
      </c>
      <c r="J91" s="187">
        <v>10</v>
      </c>
      <c r="K91" s="171">
        <v>3.9</v>
      </c>
      <c r="L91" s="229">
        <v>4.25</v>
      </c>
      <c r="M91" s="268">
        <v>70</v>
      </c>
      <c r="N91" s="341">
        <v>81</v>
      </c>
      <c r="O91" s="365">
        <v>76</v>
      </c>
      <c r="P91" s="376">
        <f>SUM(M91:O91)</f>
        <v>227</v>
      </c>
    </row>
    <row r="92" spans="1:16" s="9" customFormat="1" ht="15" customHeight="1" x14ac:dyDescent="0.25">
      <c r="A92" s="158">
        <v>87</v>
      </c>
      <c r="B92" s="30" t="s">
        <v>63</v>
      </c>
      <c r="C92" s="177" t="s">
        <v>187</v>
      </c>
      <c r="D92" s="169">
        <v>8</v>
      </c>
      <c r="E92" s="162">
        <v>3.75</v>
      </c>
      <c r="F92" s="230">
        <v>4.33</v>
      </c>
      <c r="G92" s="169">
        <v>8</v>
      </c>
      <c r="H92" s="162">
        <v>3.875</v>
      </c>
      <c r="I92" s="230">
        <v>4.37</v>
      </c>
      <c r="J92" s="169">
        <v>13</v>
      </c>
      <c r="K92" s="162">
        <v>4.1538461538461542</v>
      </c>
      <c r="L92" s="230">
        <v>4.25</v>
      </c>
      <c r="M92" s="270">
        <v>93</v>
      </c>
      <c r="N92" s="342">
        <v>82</v>
      </c>
      <c r="O92" s="367">
        <v>52</v>
      </c>
      <c r="P92" s="376">
        <f>SUM(M92:O92)</f>
        <v>227</v>
      </c>
    </row>
    <row r="93" spans="1:16" s="9" customFormat="1" ht="15" customHeight="1" x14ac:dyDescent="0.25">
      <c r="A93" s="158">
        <v>88</v>
      </c>
      <c r="B93" s="353" t="s">
        <v>63</v>
      </c>
      <c r="C93" s="463" t="s">
        <v>195</v>
      </c>
      <c r="D93" s="451">
        <v>2</v>
      </c>
      <c r="E93" s="452">
        <v>4.5</v>
      </c>
      <c r="F93" s="450">
        <v>4.33</v>
      </c>
      <c r="G93" s="448"/>
      <c r="H93" s="449"/>
      <c r="I93" s="450">
        <v>4.37</v>
      </c>
      <c r="J93" s="451"/>
      <c r="K93" s="452"/>
      <c r="L93" s="450">
        <v>4.25</v>
      </c>
      <c r="M93" s="451">
        <v>29</v>
      </c>
      <c r="N93" s="455">
        <v>99</v>
      </c>
      <c r="O93" s="456">
        <v>102</v>
      </c>
      <c r="P93" s="443">
        <f>SUM(M93:O93)</f>
        <v>230</v>
      </c>
    </row>
    <row r="94" spans="1:16" s="9" customFormat="1" ht="15" customHeight="1" x14ac:dyDescent="0.25">
      <c r="A94" s="158">
        <v>89</v>
      </c>
      <c r="B94" s="41" t="s">
        <v>65</v>
      </c>
      <c r="C94" s="48" t="s">
        <v>179</v>
      </c>
      <c r="D94" s="169">
        <v>3</v>
      </c>
      <c r="E94" s="162">
        <v>4</v>
      </c>
      <c r="F94" s="156">
        <v>4.33</v>
      </c>
      <c r="G94" s="169">
        <v>3</v>
      </c>
      <c r="H94" s="162">
        <v>4.333333333333333</v>
      </c>
      <c r="I94" s="156">
        <v>4.37</v>
      </c>
      <c r="J94" s="169"/>
      <c r="K94" s="162"/>
      <c r="L94" s="156">
        <v>4.25</v>
      </c>
      <c r="M94" s="392">
        <v>86</v>
      </c>
      <c r="N94" s="349">
        <v>48</v>
      </c>
      <c r="O94" s="371">
        <v>102</v>
      </c>
      <c r="P94" s="376">
        <f>SUM(M94:O94)</f>
        <v>236</v>
      </c>
    </row>
    <row r="95" spans="1:16" s="9" customFormat="1" ht="15" customHeight="1" thickBot="1" x14ac:dyDescent="0.3">
      <c r="A95" s="159">
        <v>90</v>
      </c>
      <c r="B95" s="42" t="s">
        <v>65</v>
      </c>
      <c r="C95" s="50" t="s">
        <v>139</v>
      </c>
      <c r="D95" s="189">
        <v>9</v>
      </c>
      <c r="E95" s="172">
        <v>4</v>
      </c>
      <c r="F95" s="548">
        <v>4.33</v>
      </c>
      <c r="G95" s="189">
        <v>6</v>
      </c>
      <c r="H95" s="172">
        <v>4.333333333333333</v>
      </c>
      <c r="I95" s="548">
        <v>4.37</v>
      </c>
      <c r="J95" s="189">
        <v>5</v>
      </c>
      <c r="K95" s="172">
        <v>3.2</v>
      </c>
      <c r="L95" s="548">
        <v>4.25</v>
      </c>
      <c r="M95" s="555">
        <v>87</v>
      </c>
      <c r="N95" s="558">
        <v>51</v>
      </c>
      <c r="O95" s="561">
        <v>98</v>
      </c>
      <c r="P95" s="377">
        <f>SUM(M95:O95)</f>
        <v>236</v>
      </c>
    </row>
    <row r="96" spans="1:16" s="9" customFormat="1" ht="15" customHeight="1" x14ac:dyDescent="0.25">
      <c r="A96" s="151">
        <v>91</v>
      </c>
      <c r="B96" s="43" t="s">
        <v>66</v>
      </c>
      <c r="C96" s="181" t="s">
        <v>135</v>
      </c>
      <c r="D96" s="186">
        <v>35</v>
      </c>
      <c r="E96" s="164">
        <v>3.9714285714285715</v>
      </c>
      <c r="F96" s="233">
        <v>4.33</v>
      </c>
      <c r="G96" s="186">
        <v>18</v>
      </c>
      <c r="H96" s="164">
        <v>4.0555555555555554</v>
      </c>
      <c r="I96" s="233">
        <v>4.37</v>
      </c>
      <c r="J96" s="186">
        <v>35</v>
      </c>
      <c r="K96" s="164">
        <v>3.7428571428571429</v>
      </c>
      <c r="L96" s="233">
        <v>4.25</v>
      </c>
      <c r="M96" s="395">
        <v>88</v>
      </c>
      <c r="N96" s="347">
        <v>66</v>
      </c>
      <c r="O96" s="363">
        <v>85</v>
      </c>
      <c r="P96" s="375">
        <f>SUM(M96:O96)</f>
        <v>239</v>
      </c>
    </row>
    <row r="97" spans="1:16" s="9" customFormat="1" ht="15" customHeight="1" x14ac:dyDescent="0.25">
      <c r="A97" s="160">
        <v>92</v>
      </c>
      <c r="B97" s="33" t="s">
        <v>60</v>
      </c>
      <c r="C97" s="177" t="s">
        <v>147</v>
      </c>
      <c r="D97" s="169">
        <v>13</v>
      </c>
      <c r="E97" s="162">
        <v>3.5384615384615383</v>
      </c>
      <c r="F97" s="230">
        <v>4.33</v>
      </c>
      <c r="G97" s="169">
        <v>8</v>
      </c>
      <c r="H97" s="162">
        <v>3.625</v>
      </c>
      <c r="I97" s="230">
        <v>4.37</v>
      </c>
      <c r="J97" s="169">
        <v>7</v>
      </c>
      <c r="K97" s="162">
        <v>4</v>
      </c>
      <c r="L97" s="230">
        <v>4.25</v>
      </c>
      <c r="M97" s="270">
        <v>96</v>
      </c>
      <c r="N97" s="342">
        <v>88</v>
      </c>
      <c r="O97" s="367">
        <v>64</v>
      </c>
      <c r="P97" s="376">
        <f>SUM(M97:O97)</f>
        <v>248</v>
      </c>
    </row>
    <row r="98" spans="1:16" s="9" customFormat="1" ht="15" customHeight="1" x14ac:dyDescent="0.25">
      <c r="A98" s="119">
        <v>93</v>
      </c>
      <c r="B98" s="41" t="s">
        <v>64</v>
      </c>
      <c r="C98" s="47" t="s">
        <v>161</v>
      </c>
      <c r="D98" s="169">
        <v>3</v>
      </c>
      <c r="E98" s="162">
        <v>3.3333333333333335</v>
      </c>
      <c r="F98" s="229">
        <v>4.33</v>
      </c>
      <c r="G98" s="169">
        <v>1</v>
      </c>
      <c r="H98" s="162">
        <v>4</v>
      </c>
      <c r="I98" s="229">
        <v>4.37</v>
      </c>
      <c r="J98" s="169">
        <v>2</v>
      </c>
      <c r="K98" s="162">
        <v>4</v>
      </c>
      <c r="L98" s="229">
        <v>4.25</v>
      </c>
      <c r="M98" s="268">
        <v>102</v>
      </c>
      <c r="N98" s="341">
        <v>76</v>
      </c>
      <c r="O98" s="365">
        <v>71</v>
      </c>
      <c r="P98" s="376">
        <f>SUM(M98:O98)</f>
        <v>249</v>
      </c>
    </row>
    <row r="99" spans="1:16" s="9" customFormat="1" ht="15" customHeight="1" x14ac:dyDescent="0.25">
      <c r="A99" s="158">
        <v>94</v>
      </c>
      <c r="B99" s="41" t="s">
        <v>65</v>
      </c>
      <c r="C99" s="177" t="s">
        <v>175</v>
      </c>
      <c r="D99" s="169">
        <v>4</v>
      </c>
      <c r="E99" s="162">
        <v>4.25</v>
      </c>
      <c r="F99" s="230">
        <v>4.33</v>
      </c>
      <c r="G99" s="169">
        <v>3</v>
      </c>
      <c r="H99" s="162">
        <v>3.3333333333333335</v>
      </c>
      <c r="I99" s="230">
        <v>4.37</v>
      </c>
      <c r="J99" s="169">
        <v>2</v>
      </c>
      <c r="K99" s="162">
        <v>3.5</v>
      </c>
      <c r="L99" s="230">
        <v>4.25</v>
      </c>
      <c r="M99" s="270">
        <v>62</v>
      </c>
      <c r="N99" s="342">
        <v>96</v>
      </c>
      <c r="O99" s="367">
        <v>96</v>
      </c>
      <c r="P99" s="376">
        <f>SUM(M99:O99)</f>
        <v>254</v>
      </c>
    </row>
    <row r="100" spans="1:16" s="9" customFormat="1" ht="15" customHeight="1" x14ac:dyDescent="0.25">
      <c r="A100" s="158">
        <v>95</v>
      </c>
      <c r="B100" s="41" t="s">
        <v>62</v>
      </c>
      <c r="C100" s="47" t="s">
        <v>182</v>
      </c>
      <c r="D100" s="169">
        <v>7</v>
      </c>
      <c r="E100" s="162">
        <v>3.8571428571428572</v>
      </c>
      <c r="F100" s="229">
        <v>4.33</v>
      </c>
      <c r="G100" s="169"/>
      <c r="H100" s="162"/>
      <c r="I100" s="229">
        <v>4.37</v>
      </c>
      <c r="J100" s="169">
        <v>1</v>
      </c>
      <c r="K100" s="162">
        <v>4</v>
      </c>
      <c r="L100" s="229">
        <v>4.25</v>
      </c>
      <c r="M100" s="268">
        <v>90</v>
      </c>
      <c r="N100" s="341">
        <v>99</v>
      </c>
      <c r="O100" s="365">
        <v>68</v>
      </c>
      <c r="P100" s="376">
        <f>SUM(M100:O100)</f>
        <v>257</v>
      </c>
    </row>
    <row r="101" spans="1:16" s="9" customFormat="1" ht="15" customHeight="1" x14ac:dyDescent="0.25">
      <c r="A101" s="158">
        <v>96</v>
      </c>
      <c r="B101" s="41" t="s">
        <v>62</v>
      </c>
      <c r="C101" s="177" t="s">
        <v>155</v>
      </c>
      <c r="D101" s="187">
        <v>6</v>
      </c>
      <c r="E101" s="171">
        <v>3.3333333333333335</v>
      </c>
      <c r="F101" s="230">
        <v>4.33</v>
      </c>
      <c r="G101" s="187">
        <v>5</v>
      </c>
      <c r="H101" s="171">
        <v>3.6</v>
      </c>
      <c r="I101" s="230">
        <v>4.37</v>
      </c>
      <c r="J101" s="187">
        <v>3</v>
      </c>
      <c r="K101" s="171">
        <v>4</v>
      </c>
      <c r="L101" s="230">
        <v>4.25</v>
      </c>
      <c r="M101" s="270">
        <v>101</v>
      </c>
      <c r="N101" s="342">
        <v>89</v>
      </c>
      <c r="O101" s="367">
        <v>67</v>
      </c>
      <c r="P101" s="376">
        <f>SUM(M101:O101)</f>
        <v>257</v>
      </c>
    </row>
    <row r="102" spans="1:16" s="9" customFormat="1" ht="15" customHeight="1" x14ac:dyDescent="0.25">
      <c r="A102" s="158">
        <v>97</v>
      </c>
      <c r="B102" s="41" t="s">
        <v>65</v>
      </c>
      <c r="C102" s="47" t="s">
        <v>171</v>
      </c>
      <c r="D102" s="169">
        <v>6</v>
      </c>
      <c r="E102" s="162">
        <v>4</v>
      </c>
      <c r="F102" s="229">
        <v>4.33</v>
      </c>
      <c r="G102" s="169">
        <v>5</v>
      </c>
      <c r="H102" s="162">
        <v>4</v>
      </c>
      <c r="I102" s="229">
        <v>4.37</v>
      </c>
      <c r="J102" s="169">
        <v>12</v>
      </c>
      <c r="K102" s="162">
        <v>3.5</v>
      </c>
      <c r="L102" s="229">
        <v>4.25</v>
      </c>
      <c r="M102" s="268">
        <v>85</v>
      </c>
      <c r="N102" s="341">
        <v>78</v>
      </c>
      <c r="O102" s="365">
        <v>95</v>
      </c>
      <c r="P102" s="376">
        <f>SUM(M102:O102)</f>
        <v>258</v>
      </c>
    </row>
    <row r="103" spans="1:16" s="9" customFormat="1" ht="15" customHeight="1" x14ac:dyDescent="0.25">
      <c r="A103" s="158">
        <v>98</v>
      </c>
      <c r="B103" s="41" t="s">
        <v>62</v>
      </c>
      <c r="C103" s="183" t="s">
        <v>17</v>
      </c>
      <c r="D103" s="523">
        <v>3</v>
      </c>
      <c r="E103" s="528">
        <v>2.6666666666666665</v>
      </c>
      <c r="F103" s="529">
        <v>4.33</v>
      </c>
      <c r="G103" s="523">
        <v>4</v>
      </c>
      <c r="H103" s="528">
        <v>3.5</v>
      </c>
      <c r="I103" s="529">
        <v>4.37</v>
      </c>
      <c r="J103" s="523">
        <v>1</v>
      </c>
      <c r="K103" s="528">
        <v>4</v>
      </c>
      <c r="L103" s="529">
        <v>4.25</v>
      </c>
      <c r="M103" s="523">
        <v>104</v>
      </c>
      <c r="N103" s="530">
        <v>92</v>
      </c>
      <c r="O103" s="531">
        <v>66</v>
      </c>
      <c r="P103" s="376">
        <f>SUM(M103:O103)</f>
        <v>262</v>
      </c>
    </row>
    <row r="104" spans="1:16" s="9" customFormat="1" ht="15" customHeight="1" x14ac:dyDescent="0.25">
      <c r="A104" s="158">
        <v>99</v>
      </c>
      <c r="B104" s="41" t="s">
        <v>61</v>
      </c>
      <c r="C104" s="47" t="s">
        <v>150</v>
      </c>
      <c r="D104" s="187">
        <v>1</v>
      </c>
      <c r="E104" s="162">
        <v>4</v>
      </c>
      <c r="F104" s="229">
        <v>4.33</v>
      </c>
      <c r="G104" s="187">
        <v>2</v>
      </c>
      <c r="H104" s="162">
        <v>3.5</v>
      </c>
      <c r="I104" s="229">
        <v>4.37</v>
      </c>
      <c r="J104" s="187">
        <v>3</v>
      </c>
      <c r="K104" s="162">
        <v>3.3333333333333335</v>
      </c>
      <c r="L104" s="229">
        <v>4.25</v>
      </c>
      <c r="M104" s="268">
        <v>76</v>
      </c>
      <c r="N104" s="341">
        <v>91</v>
      </c>
      <c r="O104" s="365">
        <v>97</v>
      </c>
      <c r="P104" s="376">
        <f>SUM(M104:O104)</f>
        <v>264</v>
      </c>
    </row>
    <row r="105" spans="1:16" s="9" customFormat="1" ht="15" customHeight="1" thickBot="1" x14ac:dyDescent="0.3">
      <c r="A105" s="222">
        <v>100</v>
      </c>
      <c r="B105" s="42" t="s">
        <v>62</v>
      </c>
      <c r="C105" s="439" t="s">
        <v>154</v>
      </c>
      <c r="D105" s="189">
        <v>5</v>
      </c>
      <c r="E105" s="172">
        <v>3.6</v>
      </c>
      <c r="F105" s="444">
        <v>4.33</v>
      </c>
      <c r="G105" s="189">
        <v>1</v>
      </c>
      <c r="H105" s="172">
        <v>4</v>
      </c>
      <c r="I105" s="444">
        <v>4.37</v>
      </c>
      <c r="J105" s="189">
        <v>2</v>
      </c>
      <c r="K105" s="172">
        <v>2.5</v>
      </c>
      <c r="L105" s="444">
        <v>4.25</v>
      </c>
      <c r="M105" s="445">
        <v>95</v>
      </c>
      <c r="N105" s="446">
        <v>71</v>
      </c>
      <c r="O105" s="447">
        <v>101</v>
      </c>
      <c r="P105" s="377">
        <f>SUM(M105:O105)</f>
        <v>267</v>
      </c>
    </row>
    <row r="106" spans="1:16" s="9" customFormat="1" ht="15" customHeight="1" x14ac:dyDescent="0.25">
      <c r="A106" s="158">
        <v>101</v>
      </c>
      <c r="B106" s="521" t="s">
        <v>63</v>
      </c>
      <c r="C106" s="398" t="s">
        <v>137</v>
      </c>
      <c r="D106" s="187"/>
      <c r="E106" s="171"/>
      <c r="F106" s="404">
        <v>4.33</v>
      </c>
      <c r="G106" s="187">
        <v>4</v>
      </c>
      <c r="H106" s="171">
        <v>4</v>
      </c>
      <c r="I106" s="404">
        <v>4.37</v>
      </c>
      <c r="J106" s="187">
        <v>3</v>
      </c>
      <c r="K106" s="171">
        <v>3.6666666666666665</v>
      </c>
      <c r="L106" s="404">
        <v>4.25</v>
      </c>
      <c r="M106" s="406">
        <v>106</v>
      </c>
      <c r="N106" s="408">
        <v>73</v>
      </c>
      <c r="O106" s="410">
        <v>88</v>
      </c>
      <c r="P106" s="378">
        <f>SUM(M106:O106)</f>
        <v>267</v>
      </c>
    </row>
    <row r="107" spans="1:16" s="9" customFormat="1" ht="15" customHeight="1" x14ac:dyDescent="0.25">
      <c r="A107" s="119">
        <v>102</v>
      </c>
      <c r="B107" s="353" t="s">
        <v>62</v>
      </c>
      <c r="C107" s="463" t="s">
        <v>192</v>
      </c>
      <c r="D107" s="451">
        <v>1</v>
      </c>
      <c r="E107" s="452">
        <v>4</v>
      </c>
      <c r="F107" s="450">
        <v>4.33</v>
      </c>
      <c r="G107" s="448"/>
      <c r="H107" s="449"/>
      <c r="I107" s="450">
        <v>4.37</v>
      </c>
      <c r="J107" s="451"/>
      <c r="K107" s="452"/>
      <c r="L107" s="450">
        <v>4.25</v>
      </c>
      <c r="M107" s="451">
        <v>78</v>
      </c>
      <c r="N107" s="455">
        <v>99</v>
      </c>
      <c r="O107" s="456">
        <v>102</v>
      </c>
      <c r="P107" s="443">
        <f>SUM(M107:O107)</f>
        <v>279</v>
      </c>
    </row>
    <row r="108" spans="1:16" s="9" customFormat="1" ht="15" customHeight="1" x14ac:dyDescent="0.25">
      <c r="A108" s="119">
        <v>103</v>
      </c>
      <c r="B108" s="41" t="s">
        <v>63</v>
      </c>
      <c r="C108" s="48" t="s">
        <v>81</v>
      </c>
      <c r="D108" s="392">
        <v>1</v>
      </c>
      <c r="E108" s="401">
        <v>4</v>
      </c>
      <c r="F108" s="156">
        <v>4.33</v>
      </c>
      <c r="G108" s="392"/>
      <c r="H108" s="401"/>
      <c r="I108" s="156">
        <v>4.37</v>
      </c>
      <c r="J108" s="392">
        <v>1</v>
      </c>
      <c r="K108" s="401">
        <v>3</v>
      </c>
      <c r="L108" s="156">
        <v>4.25</v>
      </c>
      <c r="M108" s="392">
        <v>82</v>
      </c>
      <c r="N108" s="349">
        <v>99</v>
      </c>
      <c r="O108" s="371">
        <v>100</v>
      </c>
      <c r="P108" s="376">
        <f>SUM(M108:O108)</f>
        <v>281</v>
      </c>
    </row>
    <row r="109" spans="1:16" s="9" customFormat="1" ht="15" customHeight="1" x14ac:dyDescent="0.25">
      <c r="A109" s="119">
        <v>104</v>
      </c>
      <c r="B109" s="385" t="s">
        <v>63</v>
      </c>
      <c r="C109" s="463" t="s">
        <v>193</v>
      </c>
      <c r="D109" s="451">
        <v>3</v>
      </c>
      <c r="E109" s="452">
        <v>4</v>
      </c>
      <c r="F109" s="450">
        <v>4.33</v>
      </c>
      <c r="G109" s="549"/>
      <c r="H109" s="551"/>
      <c r="I109" s="450">
        <v>4.37</v>
      </c>
      <c r="J109" s="451"/>
      <c r="K109" s="553"/>
      <c r="L109" s="450">
        <v>4.25</v>
      </c>
      <c r="M109" s="451">
        <v>81</v>
      </c>
      <c r="N109" s="455">
        <v>99</v>
      </c>
      <c r="O109" s="456">
        <v>102</v>
      </c>
      <c r="P109" s="443">
        <f>SUM(M109:O109)</f>
        <v>282</v>
      </c>
    </row>
    <row r="110" spans="1:16" s="9" customFormat="1" ht="15" customHeight="1" x14ac:dyDescent="0.25">
      <c r="A110" s="119">
        <v>105</v>
      </c>
      <c r="B110" s="41" t="s">
        <v>65</v>
      </c>
      <c r="C110" s="47" t="s">
        <v>185</v>
      </c>
      <c r="D110" s="175">
        <v>6</v>
      </c>
      <c r="E110" s="167">
        <v>3.8333333333333335</v>
      </c>
      <c r="F110" s="229">
        <v>4.33</v>
      </c>
      <c r="G110" s="175">
        <v>5</v>
      </c>
      <c r="H110" s="167">
        <v>3.6</v>
      </c>
      <c r="I110" s="229">
        <v>4.37</v>
      </c>
      <c r="J110" s="175"/>
      <c r="K110" s="167"/>
      <c r="L110" s="229">
        <v>4.25</v>
      </c>
      <c r="M110" s="268">
        <v>92</v>
      </c>
      <c r="N110" s="341">
        <v>90</v>
      </c>
      <c r="O110" s="365">
        <v>102</v>
      </c>
      <c r="P110" s="376">
        <f>SUM(M110:O110)</f>
        <v>284</v>
      </c>
    </row>
    <row r="111" spans="1:16" s="9" customFormat="1" ht="15" customHeight="1" x14ac:dyDescent="0.25">
      <c r="A111" s="119">
        <v>106</v>
      </c>
      <c r="B111" s="41" t="s">
        <v>66</v>
      </c>
      <c r="C111" s="168" t="s">
        <v>98</v>
      </c>
      <c r="D111" s="175"/>
      <c r="E111" s="167"/>
      <c r="F111" s="229">
        <v>4.33</v>
      </c>
      <c r="G111" s="175"/>
      <c r="H111" s="167"/>
      <c r="I111" s="229">
        <v>4.37</v>
      </c>
      <c r="J111" s="175">
        <v>3</v>
      </c>
      <c r="K111" s="167">
        <v>3.6666666666666665</v>
      </c>
      <c r="L111" s="229">
        <v>4.25</v>
      </c>
      <c r="M111" s="268">
        <v>106</v>
      </c>
      <c r="N111" s="341">
        <v>99</v>
      </c>
      <c r="O111" s="365">
        <v>90</v>
      </c>
      <c r="P111" s="376">
        <f>SUM(M111:O111)</f>
        <v>295</v>
      </c>
    </row>
    <row r="112" spans="1:16" s="9" customFormat="1" ht="15" customHeight="1" x14ac:dyDescent="0.25">
      <c r="A112" s="119">
        <v>107</v>
      </c>
      <c r="B112" s="353" t="s">
        <v>65</v>
      </c>
      <c r="C112" s="463" t="s">
        <v>196</v>
      </c>
      <c r="D112" s="451">
        <v>2</v>
      </c>
      <c r="E112" s="452">
        <v>3.5</v>
      </c>
      <c r="F112" s="450">
        <v>4.33</v>
      </c>
      <c r="G112" s="448"/>
      <c r="H112" s="449"/>
      <c r="I112" s="450">
        <v>4.37</v>
      </c>
      <c r="J112" s="451"/>
      <c r="K112" s="452"/>
      <c r="L112" s="450">
        <v>4.25</v>
      </c>
      <c r="M112" s="451">
        <v>100</v>
      </c>
      <c r="N112" s="455">
        <v>99</v>
      </c>
      <c r="O112" s="456">
        <v>102</v>
      </c>
      <c r="P112" s="443">
        <f>SUM(M112:O112)</f>
        <v>301</v>
      </c>
    </row>
    <row r="113" spans="1:16" s="9" customFormat="1" ht="15" customHeight="1" thickBot="1" x14ac:dyDescent="0.3">
      <c r="A113" s="159">
        <v>108</v>
      </c>
      <c r="B113" s="534" t="s">
        <v>63</v>
      </c>
      <c r="C113" s="464" t="s">
        <v>194</v>
      </c>
      <c r="D113" s="454">
        <v>4</v>
      </c>
      <c r="E113" s="465">
        <v>0</v>
      </c>
      <c r="F113" s="453">
        <v>4.33</v>
      </c>
      <c r="G113" s="550"/>
      <c r="H113" s="552"/>
      <c r="I113" s="453">
        <v>4.37</v>
      </c>
      <c r="J113" s="454"/>
      <c r="K113" s="465"/>
      <c r="L113" s="453">
        <v>4.25</v>
      </c>
      <c r="M113" s="454">
        <v>105</v>
      </c>
      <c r="N113" s="457">
        <v>99</v>
      </c>
      <c r="O113" s="458">
        <v>102</v>
      </c>
      <c r="P113" s="441">
        <f>SUM(M113:O113)</f>
        <v>306</v>
      </c>
    </row>
    <row r="114" spans="1:16" x14ac:dyDescent="0.25">
      <c r="B114" s="438"/>
      <c r="C114" s="562" t="s">
        <v>99</v>
      </c>
      <c r="D114" s="563"/>
      <c r="E114" s="564">
        <f>AVERAGE(E6:E113)</f>
        <v>4.2112828588210576</v>
      </c>
      <c r="F114" s="562"/>
      <c r="G114" s="565"/>
      <c r="H114" s="564">
        <f>AVERAGE(H6:H113)</f>
        <v>4.2331451726484133</v>
      </c>
      <c r="I114" s="562"/>
      <c r="J114" s="565"/>
      <c r="K114" s="564">
        <f>AVERAGE(K6:K113)</f>
        <v>4.1419237065928289</v>
      </c>
      <c r="L114" s="436"/>
      <c r="M114" s="436"/>
      <c r="N114" s="436"/>
      <c r="O114" s="436"/>
      <c r="P114" s="442"/>
    </row>
    <row r="115" spans="1:16" ht="15" customHeight="1" x14ac:dyDescent="0.25">
      <c r="B115" s="566" t="s">
        <v>100</v>
      </c>
      <c r="C115" s="566"/>
      <c r="D115" s="459"/>
      <c r="E115" s="460">
        <v>4.33</v>
      </c>
      <c r="F115" s="461"/>
      <c r="G115" s="462"/>
      <c r="H115" s="460">
        <v>4.37</v>
      </c>
      <c r="I115" s="461"/>
      <c r="J115" s="462"/>
      <c r="K115" s="460">
        <v>4.25</v>
      </c>
      <c r="L115" s="436"/>
      <c r="M115" s="436"/>
      <c r="N115" s="436"/>
      <c r="O115" s="436"/>
      <c r="P115" s="442"/>
    </row>
  </sheetData>
  <mergeCells count="9">
    <mergeCell ref="P4:P5"/>
    <mergeCell ref="A4:A5"/>
    <mergeCell ref="B4:B5"/>
    <mergeCell ref="C4:C5"/>
    <mergeCell ref="G4:I4"/>
    <mergeCell ref="J4:L4"/>
    <mergeCell ref="M4:O4"/>
    <mergeCell ref="D4:F4"/>
    <mergeCell ref="B115:C115"/>
  </mergeCells>
  <conditionalFormatting sqref="K6:K115">
    <cfRule type="containsBlanks" dxfId="45" priority="8">
      <formula>LEN(TRIM(K6))=0</formula>
    </cfRule>
    <cfRule type="cellIs" dxfId="44" priority="9" stopIfTrue="1" operator="between">
      <formula>$K$114</formula>
      <formula>4.135</formula>
    </cfRule>
    <cfRule type="cellIs" dxfId="43" priority="10" stopIfTrue="1" operator="lessThan">
      <formula>3.5</formula>
    </cfRule>
    <cfRule type="cellIs" dxfId="42" priority="11" stopIfTrue="1" operator="between">
      <formula>$K$114</formula>
      <formula>3.5</formula>
    </cfRule>
    <cfRule type="cellIs" dxfId="41" priority="12" stopIfTrue="1" operator="between">
      <formula>4.499</formula>
      <formula>$K$114</formula>
    </cfRule>
    <cfRule type="cellIs" dxfId="40" priority="13" stopIfTrue="1" operator="greaterThanOrEqual">
      <formula>4.5</formula>
    </cfRule>
  </conditionalFormatting>
  <conditionalFormatting sqref="H6:H115">
    <cfRule type="containsBlanks" dxfId="39" priority="7">
      <formula>LEN(TRIM(H6))=0</formula>
    </cfRule>
    <cfRule type="cellIs" dxfId="38" priority="14" stopIfTrue="1" operator="between">
      <formula>$H$114</formula>
      <formula>4.225</formula>
    </cfRule>
    <cfRule type="cellIs" dxfId="37" priority="15" stopIfTrue="1" operator="lessThan">
      <formula>3.5</formula>
    </cfRule>
    <cfRule type="cellIs" dxfId="36" priority="16" stopIfTrue="1" operator="between">
      <formula>$H$114</formula>
      <formula>3.5</formula>
    </cfRule>
    <cfRule type="cellIs" dxfId="35" priority="17" stopIfTrue="1" operator="between">
      <formula>4.499</formula>
      <formula>$H$114</formula>
    </cfRule>
    <cfRule type="cellIs" dxfId="34" priority="18" stopIfTrue="1" operator="greaterThanOrEqual">
      <formula>4.5</formula>
    </cfRule>
  </conditionalFormatting>
  <conditionalFormatting sqref="E6:E115">
    <cfRule type="containsBlanks" dxfId="33" priority="1">
      <formula>LEN(TRIM(E6))=0</formula>
    </cfRule>
    <cfRule type="cellIs" dxfId="32" priority="2" stopIfTrue="1" operator="between">
      <formula>$E$114</formula>
      <formula>4.205</formula>
    </cfRule>
    <cfRule type="cellIs" dxfId="31" priority="3" stopIfTrue="1" operator="lessThan">
      <formula>3.5</formula>
    </cfRule>
    <cfRule type="cellIs" dxfId="30" priority="4" stopIfTrue="1" operator="between">
      <formula>$E$114</formula>
      <formula>3.5</formula>
    </cfRule>
    <cfRule type="cellIs" dxfId="29" priority="5" stopIfTrue="1" operator="between">
      <formula>4.499</formula>
      <formula>$E$114</formula>
    </cfRule>
    <cfRule type="cellIs" dxfId="28" priority="6" stopIfTrue="1" operator="greaterThanOrEqual">
      <formula>4.5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4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5" width="8.7109375" style="4" customWidth="1"/>
    <col min="6" max="6" width="7.7109375" customWidth="1"/>
  </cols>
  <sheetData>
    <row r="1" spans="1:8" s="1" customFormat="1" ht="15" customHeight="1" x14ac:dyDescent="0.25">
      <c r="C1" s="5"/>
      <c r="D1" s="69"/>
      <c r="E1" s="2"/>
      <c r="G1" s="70"/>
      <c r="H1" s="54" t="s">
        <v>104</v>
      </c>
    </row>
    <row r="2" spans="1:8" s="1" customFormat="1" ht="15" customHeight="1" x14ac:dyDescent="0.25">
      <c r="B2" s="490" t="s">
        <v>52</v>
      </c>
      <c r="C2" s="490"/>
      <c r="D2" s="146"/>
      <c r="E2" s="7">
        <v>2024</v>
      </c>
      <c r="G2" s="71"/>
      <c r="H2" s="54" t="s">
        <v>105</v>
      </c>
    </row>
    <row r="3" spans="1:8" s="1" customFormat="1" ht="15" customHeight="1" thickBot="1" x14ac:dyDescent="0.3">
      <c r="C3" s="5"/>
      <c r="D3" s="69"/>
      <c r="E3" s="2"/>
      <c r="G3" s="219"/>
      <c r="H3" s="54" t="s">
        <v>106</v>
      </c>
    </row>
    <row r="4" spans="1:8" s="1" customFormat="1" ht="15" customHeight="1" x14ac:dyDescent="0.25">
      <c r="A4" s="493" t="s">
        <v>0</v>
      </c>
      <c r="B4" s="495" t="s">
        <v>54</v>
      </c>
      <c r="C4" s="495" t="s">
        <v>1</v>
      </c>
      <c r="D4" s="497" t="s">
        <v>112</v>
      </c>
      <c r="E4" s="491" t="s">
        <v>132</v>
      </c>
      <c r="G4" s="55"/>
      <c r="H4" s="54" t="s">
        <v>107</v>
      </c>
    </row>
    <row r="5" spans="1:8" s="1" customFormat="1" ht="26.25" customHeight="1" thickBot="1" x14ac:dyDescent="0.3">
      <c r="A5" s="494"/>
      <c r="B5" s="496"/>
      <c r="C5" s="496"/>
      <c r="D5" s="498"/>
      <c r="E5" s="492"/>
    </row>
    <row r="6" spans="1:8" s="1" customFormat="1" ht="15" customHeight="1" thickBot="1" x14ac:dyDescent="0.3">
      <c r="A6" s="110"/>
      <c r="B6" s="111"/>
      <c r="C6" s="111" t="s">
        <v>120</v>
      </c>
      <c r="D6" s="112">
        <f>SUM(D7:D111)</f>
        <v>1241</v>
      </c>
      <c r="E6" s="149">
        <f>AVERAGE(E7:E7:E110108)</f>
        <v>4.2123923648133843</v>
      </c>
    </row>
    <row r="7" spans="1:8" s="1" customFormat="1" ht="15" customHeight="1" x14ac:dyDescent="0.25">
      <c r="A7" s="35">
        <v>1</v>
      </c>
      <c r="B7" s="20" t="s">
        <v>60</v>
      </c>
      <c r="C7" s="21" t="s">
        <v>146</v>
      </c>
      <c r="D7" s="72">
        <v>1</v>
      </c>
      <c r="E7" s="512">
        <v>5</v>
      </c>
    </row>
    <row r="8" spans="1:8" s="3" customFormat="1" ht="15" customHeight="1" x14ac:dyDescent="0.25">
      <c r="A8" s="36">
        <v>2</v>
      </c>
      <c r="B8" s="25" t="s">
        <v>63</v>
      </c>
      <c r="C8" s="356" t="s">
        <v>158</v>
      </c>
      <c r="D8" s="509">
        <v>4</v>
      </c>
      <c r="E8" s="76">
        <v>5</v>
      </c>
    </row>
    <row r="9" spans="1:8" s="3" customFormat="1" ht="15" customHeight="1" x14ac:dyDescent="0.25">
      <c r="A9" s="36">
        <v>3</v>
      </c>
      <c r="B9" s="22" t="s">
        <v>65</v>
      </c>
      <c r="C9" s="15" t="s">
        <v>142</v>
      </c>
      <c r="D9" s="80">
        <v>8</v>
      </c>
      <c r="E9" s="118">
        <v>4.875</v>
      </c>
    </row>
    <row r="10" spans="1:8" s="3" customFormat="1" ht="15" customHeight="1" x14ac:dyDescent="0.25">
      <c r="A10" s="36">
        <v>4</v>
      </c>
      <c r="B10" s="114" t="s">
        <v>61</v>
      </c>
      <c r="C10" s="115" t="s">
        <v>5</v>
      </c>
      <c r="D10" s="116">
        <v>14</v>
      </c>
      <c r="E10" s="82">
        <v>4.8571428571428568</v>
      </c>
    </row>
    <row r="11" spans="1:8" s="3" customFormat="1" ht="15" customHeight="1" x14ac:dyDescent="0.25">
      <c r="A11" s="36">
        <v>5</v>
      </c>
      <c r="B11" s="22" t="s">
        <v>65</v>
      </c>
      <c r="C11" s="15" t="s">
        <v>51</v>
      </c>
      <c r="D11" s="80">
        <v>20</v>
      </c>
      <c r="E11" s="91">
        <v>4.8499999999999996</v>
      </c>
    </row>
    <row r="12" spans="1:8" s="3" customFormat="1" ht="15" customHeight="1" x14ac:dyDescent="0.25">
      <c r="A12" s="36">
        <v>6</v>
      </c>
      <c r="B12" s="30" t="s">
        <v>62</v>
      </c>
      <c r="C12" s="23" t="s">
        <v>122</v>
      </c>
      <c r="D12" s="80">
        <v>11</v>
      </c>
      <c r="E12" s="514">
        <v>4.8181818181818183</v>
      </c>
    </row>
    <row r="13" spans="1:8" s="3" customFormat="1" ht="15" customHeight="1" x14ac:dyDescent="0.25">
      <c r="A13" s="150">
        <v>7</v>
      </c>
      <c r="B13" s="30" t="s">
        <v>63</v>
      </c>
      <c r="C13" s="23" t="s">
        <v>26</v>
      </c>
      <c r="D13" s="74">
        <v>10</v>
      </c>
      <c r="E13" s="79">
        <v>4.8</v>
      </c>
    </row>
    <row r="14" spans="1:8" s="3" customFormat="1" ht="15" customHeight="1" x14ac:dyDescent="0.25">
      <c r="A14" s="39">
        <v>8</v>
      </c>
      <c r="B14" s="22" t="s">
        <v>65</v>
      </c>
      <c r="C14" s="15" t="s">
        <v>176</v>
      </c>
      <c r="D14" s="80">
        <v>4</v>
      </c>
      <c r="E14" s="118">
        <v>4.75</v>
      </c>
    </row>
    <row r="15" spans="1:8" s="3" customFormat="1" ht="15" customHeight="1" x14ac:dyDescent="0.25">
      <c r="A15" s="36">
        <v>9</v>
      </c>
      <c r="B15" s="147" t="s">
        <v>65</v>
      </c>
      <c r="C15" s="15" t="s">
        <v>169</v>
      </c>
      <c r="D15" s="80">
        <v>8</v>
      </c>
      <c r="E15" s="82">
        <v>4.75</v>
      </c>
    </row>
    <row r="16" spans="1:8" s="3" customFormat="1" ht="15" customHeight="1" thickBot="1" x14ac:dyDescent="0.3">
      <c r="A16" s="37">
        <v>10</v>
      </c>
      <c r="B16" s="144" t="s">
        <v>61</v>
      </c>
      <c r="C16" s="418" t="s">
        <v>6</v>
      </c>
      <c r="D16" s="387">
        <v>23</v>
      </c>
      <c r="E16" s="145">
        <v>4.7391304347826084</v>
      </c>
    </row>
    <row r="17" spans="1:5" s="3" customFormat="1" ht="15" customHeight="1" x14ac:dyDescent="0.25">
      <c r="A17" s="36">
        <v>11</v>
      </c>
      <c r="B17" s="25" t="s">
        <v>65</v>
      </c>
      <c r="C17" s="148" t="s">
        <v>178</v>
      </c>
      <c r="D17" s="133">
        <v>7</v>
      </c>
      <c r="E17" s="143">
        <v>4.7142857142857144</v>
      </c>
    </row>
    <row r="18" spans="1:5" s="3" customFormat="1" ht="15" customHeight="1" x14ac:dyDescent="0.25">
      <c r="A18" s="36">
        <v>12</v>
      </c>
      <c r="B18" s="22" t="s">
        <v>64</v>
      </c>
      <c r="C18" s="23" t="s">
        <v>159</v>
      </c>
      <c r="D18" s="80">
        <v>13</v>
      </c>
      <c r="E18" s="82">
        <v>4.6923076923076925</v>
      </c>
    </row>
    <row r="19" spans="1:5" s="3" customFormat="1" ht="15" customHeight="1" x14ac:dyDescent="0.25">
      <c r="A19" s="36">
        <v>13</v>
      </c>
      <c r="B19" s="30" t="s">
        <v>62</v>
      </c>
      <c r="C19" s="23" t="s">
        <v>136</v>
      </c>
      <c r="D19" s="80">
        <v>3</v>
      </c>
      <c r="E19" s="82">
        <v>4.666666666666667</v>
      </c>
    </row>
    <row r="20" spans="1:5" s="3" customFormat="1" ht="15" customHeight="1" x14ac:dyDescent="0.25">
      <c r="A20" s="36">
        <v>14</v>
      </c>
      <c r="B20" s="385" t="s">
        <v>63</v>
      </c>
      <c r="C20" s="385" t="s">
        <v>183</v>
      </c>
      <c r="D20" s="80">
        <v>24</v>
      </c>
      <c r="E20" s="82">
        <v>4.666666666666667</v>
      </c>
    </row>
    <row r="21" spans="1:5" s="3" customFormat="1" ht="15" customHeight="1" x14ac:dyDescent="0.25">
      <c r="A21" s="36">
        <v>15</v>
      </c>
      <c r="B21" s="30" t="s">
        <v>66</v>
      </c>
      <c r="C21" s="15" t="s">
        <v>96</v>
      </c>
      <c r="D21" s="80">
        <v>29</v>
      </c>
      <c r="E21" s="82">
        <v>4.6206896551724137</v>
      </c>
    </row>
    <row r="22" spans="1:5" s="3" customFormat="1" ht="15" customHeight="1" x14ac:dyDescent="0.25">
      <c r="A22" s="36">
        <v>16</v>
      </c>
      <c r="B22" s="30" t="s">
        <v>63</v>
      </c>
      <c r="C22" s="23" t="s">
        <v>82</v>
      </c>
      <c r="D22" s="80">
        <v>28</v>
      </c>
      <c r="E22" s="82">
        <v>4.6071428571428568</v>
      </c>
    </row>
    <row r="23" spans="1:5" s="3" customFormat="1" ht="15" customHeight="1" x14ac:dyDescent="0.25">
      <c r="A23" s="36">
        <v>17</v>
      </c>
      <c r="B23" s="22" t="s">
        <v>63</v>
      </c>
      <c r="C23" s="23" t="s">
        <v>188</v>
      </c>
      <c r="D23" s="80">
        <v>5</v>
      </c>
      <c r="E23" s="82">
        <v>4.5999999999999996</v>
      </c>
    </row>
    <row r="24" spans="1:5" s="3" customFormat="1" ht="15" customHeight="1" x14ac:dyDescent="0.25">
      <c r="A24" s="36">
        <v>18</v>
      </c>
      <c r="B24" s="30" t="s">
        <v>65</v>
      </c>
      <c r="C24" s="23" t="s">
        <v>174</v>
      </c>
      <c r="D24" s="80">
        <v>5</v>
      </c>
      <c r="E24" s="79">
        <v>4.5999999999999996</v>
      </c>
    </row>
    <row r="25" spans="1:5" s="3" customFormat="1" ht="15" customHeight="1" x14ac:dyDescent="0.25">
      <c r="A25" s="36">
        <v>19</v>
      </c>
      <c r="B25" s="30" t="s">
        <v>66</v>
      </c>
      <c r="C25" s="15" t="s">
        <v>59</v>
      </c>
      <c r="D25" s="80">
        <v>15</v>
      </c>
      <c r="E25" s="82">
        <v>4.5999999999999996</v>
      </c>
    </row>
    <row r="26" spans="1:5" s="3" customFormat="1" ht="15" customHeight="1" thickBot="1" x14ac:dyDescent="0.3">
      <c r="A26" s="44">
        <v>20</v>
      </c>
      <c r="B26" s="417" t="s">
        <v>66</v>
      </c>
      <c r="C26" s="141" t="s">
        <v>124</v>
      </c>
      <c r="D26" s="116">
        <v>20</v>
      </c>
      <c r="E26" s="118">
        <v>4.5999999999999996</v>
      </c>
    </row>
    <row r="27" spans="1:5" s="3" customFormat="1" ht="15" customHeight="1" x14ac:dyDescent="0.25">
      <c r="A27" s="151">
        <v>21</v>
      </c>
      <c r="B27" s="506" t="s">
        <v>64</v>
      </c>
      <c r="C27" s="507" t="s">
        <v>90</v>
      </c>
      <c r="D27" s="152">
        <v>7</v>
      </c>
      <c r="E27" s="513">
        <v>4.5714285714285712</v>
      </c>
    </row>
    <row r="28" spans="1:5" ht="15" customHeight="1" x14ac:dyDescent="0.25">
      <c r="A28" s="36">
        <v>22</v>
      </c>
      <c r="B28" s="147" t="s">
        <v>65</v>
      </c>
      <c r="C28" s="15" t="s">
        <v>129</v>
      </c>
      <c r="D28" s="80">
        <v>23</v>
      </c>
      <c r="E28" s="82">
        <v>4.5652173913043477</v>
      </c>
    </row>
    <row r="29" spans="1:5" ht="15" customHeight="1" x14ac:dyDescent="0.25">
      <c r="A29" s="36">
        <v>23</v>
      </c>
      <c r="B29" s="26" t="s">
        <v>62</v>
      </c>
      <c r="C29" s="15" t="s">
        <v>20</v>
      </c>
      <c r="D29" s="80">
        <v>9</v>
      </c>
      <c r="E29" s="82">
        <v>4.5555555555555554</v>
      </c>
    </row>
    <row r="30" spans="1:5" ht="15" customHeight="1" x14ac:dyDescent="0.25">
      <c r="A30" s="44">
        <v>24</v>
      </c>
      <c r="B30" s="417" t="s">
        <v>63</v>
      </c>
      <c r="C30" s="115" t="s">
        <v>31</v>
      </c>
      <c r="D30" s="121">
        <v>9</v>
      </c>
      <c r="E30" s="123">
        <v>4.5555555555555554</v>
      </c>
    </row>
    <row r="31" spans="1:5" ht="15" customHeight="1" x14ac:dyDescent="0.25">
      <c r="A31" s="39">
        <v>25</v>
      </c>
      <c r="B31" s="147" t="s">
        <v>65</v>
      </c>
      <c r="C31" s="15" t="s">
        <v>138</v>
      </c>
      <c r="D31" s="80">
        <v>27</v>
      </c>
      <c r="E31" s="82">
        <v>4.5185185185185182</v>
      </c>
    </row>
    <row r="32" spans="1:5" ht="15" customHeight="1" x14ac:dyDescent="0.25">
      <c r="A32" s="36">
        <v>26</v>
      </c>
      <c r="B32" s="114" t="s">
        <v>65</v>
      </c>
      <c r="C32" s="141" t="s">
        <v>127</v>
      </c>
      <c r="D32" s="121">
        <v>47</v>
      </c>
      <c r="E32" s="515">
        <v>4.5106382978723403</v>
      </c>
    </row>
    <row r="33" spans="1:5" ht="15" customHeight="1" x14ac:dyDescent="0.25">
      <c r="A33" s="36">
        <v>27</v>
      </c>
      <c r="B33" s="30" t="s">
        <v>61</v>
      </c>
      <c r="C33" s="31" t="s">
        <v>8</v>
      </c>
      <c r="D33" s="80">
        <v>16</v>
      </c>
      <c r="E33" s="82">
        <v>4.5</v>
      </c>
    </row>
    <row r="34" spans="1:5" ht="15" customHeight="1" x14ac:dyDescent="0.25">
      <c r="A34" s="36">
        <v>28</v>
      </c>
      <c r="B34" s="30" t="s">
        <v>63</v>
      </c>
      <c r="C34" s="23" t="s">
        <v>131</v>
      </c>
      <c r="D34" s="74">
        <v>2</v>
      </c>
      <c r="E34" s="82">
        <v>4.5</v>
      </c>
    </row>
    <row r="35" spans="1:5" ht="15" customHeight="1" x14ac:dyDescent="0.25">
      <c r="A35" s="36">
        <v>29</v>
      </c>
      <c r="B35" s="22" t="s">
        <v>63</v>
      </c>
      <c r="C35" s="23" t="s">
        <v>195</v>
      </c>
      <c r="D35" s="80">
        <v>2</v>
      </c>
      <c r="E35" s="82">
        <v>4.5</v>
      </c>
    </row>
    <row r="36" spans="1:5" ht="15" customHeight="1" thickBot="1" x14ac:dyDescent="0.3">
      <c r="A36" s="37">
        <v>30</v>
      </c>
      <c r="B36" s="437" t="s">
        <v>63</v>
      </c>
      <c r="C36" s="24" t="s">
        <v>28</v>
      </c>
      <c r="D36" s="83">
        <v>4</v>
      </c>
      <c r="E36" s="84">
        <v>4.5</v>
      </c>
    </row>
    <row r="37" spans="1:5" ht="15" customHeight="1" x14ac:dyDescent="0.25">
      <c r="A37" s="36">
        <v>31</v>
      </c>
      <c r="B37" s="28" t="s">
        <v>64</v>
      </c>
      <c r="C37" s="148" t="s">
        <v>165</v>
      </c>
      <c r="D37" s="133">
        <v>2</v>
      </c>
      <c r="E37" s="143">
        <v>4.5</v>
      </c>
    </row>
    <row r="38" spans="1:5" ht="15" customHeight="1" x14ac:dyDescent="0.25">
      <c r="A38" s="36">
        <v>32</v>
      </c>
      <c r="B38" s="147" t="s">
        <v>65</v>
      </c>
      <c r="C38" s="15" t="s">
        <v>168</v>
      </c>
      <c r="D38" s="80">
        <v>14</v>
      </c>
      <c r="E38" s="82">
        <v>4.5</v>
      </c>
    </row>
    <row r="39" spans="1:5" ht="15" customHeight="1" x14ac:dyDescent="0.25">
      <c r="A39" s="36">
        <v>33</v>
      </c>
      <c r="B39" s="22" t="s">
        <v>65</v>
      </c>
      <c r="C39" s="15" t="s">
        <v>191</v>
      </c>
      <c r="D39" s="80">
        <v>2</v>
      </c>
      <c r="E39" s="82">
        <v>4.5</v>
      </c>
    </row>
    <row r="40" spans="1:5" ht="15" customHeight="1" x14ac:dyDescent="0.25">
      <c r="A40" s="36">
        <v>34</v>
      </c>
      <c r="B40" s="30" t="s">
        <v>66</v>
      </c>
      <c r="C40" s="15" t="s">
        <v>94</v>
      </c>
      <c r="D40" s="80">
        <v>91</v>
      </c>
      <c r="E40" s="82">
        <v>4.4505494505494507</v>
      </c>
    </row>
    <row r="41" spans="1:5" ht="15" customHeight="1" x14ac:dyDescent="0.25">
      <c r="A41" s="39">
        <v>35</v>
      </c>
      <c r="B41" s="22" t="s">
        <v>65</v>
      </c>
      <c r="C41" s="15" t="s">
        <v>125</v>
      </c>
      <c r="D41" s="80">
        <v>18</v>
      </c>
      <c r="E41" s="82">
        <v>4.4444444444444446</v>
      </c>
    </row>
    <row r="42" spans="1:5" ht="15" customHeight="1" x14ac:dyDescent="0.25">
      <c r="A42" s="39">
        <v>36</v>
      </c>
      <c r="B42" s="147" t="s">
        <v>65</v>
      </c>
      <c r="C42" s="15" t="s">
        <v>126</v>
      </c>
      <c r="D42" s="80">
        <v>39</v>
      </c>
      <c r="E42" s="82">
        <v>4.4358974358974361</v>
      </c>
    </row>
    <row r="43" spans="1:5" ht="15" customHeight="1" x14ac:dyDescent="0.25">
      <c r="A43" s="36">
        <v>37</v>
      </c>
      <c r="B43" s="25" t="s">
        <v>63</v>
      </c>
      <c r="C43" s="132" t="s">
        <v>157</v>
      </c>
      <c r="D43" s="133">
        <v>23</v>
      </c>
      <c r="E43" s="143">
        <v>4.4347826086956523</v>
      </c>
    </row>
    <row r="44" spans="1:5" ht="15" customHeight="1" x14ac:dyDescent="0.25">
      <c r="A44" s="36">
        <v>38</v>
      </c>
      <c r="B44" s="26" t="s">
        <v>61</v>
      </c>
      <c r="C44" s="13" t="s">
        <v>7</v>
      </c>
      <c r="D44" s="80">
        <v>7</v>
      </c>
      <c r="E44" s="82">
        <v>4.4285714285714288</v>
      </c>
    </row>
    <row r="45" spans="1:5" ht="15" customHeight="1" x14ac:dyDescent="0.25">
      <c r="A45" s="36">
        <v>39</v>
      </c>
      <c r="B45" s="26" t="s">
        <v>61</v>
      </c>
      <c r="C45" s="15" t="s">
        <v>189</v>
      </c>
      <c r="D45" s="80">
        <v>5</v>
      </c>
      <c r="E45" s="82">
        <v>4.4000000000000004</v>
      </c>
    </row>
    <row r="46" spans="1:5" ht="15" customHeight="1" thickBot="1" x14ac:dyDescent="0.3">
      <c r="A46" s="44">
        <v>40</v>
      </c>
      <c r="B46" s="417" t="s">
        <v>62</v>
      </c>
      <c r="C46" s="508" t="s">
        <v>57</v>
      </c>
      <c r="D46" s="116">
        <v>5</v>
      </c>
      <c r="E46" s="118">
        <v>4.4000000000000004</v>
      </c>
    </row>
    <row r="47" spans="1:5" ht="15" customHeight="1" x14ac:dyDescent="0.25">
      <c r="A47" s="35">
        <v>41</v>
      </c>
      <c r="B47" s="20" t="s">
        <v>63</v>
      </c>
      <c r="C47" s="360" t="s">
        <v>80</v>
      </c>
      <c r="D47" s="85">
        <v>45</v>
      </c>
      <c r="E47" s="87">
        <v>4.4000000000000004</v>
      </c>
    </row>
    <row r="48" spans="1:5" ht="15" customHeight="1" x14ac:dyDescent="0.25">
      <c r="A48" s="36">
        <v>42</v>
      </c>
      <c r="B48" s="22" t="s">
        <v>65</v>
      </c>
      <c r="C48" s="15" t="s">
        <v>184</v>
      </c>
      <c r="D48" s="80">
        <v>10</v>
      </c>
      <c r="E48" s="82">
        <v>4.4000000000000004</v>
      </c>
    </row>
    <row r="49" spans="1:5" ht="15" customHeight="1" x14ac:dyDescent="0.25">
      <c r="A49" s="36">
        <v>43</v>
      </c>
      <c r="B49" s="30" t="s">
        <v>66</v>
      </c>
      <c r="C49" s="15" t="s">
        <v>95</v>
      </c>
      <c r="D49" s="80">
        <v>5</v>
      </c>
      <c r="E49" s="82">
        <v>4.4000000000000004</v>
      </c>
    </row>
    <row r="50" spans="1:5" ht="15" customHeight="1" x14ac:dyDescent="0.25">
      <c r="A50" s="36">
        <v>44</v>
      </c>
      <c r="B50" s="147" t="s">
        <v>64</v>
      </c>
      <c r="C50" s="15" t="s">
        <v>166</v>
      </c>
      <c r="D50" s="74">
        <v>8</v>
      </c>
      <c r="E50" s="79">
        <v>4.375</v>
      </c>
    </row>
    <row r="51" spans="1:5" ht="15" customHeight="1" x14ac:dyDescent="0.25">
      <c r="A51" s="36">
        <v>45</v>
      </c>
      <c r="B51" s="22" t="s">
        <v>65</v>
      </c>
      <c r="C51" s="23" t="s">
        <v>173</v>
      </c>
      <c r="D51" s="80">
        <v>8</v>
      </c>
      <c r="E51" s="518">
        <v>4.375</v>
      </c>
    </row>
    <row r="52" spans="1:5" ht="15" customHeight="1" x14ac:dyDescent="0.25">
      <c r="A52" s="36">
        <v>46</v>
      </c>
      <c r="B52" s="26" t="s">
        <v>65</v>
      </c>
      <c r="C52" s="15" t="s">
        <v>177</v>
      </c>
      <c r="D52" s="80">
        <v>8</v>
      </c>
      <c r="E52" s="82">
        <v>4.375</v>
      </c>
    </row>
    <row r="53" spans="1:5" ht="15" customHeight="1" x14ac:dyDescent="0.25">
      <c r="A53" s="36">
        <v>47</v>
      </c>
      <c r="B53" s="22" t="s">
        <v>65</v>
      </c>
      <c r="C53" s="15" t="s">
        <v>170</v>
      </c>
      <c r="D53" s="80">
        <v>11</v>
      </c>
      <c r="E53" s="82">
        <v>4.3636363636363633</v>
      </c>
    </row>
    <row r="54" spans="1:5" ht="15" customHeight="1" x14ac:dyDescent="0.25">
      <c r="A54" s="36">
        <v>48</v>
      </c>
      <c r="B54" s="147" t="s">
        <v>64</v>
      </c>
      <c r="C54" s="15" t="s">
        <v>164</v>
      </c>
      <c r="D54" s="74">
        <v>14</v>
      </c>
      <c r="E54" s="76">
        <v>4.3571428571428568</v>
      </c>
    </row>
    <row r="55" spans="1:5" ht="15" customHeight="1" x14ac:dyDescent="0.25">
      <c r="A55" s="39">
        <v>49</v>
      </c>
      <c r="B55" s="147" t="s">
        <v>65</v>
      </c>
      <c r="C55" s="15" t="s">
        <v>128</v>
      </c>
      <c r="D55" s="74">
        <v>46</v>
      </c>
      <c r="E55" s="76">
        <v>4.3478260869565215</v>
      </c>
    </row>
    <row r="56" spans="1:5" ht="15" customHeight="1" thickBot="1" x14ac:dyDescent="0.3">
      <c r="A56" s="37">
        <v>50</v>
      </c>
      <c r="B56" s="386" t="s">
        <v>61</v>
      </c>
      <c r="C56" s="139" t="s">
        <v>14</v>
      </c>
      <c r="D56" s="510">
        <v>12</v>
      </c>
      <c r="E56" s="516">
        <v>4.333333333333333</v>
      </c>
    </row>
    <row r="57" spans="1:5" ht="15" customHeight="1" x14ac:dyDescent="0.25">
      <c r="A57" s="36">
        <v>51</v>
      </c>
      <c r="B57" s="25" t="s">
        <v>61</v>
      </c>
      <c r="C57" s="132" t="s">
        <v>10</v>
      </c>
      <c r="D57" s="133">
        <v>3</v>
      </c>
      <c r="E57" s="143">
        <v>4.333333333333333</v>
      </c>
    </row>
    <row r="58" spans="1:5" ht="15" customHeight="1" x14ac:dyDescent="0.25">
      <c r="A58" s="36">
        <v>52</v>
      </c>
      <c r="B58" s="30" t="s">
        <v>63</v>
      </c>
      <c r="C58" s="23" t="s">
        <v>30</v>
      </c>
      <c r="D58" s="80">
        <v>3</v>
      </c>
      <c r="E58" s="82">
        <v>4.333333333333333</v>
      </c>
    </row>
    <row r="59" spans="1:5" ht="15" customHeight="1" x14ac:dyDescent="0.25">
      <c r="A59" s="36">
        <v>53</v>
      </c>
      <c r="B59" s="147" t="s">
        <v>64</v>
      </c>
      <c r="C59" s="15" t="s">
        <v>144</v>
      </c>
      <c r="D59" s="80">
        <v>27</v>
      </c>
      <c r="E59" s="82">
        <v>4.333333333333333</v>
      </c>
    </row>
    <row r="60" spans="1:5" ht="15" customHeight="1" x14ac:dyDescent="0.25">
      <c r="A60" s="36">
        <v>54</v>
      </c>
      <c r="B60" s="147" t="s">
        <v>65</v>
      </c>
      <c r="C60" s="15" t="s">
        <v>167</v>
      </c>
      <c r="D60" s="80">
        <v>6</v>
      </c>
      <c r="E60" s="82">
        <v>4.333333333333333</v>
      </c>
    </row>
    <row r="61" spans="1:5" ht="15" customHeight="1" x14ac:dyDescent="0.25">
      <c r="A61" s="36">
        <v>55</v>
      </c>
      <c r="B61" s="30" t="s">
        <v>66</v>
      </c>
      <c r="C61" s="15" t="s">
        <v>97</v>
      </c>
      <c r="D61" s="80">
        <v>3</v>
      </c>
      <c r="E61" s="82">
        <v>4.333333333333333</v>
      </c>
    </row>
    <row r="62" spans="1:5" ht="15" customHeight="1" x14ac:dyDescent="0.25">
      <c r="A62" s="36">
        <v>56</v>
      </c>
      <c r="B62" s="22" t="s">
        <v>65</v>
      </c>
      <c r="C62" s="15" t="s">
        <v>143</v>
      </c>
      <c r="D62" s="80">
        <v>18</v>
      </c>
      <c r="E62" s="82">
        <v>4.2777777777777777</v>
      </c>
    </row>
    <row r="63" spans="1:5" ht="15" customHeight="1" x14ac:dyDescent="0.25">
      <c r="A63" s="36">
        <v>57</v>
      </c>
      <c r="B63" s="30" t="s">
        <v>60</v>
      </c>
      <c r="C63" s="129" t="s">
        <v>74</v>
      </c>
      <c r="D63" s="80">
        <v>23</v>
      </c>
      <c r="E63" s="82">
        <v>4.2608695652173916</v>
      </c>
    </row>
    <row r="64" spans="1:5" ht="15" customHeight="1" x14ac:dyDescent="0.25">
      <c r="A64" s="36">
        <v>58</v>
      </c>
      <c r="B64" s="22" t="s">
        <v>60</v>
      </c>
      <c r="C64" s="23" t="s">
        <v>190</v>
      </c>
      <c r="D64" s="80">
        <v>23</v>
      </c>
      <c r="E64" s="82">
        <v>4.2608695652173916</v>
      </c>
    </row>
    <row r="65" spans="1:5" ht="15" customHeight="1" x14ac:dyDescent="0.25">
      <c r="A65" s="36">
        <v>59</v>
      </c>
      <c r="B65" s="22" t="s">
        <v>60</v>
      </c>
      <c r="C65" s="23" t="s">
        <v>73</v>
      </c>
      <c r="D65" s="511">
        <v>36</v>
      </c>
      <c r="E65" s="419">
        <v>4.25</v>
      </c>
    </row>
    <row r="66" spans="1:5" ht="15" customHeight="1" thickBot="1" x14ac:dyDescent="0.3">
      <c r="A66" s="44">
        <v>60</v>
      </c>
      <c r="B66" s="22" t="s">
        <v>62</v>
      </c>
      <c r="C66" s="140" t="s">
        <v>79</v>
      </c>
      <c r="D66" s="80">
        <v>4</v>
      </c>
      <c r="E66" s="118">
        <v>4.25</v>
      </c>
    </row>
    <row r="67" spans="1:5" ht="15" customHeight="1" x14ac:dyDescent="0.25">
      <c r="A67" s="35">
        <v>61</v>
      </c>
      <c r="B67" s="503" t="s">
        <v>62</v>
      </c>
      <c r="C67" s="507" t="s">
        <v>156</v>
      </c>
      <c r="D67" s="152">
        <v>8</v>
      </c>
      <c r="E67" s="513">
        <v>4.25</v>
      </c>
    </row>
    <row r="68" spans="1:5" ht="15" customHeight="1" x14ac:dyDescent="0.25">
      <c r="A68" s="36">
        <v>62</v>
      </c>
      <c r="B68" s="30" t="s">
        <v>65</v>
      </c>
      <c r="C68" s="23" t="s">
        <v>175</v>
      </c>
      <c r="D68" s="80">
        <v>4</v>
      </c>
      <c r="E68" s="82">
        <v>4.25</v>
      </c>
    </row>
    <row r="69" spans="1:5" ht="15" customHeight="1" x14ac:dyDescent="0.25">
      <c r="A69" s="36">
        <v>63</v>
      </c>
      <c r="B69" s="30" t="s">
        <v>65</v>
      </c>
      <c r="C69" s="31" t="s">
        <v>172</v>
      </c>
      <c r="D69" s="80">
        <v>4</v>
      </c>
      <c r="E69" s="82">
        <v>4.25</v>
      </c>
    </row>
    <row r="70" spans="1:5" ht="15" customHeight="1" x14ac:dyDescent="0.25">
      <c r="A70" s="36">
        <v>64</v>
      </c>
      <c r="B70" s="26" t="s">
        <v>64</v>
      </c>
      <c r="C70" s="15" t="s">
        <v>87</v>
      </c>
      <c r="D70" s="80">
        <v>5</v>
      </c>
      <c r="E70" s="82">
        <v>4.2</v>
      </c>
    </row>
    <row r="71" spans="1:5" ht="15" customHeight="1" x14ac:dyDescent="0.25">
      <c r="A71" s="39">
        <v>65</v>
      </c>
      <c r="B71" s="30" t="s">
        <v>64</v>
      </c>
      <c r="C71" s="23" t="s">
        <v>162</v>
      </c>
      <c r="D71" s="74">
        <v>10</v>
      </c>
      <c r="E71" s="76">
        <v>4.2</v>
      </c>
    </row>
    <row r="72" spans="1:5" ht="15" customHeight="1" x14ac:dyDescent="0.25">
      <c r="A72" s="36">
        <v>66</v>
      </c>
      <c r="B72" s="355" t="s">
        <v>62</v>
      </c>
      <c r="C72" s="148" t="s">
        <v>153</v>
      </c>
      <c r="D72" s="133">
        <v>11</v>
      </c>
      <c r="E72" s="143">
        <v>4.1818181818181817</v>
      </c>
    </row>
    <row r="73" spans="1:5" ht="15" customHeight="1" x14ac:dyDescent="0.25">
      <c r="A73" s="36">
        <v>67</v>
      </c>
      <c r="B73" s="32" t="s">
        <v>63</v>
      </c>
      <c r="C73" s="23" t="s">
        <v>27</v>
      </c>
      <c r="D73" s="80">
        <v>6</v>
      </c>
      <c r="E73" s="517">
        <v>4.166666666666667</v>
      </c>
    </row>
    <row r="74" spans="1:5" ht="15" customHeight="1" x14ac:dyDescent="0.25">
      <c r="A74" s="36">
        <v>68</v>
      </c>
      <c r="B74" s="355" t="s">
        <v>64</v>
      </c>
      <c r="C74" s="15" t="s">
        <v>160</v>
      </c>
      <c r="D74" s="80">
        <v>6</v>
      </c>
      <c r="E74" s="82">
        <v>4.166666666666667</v>
      </c>
    </row>
    <row r="75" spans="1:5" ht="15" customHeight="1" x14ac:dyDescent="0.25">
      <c r="A75" s="36">
        <v>69</v>
      </c>
      <c r="B75" s="25" t="s">
        <v>60</v>
      </c>
      <c r="C75" s="23" t="s">
        <v>76</v>
      </c>
      <c r="D75" s="80">
        <v>19</v>
      </c>
      <c r="E75" s="143">
        <v>4.1578947368421053</v>
      </c>
    </row>
    <row r="76" spans="1:5" ht="15" customHeight="1" thickBot="1" x14ac:dyDescent="0.3">
      <c r="A76" s="37">
        <v>70</v>
      </c>
      <c r="B76" s="504" t="s">
        <v>66</v>
      </c>
      <c r="C76" s="336" t="s">
        <v>140</v>
      </c>
      <c r="D76" s="83">
        <v>13</v>
      </c>
      <c r="E76" s="145">
        <v>4.1538461538461542</v>
      </c>
    </row>
    <row r="77" spans="1:5" ht="15" customHeight="1" x14ac:dyDescent="0.25">
      <c r="A77" s="35">
        <v>71</v>
      </c>
      <c r="B77" s="20" t="s">
        <v>60</v>
      </c>
      <c r="C77" s="360" t="s">
        <v>145</v>
      </c>
      <c r="D77" s="72">
        <v>10</v>
      </c>
      <c r="E77" s="87">
        <v>4.0999999999999996</v>
      </c>
    </row>
    <row r="78" spans="1:5" ht="15" customHeight="1" x14ac:dyDescent="0.25">
      <c r="A78" s="36">
        <v>72</v>
      </c>
      <c r="B78" s="32" t="s">
        <v>62</v>
      </c>
      <c r="C78" s="31" t="s">
        <v>23</v>
      </c>
      <c r="D78" s="80">
        <v>10</v>
      </c>
      <c r="E78" s="82">
        <v>4.0999999999999996</v>
      </c>
    </row>
    <row r="79" spans="1:5" ht="15" customHeight="1" x14ac:dyDescent="0.25">
      <c r="A79" s="36">
        <v>73</v>
      </c>
      <c r="B79" s="28" t="s">
        <v>65</v>
      </c>
      <c r="C79" s="15" t="s">
        <v>186</v>
      </c>
      <c r="D79" s="80">
        <v>13</v>
      </c>
      <c r="E79" s="82">
        <v>4.0769230769230766</v>
      </c>
    </row>
    <row r="80" spans="1:5" ht="15" customHeight="1" x14ac:dyDescent="0.25">
      <c r="A80" s="36">
        <v>74</v>
      </c>
      <c r="B80" s="25" t="s">
        <v>60</v>
      </c>
      <c r="C80" s="31" t="s">
        <v>121</v>
      </c>
      <c r="D80" s="80">
        <v>5</v>
      </c>
      <c r="E80" s="82">
        <v>4</v>
      </c>
    </row>
    <row r="81" spans="1:5" ht="15" customHeight="1" x14ac:dyDescent="0.25">
      <c r="A81" s="36">
        <v>75</v>
      </c>
      <c r="B81" s="25" t="s">
        <v>61</v>
      </c>
      <c r="C81" s="23" t="s">
        <v>148</v>
      </c>
      <c r="D81" s="80">
        <v>2</v>
      </c>
      <c r="E81" s="82">
        <v>4</v>
      </c>
    </row>
    <row r="82" spans="1:5" ht="15" customHeight="1" x14ac:dyDescent="0.25">
      <c r="A82" s="36">
        <v>76</v>
      </c>
      <c r="B82" s="25" t="s">
        <v>61</v>
      </c>
      <c r="C82" s="23" t="s">
        <v>150</v>
      </c>
      <c r="D82" s="80">
        <v>1</v>
      </c>
      <c r="E82" s="82">
        <v>4</v>
      </c>
    </row>
    <row r="83" spans="1:5" ht="15" customHeight="1" x14ac:dyDescent="0.25">
      <c r="A83" s="36">
        <v>77</v>
      </c>
      <c r="B83" s="25" t="s">
        <v>61</v>
      </c>
      <c r="C83" s="23" t="s">
        <v>151</v>
      </c>
      <c r="D83" s="80">
        <v>8</v>
      </c>
      <c r="E83" s="82">
        <v>4</v>
      </c>
    </row>
    <row r="84" spans="1:5" ht="15" customHeight="1" x14ac:dyDescent="0.25">
      <c r="A84" s="36">
        <v>78</v>
      </c>
      <c r="B84" s="32" t="s">
        <v>62</v>
      </c>
      <c r="C84" s="31" t="s">
        <v>192</v>
      </c>
      <c r="D84" s="80">
        <v>1</v>
      </c>
      <c r="E84" s="82">
        <v>4</v>
      </c>
    </row>
    <row r="85" spans="1:5" ht="15" customHeight="1" x14ac:dyDescent="0.25">
      <c r="A85" s="36">
        <v>79</v>
      </c>
      <c r="B85" s="355" t="s">
        <v>62</v>
      </c>
      <c r="C85" s="15" t="s">
        <v>18</v>
      </c>
      <c r="D85" s="80">
        <v>3</v>
      </c>
      <c r="E85" s="82">
        <v>4</v>
      </c>
    </row>
    <row r="86" spans="1:5" ht="15" customHeight="1" thickBot="1" x14ac:dyDescent="0.3">
      <c r="A86" s="37">
        <v>80</v>
      </c>
      <c r="B86" s="504" t="s">
        <v>62</v>
      </c>
      <c r="C86" s="24" t="s">
        <v>22</v>
      </c>
      <c r="D86" s="83">
        <v>5</v>
      </c>
      <c r="E86" s="84">
        <v>4</v>
      </c>
    </row>
    <row r="87" spans="1:5" ht="15" customHeight="1" x14ac:dyDescent="0.25">
      <c r="A87" s="35">
        <v>81</v>
      </c>
      <c r="B87" s="29" t="s">
        <v>63</v>
      </c>
      <c r="C87" s="21" t="s">
        <v>193</v>
      </c>
      <c r="D87" s="85">
        <v>3</v>
      </c>
      <c r="E87" s="87">
        <v>4</v>
      </c>
    </row>
    <row r="88" spans="1:5" ht="15" customHeight="1" x14ac:dyDescent="0.25">
      <c r="A88" s="36">
        <v>82</v>
      </c>
      <c r="B88" s="505" t="s">
        <v>63</v>
      </c>
      <c r="C88" s="23" t="s">
        <v>81</v>
      </c>
      <c r="D88" s="80">
        <v>1</v>
      </c>
      <c r="E88" s="82">
        <v>4</v>
      </c>
    </row>
    <row r="89" spans="1:5" ht="15" customHeight="1" x14ac:dyDescent="0.25">
      <c r="A89" s="36">
        <v>83</v>
      </c>
      <c r="B89" s="32" t="s">
        <v>63</v>
      </c>
      <c r="C89" s="23" t="s">
        <v>84</v>
      </c>
      <c r="D89" s="80">
        <v>3</v>
      </c>
      <c r="E89" s="82">
        <v>4</v>
      </c>
    </row>
    <row r="90" spans="1:5" ht="15" customHeight="1" x14ac:dyDescent="0.25">
      <c r="A90" s="36">
        <v>84</v>
      </c>
      <c r="B90" s="25" t="s">
        <v>64</v>
      </c>
      <c r="C90" s="23" t="s">
        <v>86</v>
      </c>
      <c r="D90" s="80">
        <v>12</v>
      </c>
      <c r="E90" s="82">
        <v>4</v>
      </c>
    </row>
    <row r="91" spans="1:5" ht="15" customHeight="1" x14ac:dyDescent="0.25">
      <c r="A91" s="36">
        <v>85</v>
      </c>
      <c r="B91" s="25" t="s">
        <v>65</v>
      </c>
      <c r="C91" s="15" t="s">
        <v>171</v>
      </c>
      <c r="D91" s="80">
        <v>6</v>
      </c>
      <c r="E91" s="82">
        <v>4</v>
      </c>
    </row>
    <row r="92" spans="1:5" ht="15" customHeight="1" x14ac:dyDescent="0.25">
      <c r="A92" s="36">
        <v>86</v>
      </c>
      <c r="B92" s="32" t="s">
        <v>65</v>
      </c>
      <c r="C92" s="23" t="s">
        <v>179</v>
      </c>
      <c r="D92" s="80">
        <v>3</v>
      </c>
      <c r="E92" s="82">
        <v>4</v>
      </c>
    </row>
    <row r="93" spans="1:5" ht="15" customHeight="1" x14ac:dyDescent="0.25">
      <c r="A93" s="36">
        <v>87</v>
      </c>
      <c r="B93" s="25" t="s">
        <v>65</v>
      </c>
      <c r="C93" s="23" t="s">
        <v>139</v>
      </c>
      <c r="D93" s="74">
        <v>9</v>
      </c>
      <c r="E93" s="79">
        <v>4</v>
      </c>
    </row>
    <row r="94" spans="1:5" ht="15" customHeight="1" x14ac:dyDescent="0.25">
      <c r="A94" s="36">
        <v>88</v>
      </c>
      <c r="B94" s="32" t="s">
        <v>66</v>
      </c>
      <c r="C94" s="15" t="s">
        <v>135</v>
      </c>
      <c r="D94" s="80">
        <v>35</v>
      </c>
      <c r="E94" s="82">
        <v>3.9714285714285715</v>
      </c>
    </row>
    <row r="95" spans="1:5" ht="15" customHeight="1" x14ac:dyDescent="0.25">
      <c r="A95" s="36">
        <v>89</v>
      </c>
      <c r="B95" s="25" t="s">
        <v>64</v>
      </c>
      <c r="C95" s="23" t="s">
        <v>85</v>
      </c>
      <c r="D95" s="80">
        <v>19</v>
      </c>
      <c r="E95" s="82">
        <v>3.8947368421052633</v>
      </c>
    </row>
    <row r="96" spans="1:5" ht="15" customHeight="1" thickBot="1" x14ac:dyDescent="0.3">
      <c r="A96" s="44">
        <v>90</v>
      </c>
      <c r="B96" s="384" t="s">
        <v>62</v>
      </c>
      <c r="C96" s="115" t="s">
        <v>182</v>
      </c>
      <c r="D96" s="121">
        <v>7</v>
      </c>
      <c r="E96" s="515">
        <v>3.8571428571428572</v>
      </c>
    </row>
    <row r="97" spans="1:5" ht="15" customHeight="1" x14ac:dyDescent="0.25">
      <c r="A97" s="35">
        <v>91</v>
      </c>
      <c r="B97" s="20" t="s">
        <v>61</v>
      </c>
      <c r="C97" s="21" t="s">
        <v>149</v>
      </c>
      <c r="D97" s="85">
        <v>6</v>
      </c>
      <c r="E97" s="87">
        <v>3.8333333333333335</v>
      </c>
    </row>
    <row r="98" spans="1:5" ht="15" customHeight="1" x14ac:dyDescent="0.25">
      <c r="A98" s="39">
        <v>92</v>
      </c>
      <c r="B98" s="147" t="s">
        <v>65</v>
      </c>
      <c r="C98" s="15" t="s">
        <v>185</v>
      </c>
      <c r="D98" s="80">
        <v>6</v>
      </c>
      <c r="E98" s="82">
        <v>3.8333333333333335</v>
      </c>
    </row>
    <row r="99" spans="1:5" ht="15" customHeight="1" x14ac:dyDescent="0.25">
      <c r="A99" s="36">
        <v>93</v>
      </c>
      <c r="B99" s="25" t="s">
        <v>63</v>
      </c>
      <c r="C99" s="23" t="s">
        <v>187</v>
      </c>
      <c r="D99" s="80">
        <v>8</v>
      </c>
      <c r="E99" s="82">
        <v>3.75</v>
      </c>
    </row>
    <row r="100" spans="1:5" ht="15" customHeight="1" x14ac:dyDescent="0.25">
      <c r="A100" s="36">
        <v>94</v>
      </c>
      <c r="B100" s="25" t="s">
        <v>64</v>
      </c>
      <c r="C100" s="132" t="s">
        <v>163</v>
      </c>
      <c r="D100" s="133">
        <v>7</v>
      </c>
      <c r="E100" s="82">
        <v>3.7142857142857144</v>
      </c>
    </row>
    <row r="101" spans="1:5" ht="15" customHeight="1" x14ac:dyDescent="0.25">
      <c r="A101" s="36">
        <v>95</v>
      </c>
      <c r="B101" s="26" t="s">
        <v>62</v>
      </c>
      <c r="C101" s="15" t="s">
        <v>154</v>
      </c>
      <c r="D101" s="74">
        <v>5</v>
      </c>
      <c r="E101" s="76">
        <v>3.6</v>
      </c>
    </row>
    <row r="102" spans="1:5" ht="15" customHeight="1" x14ac:dyDescent="0.25">
      <c r="A102" s="36">
        <v>96</v>
      </c>
      <c r="B102" s="22" t="s">
        <v>60</v>
      </c>
      <c r="C102" s="23" t="s">
        <v>147</v>
      </c>
      <c r="D102" s="80">
        <v>13</v>
      </c>
      <c r="E102" s="118">
        <v>3.5384615384615383</v>
      </c>
    </row>
    <row r="103" spans="1:5" ht="15" customHeight="1" x14ac:dyDescent="0.25">
      <c r="A103" s="36">
        <v>97</v>
      </c>
      <c r="B103" s="22" t="s">
        <v>61</v>
      </c>
      <c r="C103" s="23" t="s">
        <v>152</v>
      </c>
      <c r="D103" s="80">
        <v>6</v>
      </c>
      <c r="E103" s="82">
        <v>3.5</v>
      </c>
    </row>
    <row r="104" spans="1:5" ht="15" customHeight="1" x14ac:dyDescent="0.25">
      <c r="A104" s="119">
        <v>98</v>
      </c>
      <c r="B104" s="22" t="s">
        <v>62</v>
      </c>
      <c r="C104" s="23" t="s">
        <v>78</v>
      </c>
      <c r="D104" s="80">
        <v>6</v>
      </c>
      <c r="E104" s="82">
        <v>3.5</v>
      </c>
    </row>
    <row r="105" spans="1:5" ht="15" customHeight="1" x14ac:dyDescent="0.25">
      <c r="A105" s="119">
        <v>99</v>
      </c>
      <c r="B105" s="147" t="s">
        <v>65</v>
      </c>
      <c r="C105" s="15" t="s">
        <v>181</v>
      </c>
      <c r="D105" s="80">
        <v>4</v>
      </c>
      <c r="E105" s="82">
        <v>3.5</v>
      </c>
    </row>
    <row r="106" spans="1:5" ht="15" customHeight="1" thickBot="1" x14ac:dyDescent="0.3">
      <c r="A106" s="222">
        <v>100</v>
      </c>
      <c r="B106" s="437" t="s">
        <v>65</v>
      </c>
      <c r="C106" s="336" t="s">
        <v>196</v>
      </c>
      <c r="D106" s="83">
        <v>2</v>
      </c>
      <c r="E106" s="84">
        <v>3.5</v>
      </c>
    </row>
    <row r="107" spans="1:5" ht="15" customHeight="1" x14ac:dyDescent="0.25">
      <c r="A107" s="151">
        <v>101</v>
      </c>
      <c r="B107" s="29" t="s">
        <v>62</v>
      </c>
      <c r="C107" s="19" t="s">
        <v>155</v>
      </c>
      <c r="D107" s="85">
        <v>6</v>
      </c>
      <c r="E107" s="87">
        <v>3.3333333333333335</v>
      </c>
    </row>
    <row r="108" spans="1:5" ht="15" customHeight="1" x14ac:dyDescent="0.25">
      <c r="A108" s="119">
        <v>102</v>
      </c>
      <c r="B108" s="22" t="s">
        <v>64</v>
      </c>
      <c r="C108" s="23" t="s">
        <v>161</v>
      </c>
      <c r="D108" s="74">
        <v>3</v>
      </c>
      <c r="E108" s="79">
        <v>3.3333333333333335</v>
      </c>
    </row>
    <row r="109" spans="1:5" ht="15" customHeight="1" x14ac:dyDescent="0.25">
      <c r="A109" s="119">
        <v>103</v>
      </c>
      <c r="B109" s="22" t="s">
        <v>64</v>
      </c>
      <c r="C109" s="23" t="s">
        <v>34</v>
      </c>
      <c r="D109" s="80">
        <v>3</v>
      </c>
      <c r="E109" s="76">
        <v>3.3333333333333335</v>
      </c>
    </row>
    <row r="110" spans="1:5" ht="15" customHeight="1" x14ac:dyDescent="0.25">
      <c r="A110" s="119">
        <v>104</v>
      </c>
      <c r="B110" s="26" t="s">
        <v>62</v>
      </c>
      <c r="C110" s="15" t="s">
        <v>17</v>
      </c>
      <c r="D110" s="80">
        <v>3</v>
      </c>
      <c r="E110" s="82">
        <v>2.6666666666666665</v>
      </c>
    </row>
    <row r="111" spans="1:5" ht="15" customHeight="1" thickBot="1" x14ac:dyDescent="0.3">
      <c r="A111" s="222">
        <v>105</v>
      </c>
      <c r="B111" s="386" t="s">
        <v>63</v>
      </c>
      <c r="C111" s="24" t="s">
        <v>194</v>
      </c>
      <c r="D111" s="83">
        <v>4</v>
      </c>
      <c r="E111" s="84">
        <v>0</v>
      </c>
    </row>
    <row r="112" spans="1:5" ht="15" customHeight="1" x14ac:dyDescent="0.25">
      <c r="A112" s="34"/>
      <c r="B112" s="357"/>
      <c r="C112" s="357"/>
      <c r="D112" s="359" t="s">
        <v>99</v>
      </c>
      <c r="E112" s="354">
        <f>AVERAGE(E7:E111)</f>
        <v>4.2112828588210585</v>
      </c>
    </row>
    <row r="113" spans="1:5" x14ac:dyDescent="0.25">
      <c r="A113" s="34"/>
      <c r="B113" s="357"/>
      <c r="C113" s="357"/>
      <c r="D113" s="358" t="s">
        <v>100</v>
      </c>
      <c r="E113" s="8">
        <v>4.33</v>
      </c>
    </row>
    <row r="114" spans="1:5" x14ac:dyDescent="0.25">
      <c r="A114" s="34"/>
      <c r="B114" s="10"/>
      <c r="C114" s="10"/>
      <c r="D114" s="11"/>
      <c r="E114" s="11"/>
    </row>
    <row r="115" spans="1:5" x14ac:dyDescent="0.25">
      <c r="A115" s="34"/>
      <c r="B115" s="10"/>
      <c r="C115" s="10"/>
      <c r="D115" s="11"/>
      <c r="E115" s="11"/>
    </row>
    <row r="116" spans="1:5" x14ac:dyDescent="0.25">
      <c r="A116" s="34"/>
      <c r="B116" s="10"/>
      <c r="C116" s="10"/>
      <c r="D116" s="11"/>
      <c r="E116" s="11"/>
    </row>
    <row r="117" spans="1:5" x14ac:dyDescent="0.25">
      <c r="A117" s="34"/>
    </row>
    <row r="118" spans="1:5" x14ac:dyDescent="0.25">
      <c r="A118" s="34"/>
    </row>
    <row r="119" spans="1:5" x14ac:dyDescent="0.25">
      <c r="A119" s="34"/>
    </row>
    <row r="120" spans="1:5" x14ac:dyDescent="0.25">
      <c r="A120" s="34"/>
    </row>
    <row r="121" spans="1:5" x14ac:dyDescent="0.25">
      <c r="A121" s="34"/>
    </row>
    <row r="122" spans="1:5" x14ac:dyDescent="0.25">
      <c r="A122" s="34"/>
    </row>
    <row r="123" spans="1:5" x14ac:dyDescent="0.25">
      <c r="A123" s="34"/>
    </row>
    <row r="124" spans="1:5" x14ac:dyDescent="0.25">
      <c r="A124" s="34"/>
    </row>
  </sheetData>
  <sortState ref="A65:E86">
    <sortCondition descending="1" ref="D65"/>
  </sortState>
  <mergeCells count="6">
    <mergeCell ref="B2:C2"/>
    <mergeCell ref="E4:E5"/>
    <mergeCell ref="A4:A5"/>
    <mergeCell ref="B4:B5"/>
    <mergeCell ref="C4:C5"/>
    <mergeCell ref="D4:D5"/>
  </mergeCells>
  <conditionalFormatting sqref="E6:E113">
    <cfRule type="cellIs" dxfId="27" priority="734" stopIfTrue="1" operator="between">
      <formula>$E$112</formula>
      <formula>4.206</formula>
    </cfRule>
    <cfRule type="cellIs" dxfId="26" priority="735" stopIfTrue="1" operator="lessThan">
      <formula>3.5</formula>
    </cfRule>
    <cfRule type="cellIs" dxfId="25" priority="736" stopIfTrue="1" operator="between">
      <formula>$E$112</formula>
      <formula>3.5</formula>
    </cfRule>
    <cfRule type="cellIs" dxfId="24" priority="737" stopIfTrue="1" operator="between">
      <formula>4.499</formula>
      <formula>$E$112</formula>
    </cfRule>
    <cfRule type="cellIs" dxfId="23" priority="738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0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8" width="7.7109375" style="4" customWidth="1"/>
    <col min="9" max="9" width="9.7109375" style="4" customWidth="1"/>
    <col min="10" max="10" width="7.7109375" customWidth="1"/>
  </cols>
  <sheetData>
    <row r="1" spans="1:12" s="1" customFormat="1" ht="15" customHeight="1" x14ac:dyDescent="0.25">
      <c r="C1" s="5"/>
      <c r="D1" s="499"/>
      <c r="E1" s="499"/>
      <c r="F1" s="2"/>
      <c r="G1" s="2"/>
      <c r="H1" s="2"/>
      <c r="I1" s="2"/>
      <c r="K1" s="70"/>
      <c r="L1" s="54" t="s">
        <v>104</v>
      </c>
    </row>
    <row r="2" spans="1:12" s="1" customFormat="1" ht="15" customHeight="1" x14ac:dyDescent="0.25">
      <c r="C2" s="490" t="s">
        <v>52</v>
      </c>
      <c r="D2" s="490"/>
      <c r="E2" s="146"/>
      <c r="F2" s="2"/>
      <c r="G2" s="2"/>
      <c r="H2" s="2"/>
      <c r="I2" s="7">
        <v>2024</v>
      </c>
      <c r="K2" s="71"/>
      <c r="L2" s="54" t="s">
        <v>105</v>
      </c>
    </row>
    <row r="3" spans="1:12" s="1" customFormat="1" ht="15" customHeight="1" thickBot="1" x14ac:dyDescent="0.3">
      <c r="C3" s="5"/>
      <c r="D3" s="6"/>
      <c r="E3" s="6"/>
      <c r="F3" s="2"/>
      <c r="G3" s="2"/>
      <c r="H3" s="2"/>
      <c r="I3" s="2"/>
      <c r="K3" s="219"/>
      <c r="L3" s="54" t="s">
        <v>106</v>
      </c>
    </row>
    <row r="4" spans="1:12" s="1" customFormat="1" ht="15" customHeight="1" x14ac:dyDescent="0.25">
      <c r="A4" s="493" t="s">
        <v>0</v>
      </c>
      <c r="B4" s="495" t="s">
        <v>53</v>
      </c>
      <c r="C4" s="495" t="s">
        <v>1</v>
      </c>
      <c r="D4" s="497" t="s">
        <v>112</v>
      </c>
      <c r="E4" s="500" t="s">
        <v>103</v>
      </c>
      <c r="F4" s="501"/>
      <c r="G4" s="501"/>
      <c r="H4" s="502"/>
      <c r="I4" s="491" t="s">
        <v>111</v>
      </c>
      <c r="K4" s="55"/>
      <c r="L4" s="54" t="s">
        <v>107</v>
      </c>
    </row>
    <row r="5" spans="1:12" s="1" customFormat="1" ht="26.25" customHeight="1" thickBot="1" x14ac:dyDescent="0.3">
      <c r="A5" s="494"/>
      <c r="B5" s="496" t="s">
        <v>2</v>
      </c>
      <c r="C5" s="496"/>
      <c r="D5" s="498"/>
      <c r="E5" s="53">
        <v>5</v>
      </c>
      <c r="F5" s="53">
        <v>4</v>
      </c>
      <c r="G5" s="53">
        <v>3</v>
      </c>
      <c r="H5" s="53">
        <v>2</v>
      </c>
      <c r="I5" s="492"/>
    </row>
    <row r="6" spans="1:12" s="1" customFormat="1" ht="15" customHeight="1" thickBot="1" x14ac:dyDescent="0.3">
      <c r="A6" s="110"/>
      <c r="B6" s="111"/>
      <c r="C6" s="111" t="s">
        <v>120</v>
      </c>
      <c r="D6" s="112">
        <f>D7+D16+D29+D46+D65+D80+D110</f>
        <v>1241</v>
      </c>
      <c r="E6" s="113">
        <f>E7+E16+E29+E46+E65+E80+E110</f>
        <v>628</v>
      </c>
      <c r="F6" s="113">
        <f>F7+F16+F29+F46+F65+F80+F110</f>
        <v>418</v>
      </c>
      <c r="G6" s="113">
        <f>G7+G16+G29+G46+G65+G80+G110</f>
        <v>184</v>
      </c>
      <c r="H6" s="113">
        <f>H7+H16+H29+H46+H65+H80+H110</f>
        <v>7</v>
      </c>
      <c r="I6" s="149">
        <f>(E6*5+F6*4+G6*3+H6*2)/D6</f>
        <v>4.3336019339242542</v>
      </c>
    </row>
    <row r="7" spans="1:12" s="1" customFormat="1" ht="15" customHeight="1" thickBot="1" x14ac:dyDescent="0.3">
      <c r="A7" s="106"/>
      <c r="B7" s="107"/>
      <c r="C7" s="107" t="s">
        <v>119</v>
      </c>
      <c r="D7" s="108">
        <f>SUM(D8:D15)</f>
        <v>130</v>
      </c>
      <c r="E7" s="109">
        <f>SUM(E8:E15)</f>
        <v>53</v>
      </c>
      <c r="F7" s="109">
        <f>SUM(F8:F15)</f>
        <v>47</v>
      </c>
      <c r="G7" s="109">
        <f>SUM(G8:G15)</f>
        <v>27</v>
      </c>
      <c r="H7" s="109">
        <f>SUM(H8:H15)</f>
        <v>3</v>
      </c>
      <c r="I7" s="130">
        <f>AVERAGE(I8:I15)</f>
        <v>4.1960119257173041</v>
      </c>
    </row>
    <row r="8" spans="1:12" s="3" customFormat="1" ht="15" customHeight="1" x14ac:dyDescent="0.25">
      <c r="A8" s="36">
        <v>1</v>
      </c>
      <c r="B8" s="12">
        <v>10002</v>
      </c>
      <c r="C8" s="31" t="s">
        <v>145</v>
      </c>
      <c r="D8" s="74">
        <v>10</v>
      </c>
      <c r="E8" s="75">
        <v>4</v>
      </c>
      <c r="F8" s="75">
        <v>3</v>
      </c>
      <c r="G8" s="75">
        <v>3</v>
      </c>
      <c r="H8" s="75"/>
      <c r="I8" s="76">
        <f t="shared" ref="I8:I12" si="0">(E8*5+F8*4+G8*3+H8*2)/D8</f>
        <v>4.0999999999999996</v>
      </c>
    </row>
    <row r="9" spans="1:12" s="3" customFormat="1" ht="15" customHeight="1" x14ac:dyDescent="0.25">
      <c r="A9" s="36">
        <v>2</v>
      </c>
      <c r="B9" s="12">
        <v>10090</v>
      </c>
      <c r="C9" s="129" t="s">
        <v>74</v>
      </c>
      <c r="D9" s="74">
        <v>23</v>
      </c>
      <c r="E9" s="75">
        <v>10</v>
      </c>
      <c r="F9" s="75">
        <v>9</v>
      </c>
      <c r="G9" s="75">
        <v>4</v>
      </c>
      <c r="H9" s="75"/>
      <c r="I9" s="76">
        <f t="shared" si="0"/>
        <v>4.2608695652173916</v>
      </c>
    </row>
    <row r="10" spans="1:12" s="3" customFormat="1" ht="15" customHeight="1" x14ac:dyDescent="0.25">
      <c r="A10" s="36">
        <v>3</v>
      </c>
      <c r="B10" s="14">
        <v>10004</v>
      </c>
      <c r="C10" s="115" t="s">
        <v>73</v>
      </c>
      <c r="D10" s="121">
        <v>36</v>
      </c>
      <c r="E10" s="122">
        <v>18</v>
      </c>
      <c r="F10" s="122">
        <v>11</v>
      </c>
      <c r="G10" s="122">
        <v>5</v>
      </c>
      <c r="H10" s="122">
        <v>2</v>
      </c>
      <c r="I10" s="123">
        <f t="shared" si="0"/>
        <v>4.25</v>
      </c>
    </row>
    <row r="11" spans="1:12" s="3" customFormat="1" ht="15" customHeight="1" x14ac:dyDescent="0.25">
      <c r="A11" s="36">
        <v>4</v>
      </c>
      <c r="B11" s="12">
        <v>10001</v>
      </c>
      <c r="C11" s="31" t="s">
        <v>190</v>
      </c>
      <c r="D11" s="74">
        <v>23</v>
      </c>
      <c r="E11" s="75">
        <v>9</v>
      </c>
      <c r="F11" s="75">
        <v>11</v>
      </c>
      <c r="G11" s="75">
        <v>3</v>
      </c>
      <c r="H11" s="75"/>
      <c r="I11" s="76">
        <f t="shared" si="0"/>
        <v>4.2608695652173916</v>
      </c>
    </row>
    <row r="12" spans="1:12" s="3" customFormat="1" ht="15" customHeight="1" x14ac:dyDescent="0.25">
      <c r="A12" s="36">
        <v>5</v>
      </c>
      <c r="B12" s="12">
        <v>10120</v>
      </c>
      <c r="C12" s="31" t="s">
        <v>146</v>
      </c>
      <c r="D12" s="74">
        <v>1</v>
      </c>
      <c r="E12" s="75">
        <v>1</v>
      </c>
      <c r="F12" s="75"/>
      <c r="G12" s="75"/>
      <c r="H12" s="75"/>
      <c r="I12" s="76">
        <f t="shared" si="0"/>
        <v>5</v>
      </c>
    </row>
    <row r="13" spans="1:12" s="3" customFormat="1" ht="15" customHeight="1" x14ac:dyDescent="0.25">
      <c r="A13" s="36">
        <v>6</v>
      </c>
      <c r="B13" s="12">
        <v>10190</v>
      </c>
      <c r="C13" s="31" t="s">
        <v>147</v>
      </c>
      <c r="D13" s="74">
        <v>13</v>
      </c>
      <c r="E13" s="75">
        <v>2</v>
      </c>
      <c r="F13" s="75">
        <v>4</v>
      </c>
      <c r="G13" s="75">
        <v>6</v>
      </c>
      <c r="H13" s="75">
        <v>1</v>
      </c>
      <c r="I13" s="76">
        <f>(E13*5+F13*4+G13*3+H13*2)/D13</f>
        <v>3.5384615384615383</v>
      </c>
    </row>
    <row r="14" spans="1:12" s="3" customFormat="1" ht="15" customHeight="1" x14ac:dyDescent="0.25">
      <c r="A14" s="36">
        <v>7</v>
      </c>
      <c r="B14" s="12">
        <v>10320</v>
      </c>
      <c r="C14" s="23" t="s">
        <v>76</v>
      </c>
      <c r="D14" s="74">
        <v>19</v>
      </c>
      <c r="E14" s="77">
        <v>8</v>
      </c>
      <c r="F14" s="77">
        <v>6</v>
      </c>
      <c r="G14" s="77">
        <v>5</v>
      </c>
      <c r="H14" s="77"/>
      <c r="I14" s="76">
        <f>(E14*5+F14*4+G14*3+H14*2)/D14</f>
        <v>4.1578947368421053</v>
      </c>
    </row>
    <row r="15" spans="1:12" s="3" customFormat="1" ht="15" customHeight="1" thickBot="1" x14ac:dyDescent="0.3">
      <c r="A15" s="44">
        <v>8</v>
      </c>
      <c r="B15" s="14">
        <v>10860</v>
      </c>
      <c r="C15" s="120" t="s">
        <v>121</v>
      </c>
      <c r="D15" s="121">
        <v>5</v>
      </c>
      <c r="E15" s="122">
        <v>1</v>
      </c>
      <c r="F15" s="122">
        <v>3</v>
      </c>
      <c r="G15" s="122">
        <v>1</v>
      </c>
      <c r="H15" s="122"/>
      <c r="I15" s="123">
        <f>(E15*5+F15*4+G15*3+H15*2)/D15</f>
        <v>4</v>
      </c>
    </row>
    <row r="16" spans="1:12" s="3" customFormat="1" ht="15" customHeight="1" thickBot="1" x14ac:dyDescent="0.25">
      <c r="A16" s="124"/>
      <c r="B16" s="125"/>
      <c r="C16" s="107" t="s">
        <v>118</v>
      </c>
      <c r="D16" s="126">
        <f>SUM(D17:D28)</f>
        <v>103</v>
      </c>
      <c r="E16" s="127">
        <f>SUM(E17:E28)</f>
        <v>54</v>
      </c>
      <c r="F16" s="127">
        <f>SUM(F17:F28)</f>
        <v>38</v>
      </c>
      <c r="G16" s="127">
        <f>SUM(G17:G28)</f>
        <v>11</v>
      </c>
      <c r="H16" s="127">
        <f>SUM(H17:H28)</f>
        <v>0</v>
      </c>
      <c r="I16" s="128">
        <f>AVERAGE(I17:I28)</f>
        <v>4.2437370600414077</v>
      </c>
    </row>
    <row r="17" spans="1:9" s="3" customFormat="1" ht="15" customHeight="1" x14ac:dyDescent="0.25">
      <c r="A17" s="35">
        <v>1</v>
      </c>
      <c r="B17" s="17">
        <v>20040</v>
      </c>
      <c r="C17" s="21" t="s">
        <v>5</v>
      </c>
      <c r="D17" s="72">
        <v>14</v>
      </c>
      <c r="E17" s="73">
        <v>12</v>
      </c>
      <c r="F17" s="73">
        <v>2</v>
      </c>
      <c r="G17" s="73"/>
      <c r="H17" s="73"/>
      <c r="I17" s="78">
        <f t="shared" ref="I17:I28" si="1">(E17*5+F17*4+G17*3+H17*2)/D17</f>
        <v>4.8571428571428568</v>
      </c>
    </row>
    <row r="18" spans="1:9" s="3" customFormat="1" ht="15" customHeight="1" x14ac:dyDescent="0.25">
      <c r="A18" s="36">
        <v>2</v>
      </c>
      <c r="B18" s="12">
        <v>20061</v>
      </c>
      <c r="C18" s="23" t="s">
        <v>7</v>
      </c>
      <c r="D18" s="74">
        <v>7</v>
      </c>
      <c r="E18" s="75">
        <v>4</v>
      </c>
      <c r="F18" s="75">
        <v>2</v>
      </c>
      <c r="G18" s="75">
        <v>1</v>
      </c>
      <c r="H18" s="75"/>
      <c r="I18" s="79">
        <f t="shared" si="1"/>
        <v>4.4285714285714288</v>
      </c>
    </row>
    <row r="19" spans="1:9" s="3" customFormat="1" ht="15" customHeight="1" x14ac:dyDescent="0.25">
      <c r="A19" s="36">
        <v>3</v>
      </c>
      <c r="B19" s="12">
        <v>21020</v>
      </c>
      <c r="C19" s="23" t="s">
        <v>14</v>
      </c>
      <c r="D19" s="80">
        <v>12</v>
      </c>
      <c r="E19" s="81">
        <v>5</v>
      </c>
      <c r="F19" s="81">
        <v>6</v>
      </c>
      <c r="G19" s="81">
        <v>1</v>
      </c>
      <c r="H19" s="81"/>
      <c r="I19" s="82">
        <f t="shared" si="1"/>
        <v>4.333333333333333</v>
      </c>
    </row>
    <row r="20" spans="1:9" s="3" customFormat="1" ht="15" customHeight="1" x14ac:dyDescent="0.25">
      <c r="A20" s="36">
        <v>4</v>
      </c>
      <c r="B20" s="12">
        <v>20060</v>
      </c>
      <c r="C20" s="23" t="s">
        <v>6</v>
      </c>
      <c r="D20" s="74">
        <v>23</v>
      </c>
      <c r="E20" s="75">
        <v>18</v>
      </c>
      <c r="F20" s="75">
        <v>4</v>
      </c>
      <c r="G20" s="75">
        <v>1</v>
      </c>
      <c r="H20" s="75"/>
      <c r="I20" s="79">
        <f t="shared" si="1"/>
        <v>4.7391304347826084</v>
      </c>
    </row>
    <row r="21" spans="1:9" s="3" customFormat="1" ht="15" customHeight="1" x14ac:dyDescent="0.25">
      <c r="A21" s="36">
        <v>5</v>
      </c>
      <c r="B21" s="12">
        <v>20400</v>
      </c>
      <c r="C21" s="23" t="s">
        <v>8</v>
      </c>
      <c r="D21" s="74">
        <v>16</v>
      </c>
      <c r="E21" s="75">
        <v>9</v>
      </c>
      <c r="F21" s="75">
        <v>6</v>
      </c>
      <c r="G21" s="75">
        <v>1</v>
      </c>
      <c r="H21" s="75"/>
      <c r="I21" s="79">
        <f t="shared" si="1"/>
        <v>4.5</v>
      </c>
    </row>
    <row r="22" spans="1:9" s="3" customFormat="1" ht="15" customHeight="1" x14ac:dyDescent="0.25">
      <c r="A22" s="36">
        <v>6</v>
      </c>
      <c r="B22" s="12">
        <v>20080</v>
      </c>
      <c r="C22" s="31" t="s">
        <v>148</v>
      </c>
      <c r="D22" s="74">
        <v>2</v>
      </c>
      <c r="E22" s="75"/>
      <c r="F22" s="75">
        <v>2</v>
      </c>
      <c r="G22" s="75"/>
      <c r="H22" s="75"/>
      <c r="I22" s="79">
        <f t="shared" si="1"/>
        <v>4</v>
      </c>
    </row>
    <row r="23" spans="1:9" s="3" customFormat="1" ht="15" customHeight="1" x14ac:dyDescent="0.25">
      <c r="A23" s="36">
        <v>7</v>
      </c>
      <c r="B23" s="12">
        <v>20460</v>
      </c>
      <c r="C23" s="31" t="s">
        <v>149</v>
      </c>
      <c r="D23" s="74">
        <v>6</v>
      </c>
      <c r="E23" s="75">
        <v>1</v>
      </c>
      <c r="F23" s="75">
        <v>3</v>
      </c>
      <c r="G23" s="75">
        <v>2</v>
      </c>
      <c r="H23" s="75"/>
      <c r="I23" s="79">
        <f t="shared" si="1"/>
        <v>3.8333333333333335</v>
      </c>
    </row>
    <row r="24" spans="1:9" s="3" customFormat="1" ht="15" customHeight="1" x14ac:dyDescent="0.25">
      <c r="A24" s="36">
        <v>8</v>
      </c>
      <c r="B24" s="12">
        <v>20550</v>
      </c>
      <c r="C24" s="13" t="s">
        <v>10</v>
      </c>
      <c r="D24" s="74">
        <v>3</v>
      </c>
      <c r="E24" s="75">
        <v>1</v>
      </c>
      <c r="F24" s="75">
        <v>2</v>
      </c>
      <c r="G24" s="75"/>
      <c r="H24" s="75"/>
      <c r="I24" s="79">
        <f t="shared" si="1"/>
        <v>4.333333333333333</v>
      </c>
    </row>
    <row r="25" spans="1:9" s="3" customFormat="1" ht="15" customHeight="1" x14ac:dyDescent="0.25">
      <c r="A25" s="36">
        <v>9</v>
      </c>
      <c r="B25" s="14">
        <v>20630</v>
      </c>
      <c r="C25" s="13" t="s">
        <v>189</v>
      </c>
      <c r="D25" s="74">
        <v>5</v>
      </c>
      <c r="E25" s="75">
        <v>2</v>
      </c>
      <c r="F25" s="75">
        <v>3</v>
      </c>
      <c r="G25" s="75"/>
      <c r="H25" s="75"/>
      <c r="I25" s="79">
        <f t="shared" si="1"/>
        <v>4.4000000000000004</v>
      </c>
    </row>
    <row r="26" spans="1:9" s="3" customFormat="1" ht="15" customHeight="1" x14ac:dyDescent="0.25">
      <c r="A26" s="36">
        <v>9</v>
      </c>
      <c r="B26" s="14">
        <v>20810</v>
      </c>
      <c r="C26" s="31" t="s">
        <v>150</v>
      </c>
      <c r="D26" s="74">
        <v>1</v>
      </c>
      <c r="E26" s="75"/>
      <c r="F26" s="75">
        <v>1</v>
      </c>
      <c r="G26" s="75"/>
      <c r="H26" s="75"/>
      <c r="I26" s="79">
        <f t="shared" si="1"/>
        <v>4</v>
      </c>
    </row>
    <row r="27" spans="1:9" s="3" customFormat="1" ht="15" customHeight="1" x14ac:dyDescent="0.25">
      <c r="A27" s="36">
        <v>10</v>
      </c>
      <c r="B27" s="12">
        <v>20900</v>
      </c>
      <c r="C27" s="15" t="s">
        <v>151</v>
      </c>
      <c r="D27" s="80">
        <v>8</v>
      </c>
      <c r="E27" s="81">
        <v>2</v>
      </c>
      <c r="F27" s="81">
        <v>4</v>
      </c>
      <c r="G27" s="81">
        <v>2</v>
      </c>
      <c r="H27" s="81"/>
      <c r="I27" s="82">
        <f t="shared" si="1"/>
        <v>4</v>
      </c>
    </row>
    <row r="28" spans="1:9" s="3" customFormat="1" ht="15" customHeight="1" thickBot="1" x14ac:dyDescent="0.3">
      <c r="A28" s="44">
        <v>11</v>
      </c>
      <c r="B28" s="94">
        <v>21349</v>
      </c>
      <c r="C28" s="137" t="s">
        <v>152</v>
      </c>
      <c r="D28" s="95">
        <v>6</v>
      </c>
      <c r="E28" s="105"/>
      <c r="F28" s="105">
        <v>3</v>
      </c>
      <c r="G28" s="105">
        <v>3</v>
      </c>
      <c r="H28" s="105"/>
      <c r="I28" s="96">
        <f t="shared" si="1"/>
        <v>3.5</v>
      </c>
    </row>
    <row r="29" spans="1:9" s="3" customFormat="1" ht="15" customHeight="1" thickBot="1" x14ac:dyDescent="0.25">
      <c r="A29" s="124"/>
      <c r="B29" s="125"/>
      <c r="C29" s="107" t="s">
        <v>117</v>
      </c>
      <c r="D29" s="134">
        <f>SUM(D30:D45)</f>
        <v>97</v>
      </c>
      <c r="E29" s="135">
        <f>SUM(E30:E45)</f>
        <v>35</v>
      </c>
      <c r="F29" s="135">
        <f>SUM(F30:F45)</f>
        <v>39</v>
      </c>
      <c r="G29" s="135">
        <f>SUM(G30:G45)</f>
        <v>21</v>
      </c>
      <c r="H29" s="135">
        <f>SUM(H30:H45)</f>
        <v>2</v>
      </c>
      <c r="I29" s="136">
        <f>AVERAGE(I30:I45)</f>
        <v>4.0112103174603178</v>
      </c>
    </row>
    <row r="30" spans="1:9" ht="15" customHeight="1" x14ac:dyDescent="0.25">
      <c r="A30" s="36">
        <v>1</v>
      </c>
      <c r="B30" s="12">
        <v>30070</v>
      </c>
      <c r="C30" s="23" t="s">
        <v>57</v>
      </c>
      <c r="D30" s="80">
        <v>5</v>
      </c>
      <c r="E30" s="88">
        <v>2</v>
      </c>
      <c r="F30" s="88">
        <v>3</v>
      </c>
      <c r="G30" s="88"/>
      <c r="H30" s="88"/>
      <c r="I30" s="82">
        <f t="shared" ref="I30:I45" si="2">(E30*5+F30*4+G30*3+H30*2)/D30</f>
        <v>4.4000000000000004</v>
      </c>
    </row>
    <row r="31" spans="1:9" ht="15" customHeight="1" x14ac:dyDescent="0.25">
      <c r="A31" s="36">
        <v>2</v>
      </c>
      <c r="B31" s="12">
        <v>30480</v>
      </c>
      <c r="C31" s="31" t="s">
        <v>122</v>
      </c>
      <c r="D31" s="80">
        <v>11</v>
      </c>
      <c r="E31" s="88">
        <v>9</v>
      </c>
      <c r="F31" s="88">
        <v>2</v>
      </c>
      <c r="G31" s="88"/>
      <c r="H31" s="88"/>
      <c r="I31" s="82">
        <f t="shared" si="2"/>
        <v>4.8181818181818183</v>
      </c>
    </row>
    <row r="32" spans="1:9" ht="15" customHeight="1" x14ac:dyDescent="0.25">
      <c r="A32" s="44">
        <v>3</v>
      </c>
      <c r="B32" s="14">
        <v>30460</v>
      </c>
      <c r="C32" s="115" t="s">
        <v>78</v>
      </c>
      <c r="D32" s="116">
        <v>6</v>
      </c>
      <c r="E32" s="117"/>
      <c r="F32" s="117">
        <v>3</v>
      </c>
      <c r="G32" s="117">
        <v>3</v>
      </c>
      <c r="H32" s="117"/>
      <c r="I32" s="118">
        <f t="shared" si="2"/>
        <v>3.5</v>
      </c>
    </row>
    <row r="33" spans="1:9" ht="15" customHeight="1" x14ac:dyDescent="0.25">
      <c r="A33" s="39">
        <v>4</v>
      </c>
      <c r="B33" s="12">
        <v>30030</v>
      </c>
      <c r="C33" s="353" t="s">
        <v>153</v>
      </c>
      <c r="D33" s="80">
        <v>11</v>
      </c>
      <c r="E33" s="88">
        <v>5</v>
      </c>
      <c r="F33" s="88">
        <v>3</v>
      </c>
      <c r="G33" s="88">
        <v>3</v>
      </c>
      <c r="H33" s="88"/>
      <c r="I33" s="82">
        <f t="shared" si="2"/>
        <v>4.1818181818181817</v>
      </c>
    </row>
    <row r="34" spans="1:9" ht="15" customHeight="1" x14ac:dyDescent="0.25">
      <c r="A34" s="36">
        <v>5</v>
      </c>
      <c r="B34" s="14">
        <v>31000</v>
      </c>
      <c r="C34" s="115" t="s">
        <v>79</v>
      </c>
      <c r="D34" s="116">
        <v>4</v>
      </c>
      <c r="E34" s="117">
        <v>1</v>
      </c>
      <c r="F34" s="117">
        <v>3</v>
      </c>
      <c r="G34" s="117"/>
      <c r="H34" s="117"/>
      <c r="I34" s="118">
        <f t="shared" si="2"/>
        <v>4.25</v>
      </c>
    </row>
    <row r="35" spans="1:9" ht="15" customHeight="1" x14ac:dyDescent="0.25">
      <c r="A35" s="36">
        <v>6</v>
      </c>
      <c r="B35" s="14">
        <v>30160</v>
      </c>
      <c r="C35" s="120" t="s">
        <v>154</v>
      </c>
      <c r="D35" s="116">
        <v>5</v>
      </c>
      <c r="E35" s="117">
        <v>1</v>
      </c>
      <c r="F35" s="117">
        <v>1</v>
      </c>
      <c r="G35" s="117">
        <v>3</v>
      </c>
      <c r="H35" s="117"/>
      <c r="I35" s="118">
        <f t="shared" si="2"/>
        <v>3.6</v>
      </c>
    </row>
    <row r="36" spans="1:9" ht="15" customHeight="1" x14ac:dyDescent="0.25">
      <c r="A36" s="36">
        <v>7</v>
      </c>
      <c r="B36" s="14">
        <v>30310</v>
      </c>
      <c r="C36" s="115" t="s">
        <v>17</v>
      </c>
      <c r="D36" s="116">
        <v>3</v>
      </c>
      <c r="E36" s="117"/>
      <c r="F36" s="117"/>
      <c r="G36" s="117">
        <v>2</v>
      </c>
      <c r="H36" s="117">
        <v>1</v>
      </c>
      <c r="I36" s="118">
        <f t="shared" si="2"/>
        <v>2.6666666666666665</v>
      </c>
    </row>
    <row r="37" spans="1:9" ht="15" customHeight="1" x14ac:dyDescent="0.25">
      <c r="A37" s="36">
        <v>8</v>
      </c>
      <c r="B37" s="14">
        <v>30440</v>
      </c>
      <c r="C37" s="115" t="s">
        <v>18</v>
      </c>
      <c r="D37" s="116">
        <v>3</v>
      </c>
      <c r="E37" s="117">
        <v>2</v>
      </c>
      <c r="F37" s="117"/>
      <c r="G37" s="117"/>
      <c r="H37" s="117">
        <v>1</v>
      </c>
      <c r="I37" s="118">
        <f t="shared" si="2"/>
        <v>4</v>
      </c>
    </row>
    <row r="38" spans="1:9" ht="15" customHeight="1" x14ac:dyDescent="0.25">
      <c r="A38" s="36">
        <v>9</v>
      </c>
      <c r="B38" s="14">
        <v>30500</v>
      </c>
      <c r="C38" s="120" t="s">
        <v>192</v>
      </c>
      <c r="D38" s="116">
        <v>1</v>
      </c>
      <c r="E38" s="117"/>
      <c r="F38" s="117">
        <v>1</v>
      </c>
      <c r="G38" s="117"/>
      <c r="H38" s="117"/>
      <c r="I38" s="118">
        <f t="shared" si="2"/>
        <v>4</v>
      </c>
    </row>
    <row r="39" spans="1:9" ht="15" customHeight="1" x14ac:dyDescent="0.25">
      <c r="A39" s="36">
        <v>10</v>
      </c>
      <c r="B39" s="12">
        <v>30530</v>
      </c>
      <c r="C39" s="15" t="s">
        <v>155</v>
      </c>
      <c r="D39" s="80">
        <v>6</v>
      </c>
      <c r="E39" s="88"/>
      <c r="F39" s="88">
        <v>2</v>
      </c>
      <c r="G39" s="88">
        <v>4</v>
      </c>
      <c r="H39" s="88"/>
      <c r="I39" s="82">
        <f t="shared" si="2"/>
        <v>3.3333333333333335</v>
      </c>
    </row>
    <row r="40" spans="1:9" ht="15" customHeight="1" x14ac:dyDescent="0.25">
      <c r="A40" s="36">
        <v>11</v>
      </c>
      <c r="B40" s="12">
        <v>30640</v>
      </c>
      <c r="C40" s="15" t="s">
        <v>20</v>
      </c>
      <c r="D40" s="80">
        <v>9</v>
      </c>
      <c r="E40" s="88">
        <v>6</v>
      </c>
      <c r="F40" s="88">
        <v>2</v>
      </c>
      <c r="G40" s="88">
        <v>1</v>
      </c>
      <c r="H40" s="88"/>
      <c r="I40" s="82">
        <f t="shared" si="2"/>
        <v>4.5555555555555554</v>
      </c>
    </row>
    <row r="41" spans="1:9" ht="15" customHeight="1" x14ac:dyDescent="0.25">
      <c r="A41" s="36">
        <v>12</v>
      </c>
      <c r="B41" s="12">
        <v>30650</v>
      </c>
      <c r="C41" s="15" t="s">
        <v>182</v>
      </c>
      <c r="D41" s="80">
        <v>7</v>
      </c>
      <c r="E41" s="88">
        <v>1</v>
      </c>
      <c r="F41" s="88">
        <v>4</v>
      </c>
      <c r="G41" s="88">
        <v>2</v>
      </c>
      <c r="H41" s="88"/>
      <c r="I41" s="82">
        <f t="shared" si="2"/>
        <v>3.8571428571428572</v>
      </c>
    </row>
    <row r="42" spans="1:9" ht="15" customHeight="1" x14ac:dyDescent="0.25">
      <c r="A42" s="36">
        <v>13</v>
      </c>
      <c r="B42" s="12">
        <v>30790</v>
      </c>
      <c r="C42" s="15" t="s">
        <v>136</v>
      </c>
      <c r="D42" s="80">
        <v>3</v>
      </c>
      <c r="E42" s="88">
        <v>2</v>
      </c>
      <c r="F42" s="88">
        <v>1</v>
      </c>
      <c r="G42" s="88"/>
      <c r="H42" s="88"/>
      <c r="I42" s="82">
        <f t="shared" si="2"/>
        <v>4.666666666666667</v>
      </c>
    </row>
    <row r="43" spans="1:9" ht="15" customHeight="1" x14ac:dyDescent="0.25">
      <c r="A43" s="36">
        <v>14</v>
      </c>
      <c r="B43" s="12">
        <v>30890</v>
      </c>
      <c r="C43" s="15" t="s">
        <v>156</v>
      </c>
      <c r="D43" s="80">
        <v>8</v>
      </c>
      <c r="E43" s="88">
        <v>2</v>
      </c>
      <c r="F43" s="88">
        <v>6</v>
      </c>
      <c r="G43" s="88"/>
      <c r="H43" s="88"/>
      <c r="I43" s="82">
        <f t="shared" si="2"/>
        <v>4.25</v>
      </c>
    </row>
    <row r="44" spans="1:9" ht="15" customHeight="1" x14ac:dyDescent="0.25">
      <c r="A44" s="36">
        <v>15</v>
      </c>
      <c r="B44" s="12">
        <v>30940</v>
      </c>
      <c r="C44" s="23" t="s">
        <v>22</v>
      </c>
      <c r="D44" s="80">
        <v>5</v>
      </c>
      <c r="E44" s="88">
        <v>1</v>
      </c>
      <c r="F44" s="88">
        <v>3</v>
      </c>
      <c r="G44" s="88">
        <v>1</v>
      </c>
      <c r="H44" s="88"/>
      <c r="I44" s="82">
        <f t="shared" si="2"/>
        <v>4</v>
      </c>
    </row>
    <row r="45" spans="1:9" ht="15" customHeight="1" thickBot="1" x14ac:dyDescent="0.3">
      <c r="A45" s="138">
        <v>16</v>
      </c>
      <c r="B45" s="18">
        <v>31480</v>
      </c>
      <c r="C45" s="139" t="s">
        <v>23</v>
      </c>
      <c r="D45" s="83">
        <v>10</v>
      </c>
      <c r="E45" s="89">
        <v>3</v>
      </c>
      <c r="F45" s="89">
        <v>5</v>
      </c>
      <c r="G45" s="89">
        <v>2</v>
      </c>
      <c r="H45" s="89"/>
      <c r="I45" s="84">
        <f t="shared" si="2"/>
        <v>4.0999999999999996</v>
      </c>
    </row>
    <row r="46" spans="1:9" ht="15" customHeight="1" thickBot="1" x14ac:dyDescent="0.3">
      <c r="A46" s="97"/>
      <c r="B46" s="98"/>
      <c r="C46" s="104" t="s">
        <v>116</v>
      </c>
      <c r="D46" s="99">
        <f>SUM(D47:D64)</f>
        <v>184</v>
      </c>
      <c r="E46" s="100">
        <f>SUM(E47:E64)</f>
        <v>105</v>
      </c>
      <c r="F46" s="100">
        <f>SUM(F47:F64)</f>
        <v>55</v>
      </c>
      <c r="G46" s="100">
        <f>SUM(G47:G64)</f>
        <v>20</v>
      </c>
      <c r="H46" s="100">
        <f>SUM(H47:H64)</f>
        <v>0</v>
      </c>
      <c r="I46" s="101">
        <f>AVERAGE(I47:I64)</f>
        <v>4.1563415382255968</v>
      </c>
    </row>
    <row r="47" spans="1:9" ht="15" customHeight="1" x14ac:dyDescent="0.25">
      <c r="A47" s="35">
        <v>1</v>
      </c>
      <c r="B47" s="17">
        <v>40010</v>
      </c>
      <c r="C47" s="21" t="s">
        <v>80</v>
      </c>
      <c r="D47" s="85">
        <v>45</v>
      </c>
      <c r="E47" s="86">
        <v>24</v>
      </c>
      <c r="F47" s="86">
        <v>15</v>
      </c>
      <c r="G47" s="86">
        <v>6</v>
      </c>
      <c r="H47" s="86"/>
      <c r="I47" s="87">
        <f t="shared" ref="I47:I64" si="3">(E47*5+F47*4+G47*3+H47*2)/D47</f>
        <v>4.4000000000000004</v>
      </c>
    </row>
    <row r="48" spans="1:9" ht="15" customHeight="1" x14ac:dyDescent="0.25">
      <c r="A48" s="36">
        <v>2</v>
      </c>
      <c r="B48" s="12">
        <v>40030</v>
      </c>
      <c r="C48" s="31" t="s">
        <v>123</v>
      </c>
      <c r="D48" s="80">
        <v>24</v>
      </c>
      <c r="E48" s="88">
        <v>17</v>
      </c>
      <c r="F48" s="88">
        <v>6</v>
      </c>
      <c r="G48" s="88">
        <v>1</v>
      </c>
      <c r="H48" s="88"/>
      <c r="I48" s="82">
        <f t="shared" si="3"/>
        <v>4.666666666666667</v>
      </c>
    </row>
    <row r="49" spans="1:9" ht="15" customHeight="1" x14ac:dyDescent="0.25">
      <c r="A49" s="36">
        <v>3</v>
      </c>
      <c r="B49" s="12">
        <v>40410</v>
      </c>
      <c r="C49" s="23" t="s">
        <v>82</v>
      </c>
      <c r="D49" s="80">
        <v>28</v>
      </c>
      <c r="E49" s="88">
        <v>20</v>
      </c>
      <c r="F49" s="88">
        <v>5</v>
      </c>
      <c r="G49" s="88">
        <v>3</v>
      </c>
      <c r="H49" s="88"/>
      <c r="I49" s="82">
        <f t="shared" si="3"/>
        <v>4.6071428571428568</v>
      </c>
    </row>
    <row r="50" spans="1:9" ht="15" customHeight="1" x14ac:dyDescent="0.25">
      <c r="A50" s="36">
        <v>4</v>
      </c>
      <c r="B50" s="12">
        <v>40011</v>
      </c>
      <c r="C50" s="31" t="s">
        <v>157</v>
      </c>
      <c r="D50" s="80">
        <v>23</v>
      </c>
      <c r="E50" s="88">
        <v>13</v>
      </c>
      <c r="F50" s="88">
        <v>7</v>
      </c>
      <c r="G50" s="88">
        <v>3</v>
      </c>
      <c r="H50" s="88"/>
      <c r="I50" s="82">
        <f t="shared" si="3"/>
        <v>4.4347826086956523</v>
      </c>
    </row>
    <row r="51" spans="1:9" ht="15" customHeight="1" x14ac:dyDescent="0.25">
      <c r="A51" s="36">
        <v>5</v>
      </c>
      <c r="B51" s="12">
        <v>40080</v>
      </c>
      <c r="C51" s="23" t="s">
        <v>26</v>
      </c>
      <c r="D51" s="80">
        <v>10</v>
      </c>
      <c r="E51" s="88">
        <v>8</v>
      </c>
      <c r="F51" s="88">
        <v>2</v>
      </c>
      <c r="G51" s="88"/>
      <c r="H51" s="88"/>
      <c r="I51" s="82">
        <f t="shared" si="3"/>
        <v>4.8</v>
      </c>
    </row>
    <row r="52" spans="1:9" ht="15" customHeight="1" x14ac:dyDescent="0.25">
      <c r="A52" s="36">
        <v>6</v>
      </c>
      <c r="B52" s="12">
        <v>40100</v>
      </c>
      <c r="C52" s="23" t="s">
        <v>27</v>
      </c>
      <c r="D52" s="80">
        <v>6</v>
      </c>
      <c r="E52" s="88">
        <v>2</v>
      </c>
      <c r="F52" s="88">
        <v>3</v>
      </c>
      <c r="G52" s="88">
        <v>1</v>
      </c>
      <c r="H52" s="88"/>
      <c r="I52" s="82">
        <f t="shared" si="3"/>
        <v>4.166666666666667</v>
      </c>
    </row>
    <row r="53" spans="1:9" ht="15" customHeight="1" x14ac:dyDescent="0.25">
      <c r="A53" s="36">
        <v>7</v>
      </c>
      <c r="B53" s="12">
        <v>40020</v>
      </c>
      <c r="C53" s="31" t="s">
        <v>193</v>
      </c>
      <c r="D53" s="80">
        <v>3</v>
      </c>
      <c r="E53" s="88">
        <v>1</v>
      </c>
      <c r="F53" s="88">
        <v>1</v>
      </c>
      <c r="G53" s="88">
        <v>1</v>
      </c>
      <c r="H53" s="88"/>
      <c r="I53" s="82">
        <f t="shared" si="3"/>
        <v>4</v>
      </c>
    </row>
    <row r="54" spans="1:9" ht="15" customHeight="1" x14ac:dyDescent="0.25">
      <c r="A54" s="36">
        <v>8</v>
      </c>
      <c r="B54" s="12">
        <v>40031</v>
      </c>
      <c r="C54" s="31" t="s">
        <v>188</v>
      </c>
      <c r="D54" s="80">
        <v>5</v>
      </c>
      <c r="E54" s="88">
        <v>3</v>
      </c>
      <c r="F54" s="88">
        <v>2</v>
      </c>
      <c r="G54" s="88"/>
      <c r="H54" s="88"/>
      <c r="I54" s="82">
        <f t="shared" si="3"/>
        <v>4.5999999999999996</v>
      </c>
    </row>
    <row r="55" spans="1:9" ht="15" customHeight="1" x14ac:dyDescent="0.25">
      <c r="A55" s="36">
        <v>9</v>
      </c>
      <c r="B55" s="12">
        <v>40210</v>
      </c>
      <c r="C55" s="31" t="s">
        <v>81</v>
      </c>
      <c r="D55" s="80">
        <v>1</v>
      </c>
      <c r="E55" s="88"/>
      <c r="F55" s="88">
        <v>1</v>
      </c>
      <c r="G55" s="88"/>
      <c r="H55" s="88"/>
      <c r="I55" s="82">
        <f t="shared" si="3"/>
        <v>4</v>
      </c>
    </row>
    <row r="56" spans="1:9" ht="15" customHeight="1" x14ac:dyDescent="0.25">
      <c r="A56" s="36">
        <v>10</v>
      </c>
      <c r="B56" s="12">
        <v>40300</v>
      </c>
      <c r="C56" s="31" t="s">
        <v>195</v>
      </c>
      <c r="D56" s="80">
        <v>2</v>
      </c>
      <c r="E56" s="88">
        <v>1</v>
      </c>
      <c r="F56" s="88">
        <v>1</v>
      </c>
      <c r="G56" s="88"/>
      <c r="H56" s="88"/>
      <c r="I56" s="82">
        <f t="shared" si="3"/>
        <v>4.5</v>
      </c>
    </row>
    <row r="57" spans="1:9" ht="15" customHeight="1" x14ac:dyDescent="0.25">
      <c r="A57" s="36">
        <v>11</v>
      </c>
      <c r="B57" s="12">
        <v>40360</v>
      </c>
      <c r="C57" s="31" t="s">
        <v>28</v>
      </c>
      <c r="D57" s="80">
        <v>4</v>
      </c>
      <c r="E57" s="88">
        <v>2</v>
      </c>
      <c r="F57" s="88">
        <v>2</v>
      </c>
      <c r="G57" s="88"/>
      <c r="H57" s="88"/>
      <c r="I57" s="82">
        <f t="shared" si="3"/>
        <v>4.5</v>
      </c>
    </row>
    <row r="58" spans="1:9" ht="15" customHeight="1" x14ac:dyDescent="0.25">
      <c r="A58" s="36">
        <v>12</v>
      </c>
      <c r="B58" s="12">
        <v>40720</v>
      </c>
      <c r="C58" s="31" t="s">
        <v>187</v>
      </c>
      <c r="D58" s="80">
        <v>8</v>
      </c>
      <c r="E58" s="88">
        <v>2</v>
      </c>
      <c r="F58" s="88">
        <v>2</v>
      </c>
      <c r="G58" s="88">
        <v>4</v>
      </c>
      <c r="H58" s="88"/>
      <c r="I58" s="82">
        <f t="shared" si="3"/>
        <v>3.75</v>
      </c>
    </row>
    <row r="59" spans="1:9" ht="15" customHeight="1" x14ac:dyDescent="0.25">
      <c r="A59" s="36">
        <v>13</v>
      </c>
      <c r="B59" s="16">
        <v>40820</v>
      </c>
      <c r="C59" s="31" t="s">
        <v>158</v>
      </c>
      <c r="D59" s="80">
        <v>4</v>
      </c>
      <c r="E59" s="214">
        <v>4</v>
      </c>
      <c r="F59" s="214"/>
      <c r="G59" s="214"/>
      <c r="H59" s="214"/>
      <c r="I59" s="90">
        <f t="shared" si="3"/>
        <v>5</v>
      </c>
    </row>
    <row r="60" spans="1:9" ht="15" customHeight="1" x14ac:dyDescent="0.25">
      <c r="A60" s="36">
        <v>14</v>
      </c>
      <c r="B60" s="16">
        <v>40840</v>
      </c>
      <c r="C60" s="31" t="s">
        <v>30</v>
      </c>
      <c r="D60" s="80">
        <v>3</v>
      </c>
      <c r="E60" s="215">
        <v>2</v>
      </c>
      <c r="F60" s="215"/>
      <c r="G60" s="215">
        <v>1</v>
      </c>
      <c r="H60" s="215"/>
      <c r="I60" s="213">
        <f t="shared" si="3"/>
        <v>4.333333333333333</v>
      </c>
    </row>
    <row r="61" spans="1:9" ht="15" customHeight="1" x14ac:dyDescent="0.25">
      <c r="A61" s="36">
        <v>15</v>
      </c>
      <c r="B61" s="12">
        <v>40950</v>
      </c>
      <c r="C61" s="31" t="s">
        <v>84</v>
      </c>
      <c r="D61" s="80">
        <v>3</v>
      </c>
      <c r="E61" s="88"/>
      <c r="F61" s="88">
        <v>3</v>
      </c>
      <c r="G61" s="88"/>
      <c r="H61" s="88"/>
      <c r="I61" s="82">
        <f t="shared" si="3"/>
        <v>4</v>
      </c>
    </row>
    <row r="62" spans="1:9" ht="15" customHeight="1" x14ac:dyDescent="0.25">
      <c r="A62" s="36">
        <v>16</v>
      </c>
      <c r="B62" s="12">
        <v>40990</v>
      </c>
      <c r="C62" s="23" t="s">
        <v>31</v>
      </c>
      <c r="D62" s="80">
        <v>9</v>
      </c>
      <c r="E62" s="88">
        <v>5</v>
      </c>
      <c r="F62" s="88">
        <v>4</v>
      </c>
      <c r="G62" s="88"/>
      <c r="H62" s="88"/>
      <c r="I62" s="216">
        <f t="shared" si="3"/>
        <v>4.5555555555555554</v>
      </c>
    </row>
    <row r="63" spans="1:9" ht="15" customHeight="1" x14ac:dyDescent="0.25">
      <c r="A63" s="36">
        <v>17</v>
      </c>
      <c r="B63" s="14">
        <v>40133</v>
      </c>
      <c r="C63" s="23" t="s">
        <v>131</v>
      </c>
      <c r="D63" s="80">
        <v>2</v>
      </c>
      <c r="E63" s="88">
        <v>1</v>
      </c>
      <c r="F63" s="88">
        <v>1</v>
      </c>
      <c r="G63" s="88"/>
      <c r="H63" s="88"/>
      <c r="I63" s="216">
        <f t="shared" ref="I63" si="4">(E63*5+F63*4+G63*3+H63*2)/D63</f>
        <v>4.5</v>
      </c>
    </row>
    <row r="64" spans="1:9" ht="15" customHeight="1" thickBot="1" x14ac:dyDescent="0.3">
      <c r="A64" s="36">
        <v>18</v>
      </c>
      <c r="B64" s="14">
        <v>40400</v>
      </c>
      <c r="C64" s="31" t="s">
        <v>194</v>
      </c>
      <c r="D64" s="80">
        <v>4</v>
      </c>
      <c r="E64" s="88"/>
      <c r="F64" s="88"/>
      <c r="G64" s="88"/>
      <c r="H64" s="88"/>
      <c r="I64" s="216">
        <f t="shared" si="3"/>
        <v>0</v>
      </c>
    </row>
    <row r="65" spans="1:9" ht="15" customHeight="1" thickBot="1" x14ac:dyDescent="0.3">
      <c r="A65" s="124"/>
      <c r="B65" s="125"/>
      <c r="C65" s="107" t="s">
        <v>115</v>
      </c>
      <c r="D65" s="134">
        <f>SUM(D66:D79)</f>
        <v>136</v>
      </c>
      <c r="E65" s="135">
        <f>SUM(E66:E79)</f>
        <v>61</v>
      </c>
      <c r="F65" s="135">
        <f>SUM(F66:F79)</f>
        <v>42</v>
      </c>
      <c r="G65" s="135">
        <f>SUM(G66:G79)</f>
        <v>32</v>
      </c>
      <c r="H65" s="135">
        <f>SUM(H66:H79)</f>
        <v>1</v>
      </c>
      <c r="I65" s="217">
        <f>AVERAGE(I66:I79)</f>
        <v>4.1193977388526255</v>
      </c>
    </row>
    <row r="66" spans="1:9" ht="15" customHeight="1" x14ac:dyDescent="0.25">
      <c r="A66" s="36">
        <v>1</v>
      </c>
      <c r="B66" s="131">
        <v>50040</v>
      </c>
      <c r="C66" s="132" t="s">
        <v>86</v>
      </c>
      <c r="D66" s="133">
        <v>12</v>
      </c>
      <c r="E66" s="142">
        <v>5</v>
      </c>
      <c r="F66" s="142">
        <v>2</v>
      </c>
      <c r="G66" s="142">
        <v>5</v>
      </c>
      <c r="H66" s="142"/>
      <c r="I66" s="218">
        <f t="shared" ref="I66:I79" si="5">(E66*5+F66*4+G66*3+H66*2)/D66</f>
        <v>4</v>
      </c>
    </row>
    <row r="67" spans="1:9" ht="15" customHeight="1" x14ac:dyDescent="0.25">
      <c r="A67" s="36">
        <v>2</v>
      </c>
      <c r="B67" s="12">
        <v>50003</v>
      </c>
      <c r="C67" s="23" t="s">
        <v>85</v>
      </c>
      <c r="D67" s="80">
        <v>19</v>
      </c>
      <c r="E67" s="88">
        <v>4</v>
      </c>
      <c r="F67" s="88">
        <v>9</v>
      </c>
      <c r="G67" s="88">
        <v>6</v>
      </c>
      <c r="H67" s="88"/>
      <c r="I67" s="216">
        <f t="shared" si="5"/>
        <v>3.8947368421052633</v>
      </c>
    </row>
    <row r="68" spans="1:9" ht="15" customHeight="1" x14ac:dyDescent="0.25">
      <c r="A68" s="36">
        <v>3</v>
      </c>
      <c r="B68" s="12">
        <v>50060</v>
      </c>
      <c r="C68" s="31" t="s">
        <v>159</v>
      </c>
      <c r="D68" s="80">
        <v>13</v>
      </c>
      <c r="E68" s="88">
        <v>10</v>
      </c>
      <c r="F68" s="88">
        <v>2</v>
      </c>
      <c r="G68" s="88">
        <v>1</v>
      </c>
      <c r="H68" s="88"/>
      <c r="I68" s="82">
        <f t="shared" si="5"/>
        <v>4.6923076923076925</v>
      </c>
    </row>
    <row r="69" spans="1:9" ht="15" customHeight="1" x14ac:dyDescent="0.25">
      <c r="A69" s="36">
        <v>4</v>
      </c>
      <c r="B69" s="12">
        <v>50170</v>
      </c>
      <c r="C69" s="31" t="s">
        <v>160</v>
      </c>
      <c r="D69" s="80">
        <v>6</v>
      </c>
      <c r="E69" s="88">
        <v>3</v>
      </c>
      <c r="F69" s="88">
        <v>1</v>
      </c>
      <c r="G69" s="88">
        <v>2</v>
      </c>
      <c r="H69" s="88"/>
      <c r="I69" s="82">
        <f t="shared" si="5"/>
        <v>4.166666666666667</v>
      </c>
    </row>
    <row r="70" spans="1:9" ht="15" customHeight="1" x14ac:dyDescent="0.25">
      <c r="A70" s="36">
        <v>5</v>
      </c>
      <c r="B70" s="12">
        <v>50230</v>
      </c>
      <c r="C70" s="23" t="s">
        <v>87</v>
      </c>
      <c r="D70" s="80">
        <v>5</v>
      </c>
      <c r="E70" s="88">
        <v>2</v>
      </c>
      <c r="F70" s="88">
        <v>2</v>
      </c>
      <c r="G70" s="88">
        <v>1</v>
      </c>
      <c r="H70" s="88"/>
      <c r="I70" s="82">
        <f t="shared" si="5"/>
        <v>4.2</v>
      </c>
    </row>
    <row r="71" spans="1:9" ht="15" customHeight="1" x14ac:dyDescent="0.25">
      <c r="A71" s="36">
        <v>6</v>
      </c>
      <c r="B71" s="12">
        <v>50340</v>
      </c>
      <c r="C71" s="31" t="s">
        <v>161</v>
      </c>
      <c r="D71" s="80">
        <v>3</v>
      </c>
      <c r="E71" s="88"/>
      <c r="F71" s="88">
        <v>1</v>
      </c>
      <c r="G71" s="88">
        <v>2</v>
      </c>
      <c r="H71" s="88"/>
      <c r="I71" s="82">
        <f t="shared" si="5"/>
        <v>3.3333333333333335</v>
      </c>
    </row>
    <row r="72" spans="1:9" ht="15" customHeight="1" x14ac:dyDescent="0.25">
      <c r="A72" s="36">
        <v>7</v>
      </c>
      <c r="B72" s="12">
        <v>50420</v>
      </c>
      <c r="C72" s="31" t="s">
        <v>162</v>
      </c>
      <c r="D72" s="80">
        <v>10</v>
      </c>
      <c r="E72" s="88">
        <v>3</v>
      </c>
      <c r="F72" s="88">
        <v>6</v>
      </c>
      <c r="G72" s="88">
        <v>1</v>
      </c>
      <c r="H72" s="88"/>
      <c r="I72" s="91">
        <f t="shared" si="5"/>
        <v>4.2</v>
      </c>
    </row>
    <row r="73" spans="1:9" ht="15" customHeight="1" x14ac:dyDescent="0.25">
      <c r="A73" s="36">
        <v>8</v>
      </c>
      <c r="B73" s="12">
        <v>50450</v>
      </c>
      <c r="C73" s="31" t="s">
        <v>163</v>
      </c>
      <c r="D73" s="80">
        <v>7</v>
      </c>
      <c r="E73" s="88"/>
      <c r="F73" s="88">
        <v>5</v>
      </c>
      <c r="G73" s="88">
        <v>2</v>
      </c>
      <c r="H73" s="88"/>
      <c r="I73" s="82">
        <f t="shared" si="5"/>
        <v>3.7142857142857144</v>
      </c>
    </row>
    <row r="74" spans="1:9" ht="15" customHeight="1" x14ac:dyDescent="0.25">
      <c r="A74" s="119">
        <v>9</v>
      </c>
      <c r="B74" s="12">
        <v>50620</v>
      </c>
      <c r="C74" s="23" t="s">
        <v>34</v>
      </c>
      <c r="D74" s="80">
        <v>3</v>
      </c>
      <c r="E74" s="88"/>
      <c r="F74" s="88">
        <v>1</v>
      </c>
      <c r="G74" s="88">
        <v>2</v>
      </c>
      <c r="H74" s="88"/>
      <c r="I74" s="82">
        <f t="shared" si="5"/>
        <v>3.3333333333333335</v>
      </c>
    </row>
    <row r="75" spans="1:9" ht="15" customHeight="1" x14ac:dyDescent="0.25">
      <c r="A75" s="158">
        <v>10</v>
      </c>
      <c r="B75" s="12">
        <v>50760</v>
      </c>
      <c r="C75" s="15" t="s">
        <v>164</v>
      </c>
      <c r="D75" s="80">
        <v>14</v>
      </c>
      <c r="E75" s="88">
        <v>9</v>
      </c>
      <c r="F75" s="88">
        <v>1</v>
      </c>
      <c r="G75" s="88">
        <v>4</v>
      </c>
      <c r="H75" s="88"/>
      <c r="I75" s="82">
        <f t="shared" si="5"/>
        <v>4.3571428571428568</v>
      </c>
    </row>
    <row r="76" spans="1:9" ht="15" customHeight="1" x14ac:dyDescent="0.25">
      <c r="A76" s="158">
        <v>11</v>
      </c>
      <c r="B76" s="14">
        <v>50780</v>
      </c>
      <c r="C76" s="141" t="s">
        <v>165</v>
      </c>
      <c r="D76" s="116">
        <v>2</v>
      </c>
      <c r="E76" s="117">
        <v>1</v>
      </c>
      <c r="F76" s="117">
        <v>1</v>
      </c>
      <c r="G76" s="117"/>
      <c r="H76" s="117"/>
      <c r="I76" s="118">
        <f t="shared" si="5"/>
        <v>4.5</v>
      </c>
    </row>
    <row r="77" spans="1:9" ht="15" customHeight="1" x14ac:dyDescent="0.25">
      <c r="A77" s="158">
        <v>12</v>
      </c>
      <c r="B77" s="12">
        <v>50930</v>
      </c>
      <c r="C77" s="31" t="s">
        <v>166</v>
      </c>
      <c r="D77" s="80">
        <v>8</v>
      </c>
      <c r="E77" s="88">
        <v>4</v>
      </c>
      <c r="F77" s="88">
        <v>3</v>
      </c>
      <c r="G77" s="88">
        <v>1</v>
      </c>
      <c r="H77" s="88"/>
      <c r="I77" s="82">
        <f t="shared" si="5"/>
        <v>4.375</v>
      </c>
    </row>
    <row r="78" spans="1:9" ht="15" customHeight="1" x14ac:dyDescent="0.25">
      <c r="A78" s="158">
        <v>13</v>
      </c>
      <c r="B78" s="12">
        <v>51370</v>
      </c>
      <c r="C78" s="23" t="s">
        <v>90</v>
      </c>
      <c r="D78" s="80">
        <v>7</v>
      </c>
      <c r="E78" s="88">
        <v>5</v>
      </c>
      <c r="F78" s="88">
        <v>1</v>
      </c>
      <c r="G78" s="88">
        <v>1</v>
      </c>
      <c r="H78" s="88"/>
      <c r="I78" s="82">
        <f t="shared" si="5"/>
        <v>4.5714285714285712</v>
      </c>
    </row>
    <row r="79" spans="1:9" ht="15" customHeight="1" thickBot="1" x14ac:dyDescent="0.3">
      <c r="A79" s="265">
        <v>14</v>
      </c>
      <c r="B79" s="14">
        <v>51580</v>
      </c>
      <c r="C79" s="120" t="s">
        <v>144</v>
      </c>
      <c r="D79" s="116">
        <v>27</v>
      </c>
      <c r="E79" s="117">
        <v>15</v>
      </c>
      <c r="F79" s="117">
        <v>7</v>
      </c>
      <c r="G79" s="117">
        <v>4</v>
      </c>
      <c r="H79" s="117">
        <v>1</v>
      </c>
      <c r="I79" s="118">
        <f t="shared" si="5"/>
        <v>4.333333333333333</v>
      </c>
    </row>
    <row r="80" spans="1:9" ht="15" customHeight="1" thickBot="1" x14ac:dyDescent="0.3">
      <c r="A80" s="124"/>
      <c r="B80" s="125"/>
      <c r="C80" s="107" t="s">
        <v>114</v>
      </c>
      <c r="D80" s="134">
        <f>SUM(D81:D109)</f>
        <v>380</v>
      </c>
      <c r="E80" s="135">
        <f>SUM(E81:E109)</f>
        <v>207</v>
      </c>
      <c r="F80" s="135">
        <f>SUM(F81:F109)</f>
        <v>127</v>
      </c>
      <c r="G80" s="135">
        <f>SUM(G81:G109)</f>
        <v>46</v>
      </c>
      <c r="H80" s="135">
        <f>SUM(H81:H109)</f>
        <v>0</v>
      </c>
      <c r="I80" s="136">
        <f>AVERAGE(I81:I109)</f>
        <v>4.3412700611821791</v>
      </c>
    </row>
    <row r="81" spans="1:9" ht="15" customHeight="1" x14ac:dyDescent="0.25">
      <c r="A81" s="35">
        <v>1</v>
      </c>
      <c r="B81" s="17">
        <v>60010</v>
      </c>
      <c r="C81" s="19" t="s">
        <v>142</v>
      </c>
      <c r="D81" s="85">
        <v>8</v>
      </c>
      <c r="E81" s="86">
        <v>7</v>
      </c>
      <c r="F81" s="86">
        <v>1</v>
      </c>
      <c r="G81" s="86"/>
      <c r="H81" s="86"/>
      <c r="I81" s="87">
        <f t="shared" ref="I81:I109" si="6">(E81*5+F81*4+G81*3+H81*2)/D81</f>
        <v>4.875</v>
      </c>
    </row>
    <row r="82" spans="1:9" ht="15" customHeight="1" x14ac:dyDescent="0.25">
      <c r="A82" s="36">
        <v>2</v>
      </c>
      <c r="B82" s="131">
        <v>60020</v>
      </c>
      <c r="C82" s="148" t="s">
        <v>196</v>
      </c>
      <c r="D82" s="133">
        <v>2</v>
      </c>
      <c r="E82" s="142"/>
      <c r="F82" s="142">
        <v>1</v>
      </c>
      <c r="G82" s="142">
        <v>1</v>
      </c>
      <c r="H82" s="142"/>
      <c r="I82" s="143">
        <f t="shared" si="6"/>
        <v>3.5</v>
      </c>
    </row>
    <row r="83" spans="1:9" ht="15" customHeight="1" x14ac:dyDescent="0.25">
      <c r="A83" s="36">
        <v>3</v>
      </c>
      <c r="B83" s="131">
        <v>60050</v>
      </c>
      <c r="C83" s="148" t="s">
        <v>167</v>
      </c>
      <c r="D83" s="133">
        <v>6</v>
      </c>
      <c r="E83" s="142">
        <v>2</v>
      </c>
      <c r="F83" s="142">
        <v>4</v>
      </c>
      <c r="G83" s="142"/>
      <c r="H83" s="142"/>
      <c r="I83" s="143">
        <f t="shared" si="6"/>
        <v>4.333333333333333</v>
      </c>
    </row>
    <row r="84" spans="1:9" ht="15" customHeight="1" x14ac:dyDescent="0.25">
      <c r="A84" s="36">
        <v>4</v>
      </c>
      <c r="B84" s="12">
        <v>60070</v>
      </c>
      <c r="C84" s="15" t="s">
        <v>168</v>
      </c>
      <c r="D84" s="80">
        <v>14</v>
      </c>
      <c r="E84" s="88">
        <v>8</v>
      </c>
      <c r="F84" s="88">
        <v>5</v>
      </c>
      <c r="G84" s="88">
        <v>1</v>
      </c>
      <c r="H84" s="88"/>
      <c r="I84" s="82">
        <f t="shared" si="6"/>
        <v>4.5</v>
      </c>
    </row>
    <row r="85" spans="1:9" ht="15" customHeight="1" x14ac:dyDescent="0.25">
      <c r="A85" s="36">
        <v>5</v>
      </c>
      <c r="B85" s="12">
        <v>60180</v>
      </c>
      <c r="C85" s="15" t="s">
        <v>169</v>
      </c>
      <c r="D85" s="80">
        <v>8</v>
      </c>
      <c r="E85" s="88">
        <v>6</v>
      </c>
      <c r="F85" s="88">
        <v>2</v>
      </c>
      <c r="G85" s="88"/>
      <c r="H85" s="88"/>
      <c r="I85" s="82">
        <f t="shared" si="6"/>
        <v>4.75</v>
      </c>
    </row>
    <row r="86" spans="1:9" ht="15" customHeight="1" x14ac:dyDescent="0.25">
      <c r="A86" s="36">
        <v>6</v>
      </c>
      <c r="B86" s="12">
        <v>60240</v>
      </c>
      <c r="C86" s="15" t="s">
        <v>170</v>
      </c>
      <c r="D86" s="80">
        <v>11</v>
      </c>
      <c r="E86" s="88">
        <v>5</v>
      </c>
      <c r="F86" s="88">
        <v>5</v>
      </c>
      <c r="G86" s="88">
        <v>1</v>
      </c>
      <c r="H86" s="88"/>
      <c r="I86" s="82">
        <f t="shared" si="6"/>
        <v>4.3636363636363633</v>
      </c>
    </row>
    <row r="87" spans="1:9" ht="15" customHeight="1" x14ac:dyDescent="0.25">
      <c r="A87" s="36">
        <v>7</v>
      </c>
      <c r="B87" s="12">
        <v>60660</v>
      </c>
      <c r="C87" s="15" t="s">
        <v>171</v>
      </c>
      <c r="D87" s="80">
        <v>6</v>
      </c>
      <c r="E87" s="88">
        <v>2</v>
      </c>
      <c r="F87" s="88">
        <v>2</v>
      </c>
      <c r="G87" s="88">
        <v>2</v>
      </c>
      <c r="H87" s="88"/>
      <c r="I87" s="82">
        <f t="shared" si="6"/>
        <v>4</v>
      </c>
    </row>
    <row r="88" spans="1:9" ht="15" customHeight="1" x14ac:dyDescent="0.25">
      <c r="A88" s="36">
        <v>8</v>
      </c>
      <c r="B88" s="12">
        <v>60690</v>
      </c>
      <c r="C88" s="15" t="s">
        <v>172</v>
      </c>
      <c r="D88" s="80">
        <v>4</v>
      </c>
      <c r="E88" s="88">
        <v>2</v>
      </c>
      <c r="F88" s="88">
        <v>1</v>
      </c>
      <c r="G88" s="88">
        <v>1</v>
      </c>
      <c r="H88" s="88"/>
      <c r="I88" s="82">
        <f t="shared" si="6"/>
        <v>4.25</v>
      </c>
    </row>
    <row r="89" spans="1:9" ht="15" customHeight="1" x14ac:dyDescent="0.25">
      <c r="A89" s="36">
        <v>9</v>
      </c>
      <c r="B89" s="12">
        <v>60850</v>
      </c>
      <c r="C89" s="15" t="s">
        <v>179</v>
      </c>
      <c r="D89" s="80">
        <v>3</v>
      </c>
      <c r="E89" s="88"/>
      <c r="F89" s="88">
        <v>3</v>
      </c>
      <c r="G89" s="88"/>
      <c r="H89" s="88"/>
      <c r="I89" s="82">
        <f t="shared" si="6"/>
        <v>4</v>
      </c>
    </row>
    <row r="90" spans="1:9" ht="15" customHeight="1" x14ac:dyDescent="0.25">
      <c r="A90" s="36">
        <v>10</v>
      </c>
      <c r="B90" s="12">
        <v>60910</v>
      </c>
      <c r="C90" s="15" t="s">
        <v>191</v>
      </c>
      <c r="D90" s="80">
        <v>2</v>
      </c>
      <c r="E90" s="88">
        <v>1</v>
      </c>
      <c r="F90" s="88">
        <v>1</v>
      </c>
      <c r="G90" s="88"/>
      <c r="H90" s="88"/>
      <c r="I90" s="82">
        <f t="shared" si="6"/>
        <v>4.5</v>
      </c>
    </row>
    <row r="91" spans="1:9" ht="15" customHeight="1" x14ac:dyDescent="0.25">
      <c r="A91" s="36">
        <v>11</v>
      </c>
      <c r="B91" s="12">
        <v>60980</v>
      </c>
      <c r="C91" s="15" t="s">
        <v>186</v>
      </c>
      <c r="D91" s="80">
        <v>13</v>
      </c>
      <c r="E91" s="88">
        <v>5</v>
      </c>
      <c r="F91" s="88">
        <v>4</v>
      </c>
      <c r="G91" s="88">
        <v>4</v>
      </c>
      <c r="H91" s="88"/>
      <c r="I91" s="82">
        <f t="shared" si="6"/>
        <v>4.0769230769230766</v>
      </c>
    </row>
    <row r="92" spans="1:9" ht="15" customHeight="1" x14ac:dyDescent="0.25">
      <c r="A92" s="36">
        <v>12</v>
      </c>
      <c r="B92" s="12">
        <v>61080</v>
      </c>
      <c r="C92" s="15" t="s">
        <v>173</v>
      </c>
      <c r="D92" s="80">
        <v>8</v>
      </c>
      <c r="E92" s="88">
        <v>4</v>
      </c>
      <c r="F92" s="88">
        <v>3</v>
      </c>
      <c r="G92" s="88">
        <v>1</v>
      </c>
      <c r="H92" s="88"/>
      <c r="I92" s="82">
        <f t="shared" si="6"/>
        <v>4.375</v>
      </c>
    </row>
    <row r="93" spans="1:9" ht="15" customHeight="1" x14ac:dyDescent="0.25">
      <c r="A93" s="36">
        <v>13</v>
      </c>
      <c r="B93" s="12">
        <v>61150</v>
      </c>
      <c r="C93" s="15" t="s">
        <v>174</v>
      </c>
      <c r="D93" s="80">
        <v>5</v>
      </c>
      <c r="E93" s="88">
        <v>3</v>
      </c>
      <c r="F93" s="88">
        <v>2</v>
      </c>
      <c r="G93" s="88"/>
      <c r="H93" s="88"/>
      <c r="I93" s="82">
        <f t="shared" si="6"/>
        <v>4.5999999999999996</v>
      </c>
    </row>
    <row r="94" spans="1:9" ht="15" customHeight="1" x14ac:dyDescent="0.25">
      <c r="A94" s="36">
        <v>14</v>
      </c>
      <c r="B94" s="12">
        <v>61210</v>
      </c>
      <c r="C94" s="15" t="s">
        <v>175</v>
      </c>
      <c r="D94" s="80">
        <v>4</v>
      </c>
      <c r="E94" s="88">
        <v>1</v>
      </c>
      <c r="F94" s="88">
        <v>3</v>
      </c>
      <c r="G94" s="88"/>
      <c r="H94" s="88"/>
      <c r="I94" s="82">
        <f t="shared" si="6"/>
        <v>4.25</v>
      </c>
    </row>
    <row r="95" spans="1:9" ht="15" customHeight="1" x14ac:dyDescent="0.25">
      <c r="A95" s="36">
        <v>15</v>
      </c>
      <c r="B95" s="12">
        <v>61290</v>
      </c>
      <c r="C95" s="15" t="s">
        <v>185</v>
      </c>
      <c r="D95" s="80">
        <v>6</v>
      </c>
      <c r="E95" s="88">
        <v>1</v>
      </c>
      <c r="F95" s="88">
        <v>3</v>
      </c>
      <c r="G95" s="88">
        <v>2</v>
      </c>
      <c r="H95" s="88"/>
      <c r="I95" s="82">
        <f t="shared" ref="I95" si="7">(E95*5+F95*4+G95*3+H95*2)/D95</f>
        <v>3.8333333333333335</v>
      </c>
    </row>
    <row r="96" spans="1:9" ht="15" customHeight="1" x14ac:dyDescent="0.25">
      <c r="A96" s="36">
        <v>16</v>
      </c>
      <c r="B96" s="12">
        <v>61340</v>
      </c>
      <c r="C96" s="15" t="s">
        <v>176</v>
      </c>
      <c r="D96" s="80">
        <v>4</v>
      </c>
      <c r="E96" s="88">
        <v>3</v>
      </c>
      <c r="F96" s="88">
        <v>1</v>
      </c>
      <c r="G96" s="88"/>
      <c r="H96" s="88"/>
      <c r="I96" s="82">
        <f t="shared" si="6"/>
        <v>4.75</v>
      </c>
    </row>
    <row r="97" spans="1:9" ht="15" customHeight="1" x14ac:dyDescent="0.25">
      <c r="A97" s="36">
        <v>17</v>
      </c>
      <c r="B97" s="12">
        <v>61390</v>
      </c>
      <c r="C97" s="15" t="s">
        <v>181</v>
      </c>
      <c r="D97" s="80">
        <v>4</v>
      </c>
      <c r="E97" s="88">
        <v>1</v>
      </c>
      <c r="F97" s="88"/>
      <c r="G97" s="88">
        <v>3</v>
      </c>
      <c r="H97" s="88"/>
      <c r="I97" s="82">
        <f t="shared" si="6"/>
        <v>3.5</v>
      </c>
    </row>
    <row r="98" spans="1:9" ht="15" customHeight="1" x14ac:dyDescent="0.25">
      <c r="A98" s="36">
        <v>18</v>
      </c>
      <c r="B98" s="12">
        <v>61410</v>
      </c>
      <c r="C98" s="15" t="s">
        <v>177</v>
      </c>
      <c r="D98" s="80">
        <v>8</v>
      </c>
      <c r="E98" s="88">
        <v>4</v>
      </c>
      <c r="F98" s="88">
        <v>3</v>
      </c>
      <c r="G98" s="88">
        <v>1</v>
      </c>
      <c r="H98" s="88"/>
      <c r="I98" s="82">
        <f t="shared" si="6"/>
        <v>4.375</v>
      </c>
    </row>
    <row r="99" spans="1:9" ht="15" customHeight="1" x14ac:dyDescent="0.25">
      <c r="A99" s="36">
        <v>19</v>
      </c>
      <c r="B99" s="12">
        <v>61430</v>
      </c>
      <c r="C99" s="15" t="s">
        <v>129</v>
      </c>
      <c r="D99" s="80">
        <v>23</v>
      </c>
      <c r="E99" s="88">
        <v>14</v>
      </c>
      <c r="F99" s="88">
        <v>8</v>
      </c>
      <c r="G99" s="88">
        <v>1</v>
      </c>
      <c r="H99" s="88"/>
      <c r="I99" s="82">
        <f t="shared" si="6"/>
        <v>4.5652173913043477</v>
      </c>
    </row>
    <row r="100" spans="1:9" ht="15" customHeight="1" x14ac:dyDescent="0.25">
      <c r="A100" s="36">
        <v>20</v>
      </c>
      <c r="B100" s="12">
        <v>61440</v>
      </c>
      <c r="C100" s="15" t="s">
        <v>178</v>
      </c>
      <c r="D100" s="80">
        <v>7</v>
      </c>
      <c r="E100" s="88">
        <v>5</v>
      </c>
      <c r="F100" s="88">
        <v>2</v>
      </c>
      <c r="G100" s="88"/>
      <c r="H100" s="88"/>
      <c r="I100" s="82">
        <f t="shared" si="6"/>
        <v>4.7142857142857144</v>
      </c>
    </row>
    <row r="101" spans="1:9" ht="15" customHeight="1" x14ac:dyDescent="0.25">
      <c r="A101" s="36">
        <v>21</v>
      </c>
      <c r="B101" s="12">
        <v>61450</v>
      </c>
      <c r="C101" s="15" t="s">
        <v>128</v>
      </c>
      <c r="D101" s="80">
        <v>46</v>
      </c>
      <c r="E101" s="88">
        <v>23</v>
      </c>
      <c r="F101" s="88">
        <v>16</v>
      </c>
      <c r="G101" s="88">
        <v>7</v>
      </c>
      <c r="H101" s="88"/>
      <c r="I101" s="82">
        <f t="shared" si="6"/>
        <v>4.3478260869565215</v>
      </c>
    </row>
    <row r="102" spans="1:9" ht="15" customHeight="1" x14ac:dyDescent="0.25">
      <c r="A102" s="36">
        <v>22</v>
      </c>
      <c r="B102" s="12">
        <v>61470</v>
      </c>
      <c r="C102" s="15" t="s">
        <v>184</v>
      </c>
      <c r="D102" s="80">
        <v>10</v>
      </c>
      <c r="E102" s="88">
        <v>5</v>
      </c>
      <c r="F102" s="88">
        <v>4</v>
      </c>
      <c r="G102" s="88">
        <v>1</v>
      </c>
      <c r="H102" s="88"/>
      <c r="I102" s="82">
        <f t="shared" si="6"/>
        <v>4.4000000000000004</v>
      </c>
    </row>
    <row r="103" spans="1:9" ht="15" customHeight="1" x14ac:dyDescent="0.25">
      <c r="A103" s="36">
        <v>23</v>
      </c>
      <c r="B103" s="12">
        <v>61490</v>
      </c>
      <c r="C103" s="15" t="s">
        <v>127</v>
      </c>
      <c r="D103" s="80">
        <v>47</v>
      </c>
      <c r="E103" s="88">
        <v>25</v>
      </c>
      <c r="F103" s="88">
        <v>21</v>
      </c>
      <c r="G103" s="88">
        <v>1</v>
      </c>
      <c r="H103" s="88"/>
      <c r="I103" s="82">
        <f t="shared" si="6"/>
        <v>4.5106382978723403</v>
      </c>
    </row>
    <row r="104" spans="1:9" ht="15" customHeight="1" x14ac:dyDescent="0.25">
      <c r="A104" s="36">
        <v>24</v>
      </c>
      <c r="B104" s="12">
        <v>61500</v>
      </c>
      <c r="C104" s="15" t="s">
        <v>126</v>
      </c>
      <c r="D104" s="80">
        <v>39</v>
      </c>
      <c r="E104" s="88">
        <v>24</v>
      </c>
      <c r="F104" s="88">
        <v>8</v>
      </c>
      <c r="G104" s="88">
        <v>7</v>
      </c>
      <c r="H104" s="88"/>
      <c r="I104" s="82">
        <f t="shared" si="6"/>
        <v>4.4358974358974361</v>
      </c>
    </row>
    <row r="105" spans="1:9" ht="15" customHeight="1" x14ac:dyDescent="0.25">
      <c r="A105" s="36">
        <v>25</v>
      </c>
      <c r="B105" s="12">
        <v>61510</v>
      </c>
      <c r="C105" s="15" t="s">
        <v>51</v>
      </c>
      <c r="D105" s="80">
        <v>20</v>
      </c>
      <c r="E105" s="88">
        <v>17</v>
      </c>
      <c r="F105" s="88">
        <v>3</v>
      </c>
      <c r="G105" s="88"/>
      <c r="H105" s="88"/>
      <c r="I105" s="82">
        <f t="shared" si="6"/>
        <v>4.8499999999999996</v>
      </c>
    </row>
    <row r="106" spans="1:9" ht="15" customHeight="1" x14ac:dyDescent="0.25">
      <c r="A106" s="36">
        <v>26</v>
      </c>
      <c r="B106" s="12">
        <v>61520</v>
      </c>
      <c r="C106" s="15" t="s">
        <v>125</v>
      </c>
      <c r="D106" s="80">
        <v>18</v>
      </c>
      <c r="E106" s="88">
        <v>11</v>
      </c>
      <c r="F106" s="88">
        <v>4</v>
      </c>
      <c r="G106" s="88">
        <v>3</v>
      </c>
      <c r="H106" s="88"/>
      <c r="I106" s="82">
        <f t="shared" si="6"/>
        <v>4.4444444444444446</v>
      </c>
    </row>
    <row r="107" spans="1:9" ht="15" customHeight="1" x14ac:dyDescent="0.25">
      <c r="A107" s="36">
        <v>27</v>
      </c>
      <c r="B107" s="12">
        <v>61540</v>
      </c>
      <c r="C107" s="15" t="s">
        <v>138</v>
      </c>
      <c r="D107" s="80">
        <v>27</v>
      </c>
      <c r="E107" s="88">
        <v>17</v>
      </c>
      <c r="F107" s="88">
        <v>7</v>
      </c>
      <c r="G107" s="88">
        <v>3</v>
      </c>
      <c r="H107" s="88"/>
      <c r="I107" s="82">
        <f t="shared" si="6"/>
        <v>4.5185185185185182</v>
      </c>
    </row>
    <row r="108" spans="1:9" ht="15" customHeight="1" x14ac:dyDescent="0.25">
      <c r="A108" s="36">
        <v>28</v>
      </c>
      <c r="B108" s="12">
        <v>61560</v>
      </c>
      <c r="C108" s="15" t="s">
        <v>139</v>
      </c>
      <c r="D108" s="80">
        <v>9</v>
      </c>
      <c r="E108" s="88">
        <v>2</v>
      </c>
      <c r="F108" s="88">
        <v>5</v>
      </c>
      <c r="G108" s="88">
        <v>2</v>
      </c>
      <c r="H108" s="88"/>
      <c r="I108" s="82">
        <f t="shared" si="6"/>
        <v>4</v>
      </c>
    </row>
    <row r="109" spans="1:9" ht="15" customHeight="1" thickBot="1" x14ac:dyDescent="0.3">
      <c r="A109" s="44">
        <v>29</v>
      </c>
      <c r="B109" s="14">
        <v>61570</v>
      </c>
      <c r="C109" s="141" t="s">
        <v>143</v>
      </c>
      <c r="D109" s="116">
        <v>18</v>
      </c>
      <c r="E109" s="117">
        <v>9</v>
      </c>
      <c r="F109" s="117">
        <v>5</v>
      </c>
      <c r="G109" s="117">
        <v>4</v>
      </c>
      <c r="H109" s="117"/>
      <c r="I109" s="118">
        <f t="shared" si="6"/>
        <v>4.2777777777777777</v>
      </c>
    </row>
    <row r="110" spans="1:9" ht="15" customHeight="1" thickBot="1" x14ac:dyDescent="0.3">
      <c r="A110" s="124"/>
      <c r="B110" s="125"/>
      <c r="C110" s="204" t="s">
        <v>113</v>
      </c>
      <c r="D110" s="134">
        <f>SUM(D111:D118)</f>
        <v>211</v>
      </c>
      <c r="E110" s="135">
        <f>SUM(E111:E118)</f>
        <v>113</v>
      </c>
      <c r="F110" s="135">
        <f>SUM(F111:F118)</f>
        <v>70</v>
      </c>
      <c r="G110" s="135">
        <f>SUM(G111:G118)</f>
        <v>27</v>
      </c>
      <c r="H110" s="135">
        <f>SUM(H111:H118)</f>
        <v>1</v>
      </c>
      <c r="I110" s="136">
        <f>AVERAGE(I111:I118)</f>
        <v>4.3912308955412405</v>
      </c>
    </row>
    <row r="111" spans="1:9" ht="15" customHeight="1" x14ac:dyDescent="0.25">
      <c r="A111" s="35">
        <v>1</v>
      </c>
      <c r="B111" s="17">
        <v>70020</v>
      </c>
      <c r="C111" s="21" t="s">
        <v>94</v>
      </c>
      <c r="D111" s="85">
        <v>91</v>
      </c>
      <c r="E111" s="92">
        <v>51</v>
      </c>
      <c r="F111" s="92">
        <v>30</v>
      </c>
      <c r="G111" s="92">
        <v>10</v>
      </c>
      <c r="H111" s="92"/>
      <c r="I111" s="93">
        <f t="shared" ref="I111:I118" si="8">(E111*5+F111*4+G111*3+H111*2)/D111</f>
        <v>4.4505494505494507</v>
      </c>
    </row>
    <row r="112" spans="1:9" ht="15" customHeight="1" x14ac:dyDescent="0.25">
      <c r="A112" s="36">
        <v>2</v>
      </c>
      <c r="B112" s="12">
        <v>70110</v>
      </c>
      <c r="C112" s="23" t="s">
        <v>96</v>
      </c>
      <c r="D112" s="80">
        <v>29</v>
      </c>
      <c r="E112" s="88">
        <v>20</v>
      </c>
      <c r="F112" s="88">
        <v>7</v>
      </c>
      <c r="G112" s="88">
        <v>2</v>
      </c>
      <c r="H112" s="88"/>
      <c r="I112" s="82">
        <f t="shared" si="8"/>
        <v>4.6206896551724137</v>
      </c>
    </row>
    <row r="113" spans="1:9" ht="15" customHeight="1" x14ac:dyDescent="0.25">
      <c r="A113" s="36">
        <v>3</v>
      </c>
      <c r="B113" s="12">
        <v>70021</v>
      </c>
      <c r="C113" s="23" t="s">
        <v>59</v>
      </c>
      <c r="D113" s="80">
        <v>15</v>
      </c>
      <c r="E113" s="88">
        <v>9</v>
      </c>
      <c r="F113" s="88">
        <v>6</v>
      </c>
      <c r="G113" s="88"/>
      <c r="H113" s="88"/>
      <c r="I113" s="82">
        <f t="shared" si="8"/>
        <v>4.5999999999999996</v>
      </c>
    </row>
    <row r="114" spans="1:9" ht="15" customHeight="1" x14ac:dyDescent="0.25">
      <c r="A114" s="36">
        <v>4</v>
      </c>
      <c r="B114" s="12">
        <v>70040</v>
      </c>
      <c r="C114" s="31" t="s">
        <v>95</v>
      </c>
      <c r="D114" s="80">
        <v>5</v>
      </c>
      <c r="E114" s="88">
        <v>3</v>
      </c>
      <c r="F114" s="88">
        <v>1</v>
      </c>
      <c r="G114" s="88">
        <v>1</v>
      </c>
      <c r="H114" s="88"/>
      <c r="I114" s="82">
        <f t="shared" si="8"/>
        <v>4.4000000000000004</v>
      </c>
    </row>
    <row r="115" spans="1:9" ht="15" customHeight="1" x14ac:dyDescent="0.25">
      <c r="A115" s="36">
        <v>5</v>
      </c>
      <c r="B115" s="12">
        <v>70100</v>
      </c>
      <c r="C115" s="31" t="s">
        <v>124</v>
      </c>
      <c r="D115" s="80">
        <v>20</v>
      </c>
      <c r="E115" s="88">
        <v>13</v>
      </c>
      <c r="F115" s="88">
        <v>6</v>
      </c>
      <c r="G115" s="88">
        <v>1</v>
      </c>
      <c r="H115" s="88"/>
      <c r="I115" s="82">
        <f t="shared" si="8"/>
        <v>4.5999999999999996</v>
      </c>
    </row>
    <row r="116" spans="1:9" ht="15" customHeight="1" x14ac:dyDescent="0.25">
      <c r="A116" s="36">
        <v>6</v>
      </c>
      <c r="B116" s="12">
        <v>70270</v>
      </c>
      <c r="C116" s="31" t="s">
        <v>97</v>
      </c>
      <c r="D116" s="80">
        <v>3</v>
      </c>
      <c r="E116" s="88">
        <v>1</v>
      </c>
      <c r="F116" s="88">
        <v>2</v>
      </c>
      <c r="G116" s="88"/>
      <c r="H116" s="88"/>
      <c r="I116" s="82">
        <f t="shared" si="8"/>
        <v>4.333333333333333</v>
      </c>
    </row>
    <row r="117" spans="1:9" ht="15" customHeight="1" x14ac:dyDescent="0.25">
      <c r="A117" s="39">
        <v>7</v>
      </c>
      <c r="B117" s="12">
        <v>10880</v>
      </c>
      <c r="C117" s="31" t="s">
        <v>135</v>
      </c>
      <c r="D117" s="80">
        <v>35</v>
      </c>
      <c r="E117" s="88">
        <v>10</v>
      </c>
      <c r="F117" s="88">
        <v>15</v>
      </c>
      <c r="G117" s="88">
        <v>9</v>
      </c>
      <c r="H117" s="88">
        <v>1</v>
      </c>
      <c r="I117" s="82">
        <f t="shared" ref="I117" si="9">(E117*5+F117*4+G117*3+H117*2)/D117</f>
        <v>3.9714285714285715</v>
      </c>
    </row>
    <row r="118" spans="1:9" ht="15" customHeight="1" thickBot="1" x14ac:dyDescent="0.3">
      <c r="A118" s="37">
        <v>8</v>
      </c>
      <c r="B118" s="263">
        <v>10890</v>
      </c>
      <c r="C118" s="173" t="s">
        <v>140</v>
      </c>
      <c r="D118" s="220">
        <v>13</v>
      </c>
      <c r="E118" s="264">
        <v>6</v>
      </c>
      <c r="F118" s="264">
        <v>3</v>
      </c>
      <c r="G118" s="264">
        <v>4</v>
      </c>
      <c r="H118" s="264"/>
      <c r="I118" s="221">
        <f t="shared" si="8"/>
        <v>4.1538461538461542</v>
      </c>
    </row>
    <row r="119" spans="1:9" ht="15" customHeight="1" x14ac:dyDescent="0.25">
      <c r="A119" s="34"/>
      <c r="B119" s="10"/>
      <c r="C119" s="10"/>
      <c r="E119" s="102"/>
      <c r="F119" s="102"/>
      <c r="G119" s="102"/>
      <c r="H119" s="103" t="s">
        <v>99</v>
      </c>
      <c r="I119" s="27">
        <f>AVERAGE(I8:I15,I17:I28,I30:I45,I47:I64,I66:I79,I81:I109,I111:I118)</f>
        <v>4.2112828588210567</v>
      </c>
    </row>
    <row r="120" spans="1:9" x14ac:dyDescent="0.25">
      <c r="A120" s="34"/>
      <c r="B120" s="10"/>
      <c r="C120" s="10"/>
      <c r="D120" s="11"/>
      <c r="E120" s="11"/>
      <c r="F120" s="11"/>
      <c r="G120" s="11"/>
      <c r="H120" s="11"/>
      <c r="I120" s="11"/>
    </row>
    <row r="121" spans="1:9" x14ac:dyDescent="0.25">
      <c r="A121" s="34"/>
      <c r="B121" s="10"/>
      <c r="C121" s="10"/>
      <c r="D121" s="11"/>
      <c r="E121" s="11"/>
      <c r="F121" s="11"/>
      <c r="G121" s="11"/>
      <c r="H121" s="11"/>
      <c r="I121" s="11"/>
    </row>
    <row r="122" spans="1:9" x14ac:dyDescent="0.25">
      <c r="A122" s="34"/>
      <c r="B122" s="10"/>
      <c r="C122" s="10"/>
      <c r="D122" s="11"/>
      <c r="E122" s="11"/>
      <c r="F122" s="11"/>
      <c r="G122" s="11"/>
      <c r="H122" s="11"/>
      <c r="I122" s="11"/>
    </row>
    <row r="123" spans="1:9" x14ac:dyDescent="0.25">
      <c r="A123" s="34"/>
    </row>
    <row r="124" spans="1:9" x14ac:dyDescent="0.25">
      <c r="A124" s="34"/>
    </row>
    <row r="125" spans="1:9" x14ac:dyDescent="0.25">
      <c r="A125" s="34"/>
    </row>
    <row r="126" spans="1:9" x14ac:dyDescent="0.25">
      <c r="A126" s="34"/>
    </row>
    <row r="127" spans="1:9" x14ac:dyDescent="0.25">
      <c r="A127" s="34"/>
    </row>
    <row r="128" spans="1:9" x14ac:dyDescent="0.25">
      <c r="A128" s="34"/>
    </row>
    <row r="129" spans="1:1" x14ac:dyDescent="0.25">
      <c r="A129" s="34"/>
    </row>
    <row r="130" spans="1:1" x14ac:dyDescent="0.25">
      <c r="A130" s="34"/>
    </row>
  </sheetData>
  <mergeCells count="8">
    <mergeCell ref="C2:D2"/>
    <mergeCell ref="I4:I5"/>
    <mergeCell ref="D1:E1"/>
    <mergeCell ref="A4:A5"/>
    <mergeCell ref="B4:B5"/>
    <mergeCell ref="C4:C5"/>
    <mergeCell ref="D4:D5"/>
    <mergeCell ref="E4:H4"/>
  </mergeCells>
  <conditionalFormatting sqref="I6:I119">
    <cfRule type="cellIs" dxfId="22" priority="681" stopIfTrue="1" operator="between">
      <formula>$I$119</formula>
      <formula>4.205</formula>
    </cfRule>
    <cfRule type="cellIs" dxfId="21" priority="682" stopIfTrue="1" operator="lessThan">
      <formula>3.5</formula>
    </cfRule>
    <cfRule type="cellIs" dxfId="20" priority="683" stopIfTrue="1" operator="between">
      <formula>3.5</formula>
      <formula>$I$119</formula>
    </cfRule>
    <cfRule type="cellIs" dxfId="19" priority="684" stopIfTrue="1" operator="between">
      <formula>$I$119</formula>
      <formula>4.499</formula>
    </cfRule>
    <cfRule type="cellIs" dxfId="18" priority="685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Английск-9 диаграмма по районам</vt:lpstr>
      <vt:lpstr>Английск-9 диаграмма</vt:lpstr>
      <vt:lpstr>Рейтинги 2022-2024</vt:lpstr>
      <vt:lpstr>Рейтинг по сумме мест</vt:lpstr>
      <vt:lpstr>Английский-9 2024 Итоги</vt:lpstr>
      <vt:lpstr>Английский-9 2024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gala</cp:lastModifiedBy>
  <dcterms:created xsi:type="dcterms:W3CDTF">2017-12-09T17:36:16Z</dcterms:created>
  <dcterms:modified xsi:type="dcterms:W3CDTF">2024-08-28T06:24:15Z</dcterms:modified>
</cp:coreProperties>
</file>