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/>
  <bookViews>
    <workbookView xWindow="0" yWindow="15" windowWidth="20100" windowHeight="7875" tabRatio="653"/>
  </bookViews>
  <sheets>
    <sheet name="Математ-9 диаграмма по районам" sheetId="12" r:id="rId1"/>
    <sheet name="Математ-9 диаграмма" sheetId="11" r:id="rId2"/>
    <sheet name="Рейтинги 2021-2024" sheetId="10" r:id="rId3"/>
    <sheet name="Рейтинг  по сумме мест" sheetId="5" r:id="rId4"/>
    <sheet name="Математика-9 2024 Итоги" sheetId="9" r:id="rId5"/>
    <sheet name="Математика-9 2024 расклад" sheetId="13" r:id="rId6"/>
  </sheets>
  <definedNames>
    <definedName name="_xlnm._FilterDatabase" localSheetId="0" hidden="1">'Математ-9 диаграмма по районам'!#REF!</definedName>
  </definedNames>
  <calcPr calcId="145621"/>
</workbook>
</file>

<file path=xl/calcChain.xml><?xml version="1.0" encoding="utf-8"?>
<calcChain xmlns="http://schemas.openxmlformats.org/spreadsheetml/2006/main">
  <c r="S64" i="12" l="1"/>
  <c r="S111" i="12"/>
  <c r="S64" i="11"/>
  <c r="S6" i="11"/>
  <c r="T114" i="5"/>
  <c r="T111" i="5"/>
  <c r="D66" i="13"/>
  <c r="I66" i="13" s="1"/>
  <c r="D123" i="13"/>
  <c r="I123" i="13" s="1"/>
  <c r="D122" i="13"/>
  <c r="I122" i="13" s="1"/>
  <c r="D121" i="13"/>
  <c r="I121" i="13" s="1"/>
  <c r="D120" i="13"/>
  <c r="I120" i="13" s="1"/>
  <c r="D119" i="13"/>
  <c r="I119" i="13" s="1"/>
  <c r="D118" i="13"/>
  <c r="I118" i="13" s="1"/>
  <c r="D117" i="13"/>
  <c r="I117" i="13" s="1"/>
  <c r="D116" i="13"/>
  <c r="I116" i="13" s="1"/>
  <c r="D115" i="13"/>
  <c r="I115" i="13" s="1"/>
  <c r="D113" i="13"/>
  <c r="I113" i="13" s="1"/>
  <c r="D112" i="13"/>
  <c r="I112" i="13" s="1"/>
  <c r="D111" i="13"/>
  <c r="I111" i="13" s="1"/>
  <c r="D110" i="13"/>
  <c r="I110" i="13" s="1"/>
  <c r="D109" i="13"/>
  <c r="I109" i="13" s="1"/>
  <c r="D108" i="13"/>
  <c r="I108" i="13" s="1"/>
  <c r="D107" i="13"/>
  <c r="I107" i="13" s="1"/>
  <c r="D106" i="13"/>
  <c r="I106" i="13" s="1"/>
  <c r="D105" i="13"/>
  <c r="I105" i="13" s="1"/>
  <c r="D104" i="13"/>
  <c r="I104" i="13" s="1"/>
  <c r="D103" i="13"/>
  <c r="I103" i="13" s="1"/>
  <c r="D102" i="13"/>
  <c r="I102" i="13" s="1"/>
  <c r="D101" i="13"/>
  <c r="I101" i="13" s="1"/>
  <c r="D100" i="13"/>
  <c r="I100" i="13" s="1"/>
  <c r="D99" i="13"/>
  <c r="I99" i="13" s="1"/>
  <c r="D98" i="13"/>
  <c r="I98" i="13" s="1"/>
  <c r="D97" i="13"/>
  <c r="I97" i="13" s="1"/>
  <c r="D96" i="13"/>
  <c r="I96" i="13" s="1"/>
  <c r="D95" i="13"/>
  <c r="I95" i="13" s="1"/>
  <c r="D94" i="13"/>
  <c r="I94" i="13" s="1"/>
  <c r="D93" i="13"/>
  <c r="I93" i="13" s="1"/>
  <c r="D92" i="13"/>
  <c r="I92" i="13" s="1"/>
  <c r="D91" i="13"/>
  <c r="I91" i="13" s="1"/>
  <c r="D90" i="13"/>
  <c r="I90" i="13" s="1"/>
  <c r="D89" i="13"/>
  <c r="I89" i="13" s="1"/>
  <c r="D88" i="13"/>
  <c r="I88" i="13" s="1"/>
  <c r="D87" i="13"/>
  <c r="I87" i="13" s="1"/>
  <c r="D86" i="13"/>
  <c r="I86" i="13" s="1"/>
  <c r="D85" i="13"/>
  <c r="I85" i="13" s="1"/>
  <c r="D84" i="13"/>
  <c r="I84" i="13" s="1"/>
  <c r="D82" i="13"/>
  <c r="I82" i="13" s="1"/>
  <c r="D81" i="13"/>
  <c r="I81" i="13" s="1"/>
  <c r="D80" i="13"/>
  <c r="I80" i="13" s="1"/>
  <c r="D79" i="13"/>
  <c r="I79" i="13" s="1"/>
  <c r="D78" i="13"/>
  <c r="I78" i="13" s="1"/>
  <c r="D77" i="13"/>
  <c r="I77" i="13" s="1"/>
  <c r="D76" i="13"/>
  <c r="I76" i="13" s="1"/>
  <c r="D75" i="13"/>
  <c r="I75" i="13" s="1"/>
  <c r="D74" i="13"/>
  <c r="I74" i="13" s="1"/>
  <c r="D73" i="13"/>
  <c r="I73" i="13" s="1"/>
  <c r="D72" i="13"/>
  <c r="I72" i="13" s="1"/>
  <c r="D71" i="13"/>
  <c r="I71" i="13" s="1"/>
  <c r="D70" i="13"/>
  <c r="I70" i="13" s="1"/>
  <c r="D69" i="13"/>
  <c r="I69" i="13" s="1"/>
  <c r="D67" i="13"/>
  <c r="I67" i="13" s="1"/>
  <c r="D65" i="13"/>
  <c r="I65" i="13" s="1"/>
  <c r="D64" i="13"/>
  <c r="I64" i="13" s="1"/>
  <c r="D63" i="13"/>
  <c r="I63" i="13" s="1"/>
  <c r="D62" i="13"/>
  <c r="I62" i="13" s="1"/>
  <c r="D61" i="13"/>
  <c r="I61" i="13" s="1"/>
  <c r="D60" i="13"/>
  <c r="I60" i="13" s="1"/>
  <c r="D59" i="13"/>
  <c r="I59" i="13" s="1"/>
  <c r="D58" i="13"/>
  <c r="I58" i="13" s="1"/>
  <c r="D57" i="13"/>
  <c r="I57" i="13" s="1"/>
  <c r="D56" i="13"/>
  <c r="I56" i="13" s="1"/>
  <c r="D55" i="13"/>
  <c r="I55" i="13" s="1"/>
  <c r="D54" i="13"/>
  <c r="I54" i="13" s="1"/>
  <c r="D53" i="13"/>
  <c r="I53" i="13" s="1"/>
  <c r="D52" i="13"/>
  <c r="I52" i="13" s="1"/>
  <c r="D51" i="13"/>
  <c r="I51" i="13" s="1"/>
  <c r="D50" i="13"/>
  <c r="I50" i="13" s="1"/>
  <c r="D49" i="13"/>
  <c r="I49" i="13" s="1"/>
  <c r="D48" i="13"/>
  <c r="I48" i="13" s="1"/>
  <c r="D46" i="13"/>
  <c r="I46" i="13" s="1"/>
  <c r="D45" i="13"/>
  <c r="I45" i="13" s="1"/>
  <c r="D44" i="13"/>
  <c r="I44" i="13" s="1"/>
  <c r="D43" i="13"/>
  <c r="I43" i="13" s="1"/>
  <c r="D42" i="13"/>
  <c r="I42" i="13" s="1"/>
  <c r="D41" i="13"/>
  <c r="I41" i="13" s="1"/>
  <c r="D40" i="13"/>
  <c r="I40" i="13" s="1"/>
  <c r="D39" i="13"/>
  <c r="I39" i="13" s="1"/>
  <c r="D38" i="13"/>
  <c r="I38" i="13" s="1"/>
  <c r="D37" i="13"/>
  <c r="I37" i="13" s="1"/>
  <c r="D36" i="13"/>
  <c r="I36" i="13" s="1"/>
  <c r="D35" i="13"/>
  <c r="I35" i="13" s="1"/>
  <c r="D34" i="13"/>
  <c r="I34" i="13" s="1"/>
  <c r="D33" i="13"/>
  <c r="I33" i="13" s="1"/>
  <c r="D32" i="13"/>
  <c r="I32" i="13" s="1"/>
  <c r="D31" i="13"/>
  <c r="I31" i="13" s="1"/>
  <c r="D30" i="13"/>
  <c r="I30" i="13" s="1"/>
  <c r="D28" i="13"/>
  <c r="D27" i="13"/>
  <c r="I27" i="13" s="1"/>
  <c r="D26" i="13"/>
  <c r="I26" i="13" s="1"/>
  <c r="D25" i="13"/>
  <c r="I25" i="13" s="1"/>
  <c r="D24" i="13"/>
  <c r="I24" i="13" s="1"/>
  <c r="D23" i="13"/>
  <c r="I23" i="13" s="1"/>
  <c r="D22" i="13"/>
  <c r="I22" i="13" s="1"/>
  <c r="D21" i="13"/>
  <c r="I21" i="13" s="1"/>
  <c r="D20" i="13"/>
  <c r="I20" i="13" s="1"/>
  <c r="D19" i="13"/>
  <c r="I19" i="13" s="1"/>
  <c r="D18" i="13"/>
  <c r="I18" i="13" s="1"/>
  <c r="D17" i="13"/>
  <c r="I17" i="13" s="1"/>
  <c r="D15" i="13"/>
  <c r="I15" i="13" s="1"/>
  <c r="D14" i="13"/>
  <c r="I14" i="13" s="1"/>
  <c r="D13" i="13"/>
  <c r="I13" i="13" s="1"/>
  <c r="D12" i="13"/>
  <c r="I12" i="13" s="1"/>
  <c r="D11" i="13"/>
  <c r="I11" i="13" s="1"/>
  <c r="D10" i="13"/>
  <c r="I10" i="13" s="1"/>
  <c r="D9" i="13"/>
  <c r="I9" i="13" s="1"/>
  <c r="D8" i="13"/>
  <c r="I8" i="13" s="1"/>
  <c r="D16" i="13" l="1"/>
  <c r="I28" i="13"/>
  <c r="S13" i="12"/>
  <c r="S12" i="12"/>
  <c r="S11" i="12"/>
  <c r="S10" i="12"/>
  <c r="S9" i="12"/>
  <c r="S8" i="12"/>
  <c r="S7" i="12"/>
  <c r="S6" i="12"/>
  <c r="S26" i="12"/>
  <c r="S25" i="12"/>
  <c r="S24" i="12"/>
  <c r="S23" i="12"/>
  <c r="S22" i="12"/>
  <c r="S21" i="12"/>
  <c r="S20" i="12"/>
  <c r="S19" i="12"/>
  <c r="S18" i="12"/>
  <c r="S17" i="12"/>
  <c r="S16" i="12"/>
  <c r="S15" i="12"/>
  <c r="S44" i="12"/>
  <c r="S43" i="12"/>
  <c r="S42" i="12"/>
  <c r="S41" i="12"/>
  <c r="S40" i="12"/>
  <c r="S39" i="12"/>
  <c r="S38" i="12"/>
  <c r="S37" i="12"/>
  <c r="S36" i="12"/>
  <c r="S35" i="12"/>
  <c r="S34" i="12"/>
  <c r="S33" i="12"/>
  <c r="S32" i="12"/>
  <c r="S31" i="12"/>
  <c r="S30" i="12"/>
  <c r="S29" i="12"/>
  <c r="S28" i="12"/>
  <c r="S65" i="12"/>
  <c r="S63" i="12"/>
  <c r="S62" i="12"/>
  <c r="S61" i="12"/>
  <c r="S60" i="12"/>
  <c r="S59" i="12"/>
  <c r="S58" i="12"/>
  <c r="S57" i="12"/>
  <c r="S56" i="12"/>
  <c r="S55" i="12"/>
  <c r="S54" i="12"/>
  <c r="S53" i="12"/>
  <c r="S52" i="12"/>
  <c r="S51" i="12"/>
  <c r="S50" i="12"/>
  <c r="S49" i="12"/>
  <c r="S48" i="12"/>
  <c r="S47" i="12"/>
  <c r="S46" i="12"/>
  <c r="S80" i="12"/>
  <c r="S79" i="12"/>
  <c r="S78" i="12"/>
  <c r="S77" i="12"/>
  <c r="S76" i="12"/>
  <c r="S75" i="12"/>
  <c r="S74" i="12"/>
  <c r="S73" i="12"/>
  <c r="S72" i="12"/>
  <c r="S71" i="12"/>
  <c r="S70" i="12"/>
  <c r="S69" i="12"/>
  <c r="S68" i="12"/>
  <c r="S67" i="12"/>
  <c r="S88" i="12"/>
  <c r="S87" i="12"/>
  <c r="S86" i="12"/>
  <c r="S85" i="12"/>
  <c r="S84" i="12"/>
  <c r="S83" i="12"/>
  <c r="S82" i="12"/>
  <c r="S110" i="12"/>
  <c r="S109" i="12"/>
  <c r="S108" i="12"/>
  <c r="S107" i="12"/>
  <c r="S106" i="12"/>
  <c r="S105" i="12"/>
  <c r="S104" i="12"/>
  <c r="S103" i="12"/>
  <c r="S102" i="12"/>
  <c r="S101" i="12"/>
  <c r="S100" i="12"/>
  <c r="S99" i="12"/>
  <c r="S98" i="12"/>
  <c r="S97" i="12"/>
  <c r="S96" i="12"/>
  <c r="S95" i="12"/>
  <c r="S94" i="12"/>
  <c r="S93" i="12"/>
  <c r="S92" i="12"/>
  <c r="S91" i="12"/>
  <c r="S90" i="12"/>
  <c r="S89" i="12"/>
  <c r="S120" i="12"/>
  <c r="S119" i="12"/>
  <c r="S118" i="12"/>
  <c r="S117" i="12"/>
  <c r="S116" i="12"/>
  <c r="S115" i="12"/>
  <c r="S114" i="12"/>
  <c r="S113" i="12"/>
  <c r="S121" i="12"/>
  <c r="D112" i="12"/>
  <c r="C112" i="12"/>
  <c r="D81" i="12"/>
  <c r="C81" i="12"/>
  <c r="D66" i="12"/>
  <c r="C66" i="12"/>
  <c r="D45" i="12"/>
  <c r="C45" i="12"/>
  <c r="D27" i="12"/>
  <c r="C27" i="12"/>
  <c r="D14" i="12"/>
  <c r="C14" i="12"/>
  <c r="D5" i="12"/>
  <c r="C5" i="12"/>
  <c r="D4" i="12"/>
  <c r="D122" i="12" s="1"/>
  <c r="C4" i="12"/>
  <c r="S13" i="11"/>
  <c r="S12" i="11"/>
  <c r="S11" i="11"/>
  <c r="S10" i="11"/>
  <c r="S9" i="11"/>
  <c r="S8" i="11"/>
  <c r="S7" i="11"/>
  <c r="S26" i="11"/>
  <c r="S25" i="11"/>
  <c r="S24" i="11"/>
  <c r="S23" i="11"/>
  <c r="S22" i="11"/>
  <c r="S21" i="11"/>
  <c r="S20" i="11"/>
  <c r="S19" i="11"/>
  <c r="S18" i="11"/>
  <c r="S17" i="11"/>
  <c r="S16" i="11"/>
  <c r="S15" i="11"/>
  <c r="S44" i="11"/>
  <c r="S43" i="11"/>
  <c r="S42" i="11"/>
  <c r="S41" i="11"/>
  <c r="S40" i="11"/>
  <c r="S39" i="11"/>
  <c r="S38" i="11"/>
  <c r="S37" i="11"/>
  <c r="S36" i="11"/>
  <c r="S35" i="11"/>
  <c r="S34" i="11"/>
  <c r="S33" i="11"/>
  <c r="S32" i="11"/>
  <c r="S31" i="11"/>
  <c r="S30" i="11"/>
  <c r="S29" i="11"/>
  <c r="S28" i="11"/>
  <c r="S65" i="11"/>
  <c r="S63" i="11"/>
  <c r="S62" i="11"/>
  <c r="S61" i="11"/>
  <c r="S60" i="11"/>
  <c r="S59" i="11"/>
  <c r="S58" i="11"/>
  <c r="S57" i="11"/>
  <c r="S56" i="11"/>
  <c r="S55" i="11"/>
  <c r="S54" i="11"/>
  <c r="S53" i="11"/>
  <c r="S52" i="11"/>
  <c r="S51" i="11"/>
  <c r="S50" i="11"/>
  <c r="S49" i="11"/>
  <c r="S48" i="11"/>
  <c r="S47" i="11"/>
  <c r="S46" i="11"/>
  <c r="S80" i="11"/>
  <c r="S79" i="11"/>
  <c r="S78" i="11"/>
  <c r="S77" i="11"/>
  <c r="S76" i="11"/>
  <c r="S75" i="11"/>
  <c r="S74" i="11"/>
  <c r="S73" i="11"/>
  <c r="S72" i="11"/>
  <c r="S71" i="11"/>
  <c r="S70" i="11"/>
  <c r="S69" i="11"/>
  <c r="S68" i="11"/>
  <c r="S67" i="11"/>
  <c r="S88" i="11"/>
  <c r="S87" i="11"/>
  <c r="S86" i="11"/>
  <c r="S85" i="11"/>
  <c r="S84" i="11"/>
  <c r="S83" i="11"/>
  <c r="S82" i="11"/>
  <c r="S111" i="11"/>
  <c r="S110" i="11"/>
  <c r="S109" i="11"/>
  <c r="S108" i="11"/>
  <c r="S107" i="11"/>
  <c r="S106" i="11"/>
  <c r="S105" i="11"/>
  <c r="S104" i="11"/>
  <c r="S103" i="11"/>
  <c r="S102" i="11"/>
  <c r="S101" i="11"/>
  <c r="S100" i="11"/>
  <c r="S99" i="11"/>
  <c r="S98" i="11"/>
  <c r="S97" i="11"/>
  <c r="S96" i="11"/>
  <c r="S95" i="11"/>
  <c r="S94" i="11"/>
  <c r="S93" i="11"/>
  <c r="S92" i="11"/>
  <c r="S91" i="11"/>
  <c r="S90" i="11"/>
  <c r="S89" i="11"/>
  <c r="S120" i="11"/>
  <c r="S119" i="11"/>
  <c r="S118" i="11"/>
  <c r="S117" i="11"/>
  <c r="S116" i="11"/>
  <c r="S115" i="11"/>
  <c r="S114" i="11"/>
  <c r="S113" i="11"/>
  <c r="S121" i="11"/>
  <c r="D112" i="11"/>
  <c r="C112" i="11"/>
  <c r="D81" i="11"/>
  <c r="C81" i="11"/>
  <c r="D66" i="11"/>
  <c r="C66" i="11"/>
  <c r="D45" i="11"/>
  <c r="C45" i="11"/>
  <c r="D27" i="11"/>
  <c r="C27" i="11"/>
  <c r="D14" i="11"/>
  <c r="C14" i="11"/>
  <c r="D5" i="11"/>
  <c r="C5" i="11"/>
  <c r="D4" i="11"/>
  <c r="D122" i="11" s="1"/>
  <c r="C4" i="11"/>
  <c r="T110" i="5"/>
  <c r="T115" i="5"/>
  <c r="T113" i="5"/>
  <c r="T112" i="5"/>
  <c r="T106" i="5"/>
  <c r="T109" i="5"/>
  <c r="T108" i="5"/>
  <c r="T100" i="5"/>
  <c r="T97" i="5"/>
  <c r="T105" i="5"/>
  <c r="T101" i="5"/>
  <c r="T103" i="5"/>
  <c r="T104" i="5"/>
  <c r="T99" i="5"/>
  <c r="T98" i="5"/>
  <c r="T102" i="5"/>
  <c r="T92" i="5"/>
  <c r="T90" i="5"/>
  <c r="T85" i="5"/>
  <c r="T95" i="5"/>
  <c r="T87" i="5"/>
  <c r="T88" i="5"/>
  <c r="T96" i="5"/>
  <c r="T94" i="5"/>
  <c r="T91" i="5"/>
  <c r="T82" i="5"/>
  <c r="T89" i="5"/>
  <c r="T93" i="5"/>
  <c r="T83" i="5"/>
  <c r="T71" i="5"/>
  <c r="T80" i="5"/>
  <c r="T75" i="5"/>
  <c r="T67" i="5"/>
  <c r="T86" i="5"/>
  <c r="T84" i="5"/>
  <c r="T79" i="5"/>
  <c r="T74" i="5"/>
  <c r="T65" i="5"/>
  <c r="T77" i="5"/>
  <c r="T76" i="5"/>
  <c r="T57" i="5"/>
  <c r="T78" i="5"/>
  <c r="T81" i="5"/>
  <c r="T68" i="5"/>
  <c r="T61" i="5"/>
  <c r="T62" i="5"/>
  <c r="T63" i="5"/>
  <c r="T56" i="5"/>
  <c r="T58" i="5"/>
  <c r="T70" i="5"/>
  <c r="T64" i="5"/>
  <c r="T51" i="5"/>
  <c r="T49" i="5"/>
  <c r="T50" i="5"/>
  <c r="T73" i="5"/>
  <c r="T66" i="5"/>
  <c r="T48" i="5"/>
  <c r="T46" i="5"/>
  <c r="T59" i="5"/>
  <c r="T69" i="5"/>
  <c r="T55" i="5"/>
  <c r="T54" i="5"/>
  <c r="T52" i="5"/>
  <c r="T72" i="5"/>
  <c r="T53" i="5"/>
  <c r="T60" i="5"/>
  <c r="T37" i="5"/>
  <c r="T44" i="5"/>
  <c r="T43" i="5"/>
  <c r="T45" i="5"/>
  <c r="T36" i="5"/>
  <c r="T41" i="5"/>
  <c r="T35" i="5"/>
  <c r="T38" i="5"/>
  <c r="T31" i="5"/>
  <c r="T28" i="5"/>
  <c r="T47" i="5"/>
  <c r="T30" i="5"/>
  <c r="T32" i="5"/>
  <c r="T42" i="5"/>
  <c r="T34" i="5"/>
  <c r="T33" i="5"/>
  <c r="T23" i="5"/>
  <c r="T25" i="5"/>
  <c r="T39" i="5"/>
  <c r="T40" i="5"/>
  <c r="T29" i="5"/>
  <c r="T24" i="5"/>
  <c r="T21" i="5"/>
  <c r="T22" i="5"/>
  <c r="T26" i="5"/>
  <c r="T27" i="5"/>
  <c r="T14" i="5"/>
  <c r="T18" i="5"/>
  <c r="T19" i="5"/>
  <c r="T17" i="5"/>
  <c r="T13" i="5"/>
  <c r="T20" i="5"/>
  <c r="T12" i="5"/>
  <c r="T15" i="5"/>
  <c r="T16" i="5"/>
  <c r="T11" i="5"/>
  <c r="T10" i="5"/>
  <c r="T9" i="5"/>
  <c r="T8" i="5"/>
  <c r="T7" i="5"/>
  <c r="T6" i="5"/>
  <c r="T107" i="5"/>
  <c r="E116" i="5"/>
  <c r="D116" i="10"/>
  <c r="L112" i="12" l="1"/>
  <c r="K112" i="12"/>
  <c r="L81" i="12"/>
  <c r="K81" i="12"/>
  <c r="L66" i="12"/>
  <c r="K66" i="12"/>
  <c r="L45" i="12"/>
  <c r="K45" i="12"/>
  <c r="L27" i="12"/>
  <c r="K27" i="12"/>
  <c r="L14" i="12"/>
  <c r="K14" i="12"/>
  <c r="L5" i="12"/>
  <c r="K5" i="12"/>
  <c r="L4" i="12"/>
  <c r="L122" i="12" s="1"/>
  <c r="K4" i="12"/>
  <c r="H112" i="12"/>
  <c r="G112" i="12"/>
  <c r="H81" i="12"/>
  <c r="G81" i="12"/>
  <c r="H66" i="12"/>
  <c r="G66" i="12"/>
  <c r="H45" i="12"/>
  <c r="G45" i="12"/>
  <c r="H27" i="12"/>
  <c r="G27" i="12"/>
  <c r="H14" i="12"/>
  <c r="G14" i="12"/>
  <c r="H5" i="12"/>
  <c r="G5" i="12"/>
  <c r="H4" i="12"/>
  <c r="H122" i="12" s="1"/>
  <c r="G4" i="12"/>
  <c r="L112" i="11"/>
  <c r="K112" i="11"/>
  <c r="L81" i="11"/>
  <c r="K81" i="11"/>
  <c r="L66" i="11"/>
  <c r="K66" i="11"/>
  <c r="L45" i="11"/>
  <c r="K45" i="11"/>
  <c r="L27" i="11"/>
  <c r="K27" i="11"/>
  <c r="L14" i="11"/>
  <c r="K14" i="11"/>
  <c r="L5" i="11"/>
  <c r="K5" i="11"/>
  <c r="L4" i="11"/>
  <c r="L122" i="11" s="1"/>
  <c r="K4" i="11"/>
  <c r="H112" i="11"/>
  <c r="G112" i="11"/>
  <c r="H81" i="11"/>
  <c r="G81" i="11"/>
  <c r="H66" i="11"/>
  <c r="G66" i="11"/>
  <c r="H45" i="11"/>
  <c r="G45" i="11"/>
  <c r="H27" i="11"/>
  <c r="G27" i="11"/>
  <c r="H14" i="11"/>
  <c r="G14" i="11"/>
  <c r="H5" i="11"/>
  <c r="G5" i="11"/>
  <c r="H4" i="11"/>
  <c r="H122" i="11" s="1"/>
  <c r="G4" i="11"/>
  <c r="N116" i="5" l="1"/>
  <c r="H116" i="5" l="1"/>
  <c r="K116" i="5"/>
  <c r="H116" i="10"/>
  <c r="L116" i="10"/>
  <c r="G114" i="13"/>
  <c r="G83" i="13"/>
  <c r="G68" i="13"/>
  <c r="G47" i="13"/>
  <c r="G29" i="13"/>
  <c r="G16" i="13"/>
  <c r="G7" i="13"/>
  <c r="G6" i="13"/>
  <c r="P112" i="12" l="1"/>
  <c r="O112" i="12"/>
  <c r="P81" i="12"/>
  <c r="O81" i="12"/>
  <c r="P66" i="12"/>
  <c r="O66" i="12"/>
  <c r="P45" i="12"/>
  <c r="O45" i="12"/>
  <c r="P27" i="12"/>
  <c r="O27" i="12"/>
  <c r="P14" i="12"/>
  <c r="O14" i="12"/>
  <c r="P4" i="12"/>
  <c r="P5" i="12"/>
  <c r="O5" i="12"/>
  <c r="O4" i="12" s="1"/>
  <c r="P4" i="11"/>
  <c r="O81" i="11" l="1"/>
  <c r="P81" i="11"/>
  <c r="P122" i="11"/>
  <c r="P112" i="11"/>
  <c r="O112" i="11"/>
  <c r="P66" i="11"/>
  <c r="O66" i="11"/>
  <c r="P45" i="11"/>
  <c r="O45" i="11"/>
  <c r="P27" i="11"/>
  <c r="O27" i="11"/>
  <c r="P14" i="11"/>
  <c r="O14" i="11"/>
  <c r="P5" i="11"/>
  <c r="O5" i="11"/>
  <c r="P122" i="12"/>
  <c r="O4" i="11" l="1"/>
  <c r="P116" i="10"/>
  <c r="I114" i="13" l="1"/>
  <c r="H114" i="13"/>
  <c r="F114" i="13"/>
  <c r="E114" i="13"/>
  <c r="D114" i="13"/>
  <c r="I83" i="13"/>
  <c r="H83" i="13"/>
  <c r="F83" i="13"/>
  <c r="E83" i="13"/>
  <c r="D83" i="13"/>
  <c r="I68" i="13"/>
  <c r="H68" i="13"/>
  <c r="F68" i="13"/>
  <c r="E68" i="13"/>
  <c r="D68" i="13"/>
  <c r="I47" i="13"/>
  <c r="H47" i="13"/>
  <c r="F47" i="13"/>
  <c r="E47" i="13"/>
  <c r="D47" i="13"/>
  <c r="H29" i="13"/>
  <c r="F29" i="13"/>
  <c r="E29" i="13"/>
  <c r="D29" i="13"/>
  <c r="I124" i="13"/>
  <c r="I16" i="13"/>
  <c r="H16" i="13"/>
  <c r="F16" i="13"/>
  <c r="E16" i="13"/>
  <c r="I7" i="13"/>
  <c r="H7" i="13"/>
  <c r="H6" i="13" s="1"/>
  <c r="F7" i="13"/>
  <c r="F6" i="13" s="1"/>
  <c r="E7" i="13"/>
  <c r="E6" i="13" s="1"/>
  <c r="D7" i="13"/>
  <c r="D6" i="13" s="1"/>
  <c r="I6" i="13" l="1"/>
  <c r="I29" i="13"/>
  <c r="D6" i="9" l="1"/>
  <c r="E118" i="9" l="1"/>
  <c r="E6" i="9"/>
</calcChain>
</file>

<file path=xl/sharedStrings.xml><?xml version="1.0" encoding="utf-8"?>
<sst xmlns="http://schemas.openxmlformats.org/spreadsheetml/2006/main" count="1791" uniqueCount="202">
  <si>
    <t>МБОУ Лицей № 28</t>
  </si>
  <si>
    <t>МБОУ Гимназия № 8</t>
  </si>
  <si>
    <t>МАОУ Гимназия № 4</t>
  </si>
  <si>
    <t>МАОУ Лицей № 6 "Перспектива"</t>
  </si>
  <si>
    <t>МАОУ Гимназия № 6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</si>
  <si>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</si>
  <si>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</si>
  <si>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</si>
  <si>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</si>
  <si>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</si>
  <si>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</si>
  <si>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</si>
  <si>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</si>
  <si>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СШ № 13</t>
  </si>
  <si>
    <t>МБОУ СШ № 16</t>
  </si>
  <si>
    <t>МБОУ СШ № 31</t>
  </si>
  <si>
    <t>МБОУ СШ № 44</t>
  </si>
  <si>
    <t>МБОУ СШ № 50</t>
  </si>
  <si>
    <t>МБОУ СШ № 53</t>
  </si>
  <si>
    <t>МБОУ СШ № 64</t>
  </si>
  <si>
    <t>МБОУ СШ № 89</t>
  </si>
  <si>
    <t>МБОУ СШ № 94</t>
  </si>
  <si>
    <t>МАОУ СШ № 148</t>
  </si>
  <si>
    <t>МБОУ СШ № 3</t>
  </si>
  <si>
    <t>МБОУ Лицей № 8</t>
  </si>
  <si>
    <t>МБОУ Лицей № 10</t>
  </si>
  <si>
    <t xml:space="preserve">МБОУ СШ № 133 </t>
  </si>
  <si>
    <t>МБОУ СШ № 36</t>
  </si>
  <si>
    <t>МБОУ СШ № 39</t>
  </si>
  <si>
    <t>МБОУ СШ № 82</t>
  </si>
  <si>
    <t>МБОУ СШ № 84</t>
  </si>
  <si>
    <t>МБОУ СШ № 99</t>
  </si>
  <si>
    <t>МБОУ СШ № 6</t>
  </si>
  <si>
    <t>МБОУ СШ № 17</t>
  </si>
  <si>
    <t>МБОУ СШ № 62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</si>
  <si>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</si>
  <si>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</si>
  <si>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</si>
  <si>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</si>
  <si>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</si>
  <si>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</si>
  <si>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</si>
  <si>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</si>
  <si>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</si>
  <si>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</si>
  <si>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</si>
  <si>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</si>
  <si>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</si>
  <si>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</si>
  <si>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</si>
  <si>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</si>
  <si>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</si>
  <si>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</si>
  <si>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</si>
  <si>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</si>
  <si>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</si>
  <si>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</si>
  <si>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Железнодорожный</t>
  </si>
  <si>
    <t>Центральный</t>
  </si>
  <si>
    <t>Кировский</t>
  </si>
  <si>
    <t>Ленинский</t>
  </si>
  <si>
    <t>Октябрьский</t>
  </si>
  <si>
    <t>Свердловский</t>
  </si>
  <si>
    <t>Советский</t>
  </si>
  <si>
    <t>№</t>
  </si>
  <si>
    <t>Район</t>
  </si>
  <si>
    <t>Сумма мест</t>
  </si>
  <si>
    <t xml:space="preserve">МАОУ Лицей № 7 </t>
  </si>
  <si>
    <t>МАОУ Гимназия № 13 "Академ"</t>
  </si>
  <si>
    <t>МБОУ Лицей № 2</t>
  </si>
  <si>
    <t>МАОУ Гимназия № 2</t>
  </si>
  <si>
    <t>МАОУ Гимназия № 14</t>
  </si>
  <si>
    <t>МБОУ СШ № 12</t>
  </si>
  <si>
    <t>МБОУ Лицей № 3</t>
  </si>
  <si>
    <t>МБОУ Гимназия № 7</t>
  </si>
  <si>
    <t>МАОУ Лицей № 9 "Лидер"</t>
  </si>
  <si>
    <t>МАОУ Гимназия № 9</t>
  </si>
  <si>
    <t>МАОУ "КУГ № 1 - Универс"</t>
  </si>
  <si>
    <t>МБОУ СШ № 93</t>
  </si>
  <si>
    <t>МБОУ СШ № 42</t>
  </si>
  <si>
    <t>МАОУ СШ № 32</t>
  </si>
  <si>
    <t>МАОУ Лицей № 12</t>
  </si>
  <si>
    <t>МБОУ СШ № 76</t>
  </si>
  <si>
    <t>МБОУ СШ № 95</t>
  </si>
  <si>
    <t>МБОУ СШ № 27</t>
  </si>
  <si>
    <t>МБОУ СШ № 73</t>
  </si>
  <si>
    <t>МБОУ СШ № 4</t>
  </si>
  <si>
    <t>МБОУ СШ № 45</t>
  </si>
  <si>
    <t>МБОУ СШ № 78</t>
  </si>
  <si>
    <t>МБОУ СШ № 21</t>
  </si>
  <si>
    <t>МБОУ СШ № 30</t>
  </si>
  <si>
    <t>МБОУ СШ № 19</t>
  </si>
  <si>
    <t>МАОУ Гимназия № 15</t>
  </si>
  <si>
    <t>МБОУ СШ № 65</t>
  </si>
  <si>
    <t>МБОУ СШ № 51</t>
  </si>
  <si>
    <t>МБОУ СШ № 79</t>
  </si>
  <si>
    <t>Наименование ОУ (кратко)</t>
  </si>
  <si>
    <t>Код ОУ по КИАСУО</t>
  </si>
  <si>
    <t>Чел.</t>
  </si>
  <si>
    <t>Среднее значение по городу принято: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</si>
  <si>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</si>
  <si>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</si>
  <si>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</si>
  <si>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</si>
  <si>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МБОУ СШ № 8 "Созидание"</t>
  </si>
  <si>
    <t>МАОУ Лицей № 1</t>
  </si>
  <si>
    <t>МАОУ СШ № 23</t>
  </si>
  <si>
    <t>МАОУ СШ № 137</t>
  </si>
  <si>
    <t>МАОУ СШ № 152</t>
  </si>
  <si>
    <t>МБОУ Гимназия  № 16</t>
  </si>
  <si>
    <t>Расчётное среднее значение</t>
  </si>
  <si>
    <t>Среднее значение по городу принято</t>
  </si>
  <si>
    <t>места</t>
  </si>
  <si>
    <t>ср. балл по городу</t>
  </si>
  <si>
    <t>ср. балл ОУ</t>
  </si>
  <si>
    <t>чел.</t>
  </si>
  <si>
    <t>МБОУ СШ № 34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</si>
  <si>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</si>
  <si>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</si>
  <si>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</si>
  <si>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</si>
  <si>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</si>
  <si>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</si>
  <si>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</si>
  <si>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по городу Красноярску</t>
  </si>
  <si>
    <t>МБОУ СШ № 86</t>
  </si>
  <si>
    <t>средний балл принят</t>
  </si>
  <si>
    <t xml:space="preserve">МБОУ СШ № 10 </t>
  </si>
  <si>
    <t xml:space="preserve">МАОУ Гимназия № 11 </t>
  </si>
  <si>
    <t xml:space="preserve">МБОУ Школа-интернат № 1 </t>
  </si>
  <si>
    <t>МБОУ СШ № 72</t>
  </si>
  <si>
    <t>МАОУ СШ № 143</t>
  </si>
  <si>
    <t>МАОУ СШ № 145</t>
  </si>
  <si>
    <t>МАОУ СШ № 149</t>
  </si>
  <si>
    <t>МАОУ СШ № 150</t>
  </si>
  <si>
    <t xml:space="preserve">средний балл </t>
  </si>
  <si>
    <t>МАТЕМАТИКА, 9 кл.</t>
  </si>
  <si>
    <t>МАОУ СШ "Комплекс Покровский"</t>
  </si>
  <si>
    <t>МАОУ СШ № 154</t>
  </si>
  <si>
    <t>Наименование ОУ (кратно)</t>
  </si>
  <si>
    <t>ср.балл ОУ</t>
  </si>
  <si>
    <t>ср.балл по городу</t>
  </si>
  <si>
    <t>Образовательная организация</t>
  </si>
  <si>
    <t>место</t>
  </si>
  <si>
    <t>Расчётное среднее значение среднего балла по ОУ</t>
  </si>
  <si>
    <t>Среднее значение среднего балла принято ГУО</t>
  </si>
  <si>
    <t>МАОУ СШ № 156</t>
  </si>
  <si>
    <t>МАОУ СШ № 155</t>
  </si>
  <si>
    <t>МАОУ СШ № 157</t>
  </si>
  <si>
    <t>отметки по 5 -балльной шкале</t>
  </si>
  <si>
    <t>МБОУ Гимназия № 3</t>
  </si>
  <si>
    <t>МАОУ СШ № 158</t>
  </si>
  <si>
    <t>МАОУ СШ № 158 "Грани"</t>
  </si>
  <si>
    <t>МАОУ Гимназия № 8</t>
  </si>
  <si>
    <t>МАОУ СШ № 12</t>
  </si>
  <si>
    <t>МАОУ СШ № 19</t>
  </si>
  <si>
    <t>МАОУ СШ № 135</t>
  </si>
  <si>
    <t>МАОУ СШ № 46</t>
  </si>
  <si>
    <t>МАОУ СШ № 8 "Созидание"</t>
  </si>
  <si>
    <t>МАОУ СШ № 81</t>
  </si>
  <si>
    <t>МАОУ СШ № 90</t>
  </si>
  <si>
    <t>МАОУ Лицей № 3</t>
  </si>
  <si>
    <t>МАОУ СШ № 16</t>
  </si>
  <si>
    <t>МАОУ СШ № 50</t>
  </si>
  <si>
    <t>МАОУ СШ № 53</t>
  </si>
  <si>
    <t>МАОУ СШ № 65</t>
  </si>
  <si>
    <t>МАОУ СШ № 89</t>
  </si>
  <si>
    <t>МАОУ СШ № 82</t>
  </si>
  <si>
    <t xml:space="preserve">МАОУ Школа-интернат № 1 </t>
  </si>
  <si>
    <t>МАОУ СШ № 17</t>
  </si>
  <si>
    <t>МАОУ СШ № 34</t>
  </si>
  <si>
    <t>МАОУ СШ № 42</t>
  </si>
  <si>
    <t>МАОУ СШ № 45</t>
  </si>
  <si>
    <t>МАОУ СШ № 6</t>
  </si>
  <si>
    <t>МАОУ СШ № 76</t>
  </si>
  <si>
    <t>МАОУ СШ № 78</t>
  </si>
  <si>
    <t>МАОУ СШ № 85</t>
  </si>
  <si>
    <t>МАОУ СШ № 7</t>
  </si>
  <si>
    <t>МАОУ СШ № 69</t>
  </si>
  <si>
    <t>МАОУ СШ № 66</t>
  </si>
  <si>
    <t>МАОУ СШ № 5</t>
  </si>
  <si>
    <t>МАОУ СШ № 24</t>
  </si>
  <si>
    <t>МАОУ СШ № 18</t>
  </si>
  <si>
    <t>МАОУ СШ № 144</t>
  </si>
  <si>
    <t>МАОУ СШ № 141</t>
  </si>
  <si>
    <t>МАОУ СШ № 139</t>
  </si>
  <si>
    <t>МАОУ СШ № 1</t>
  </si>
  <si>
    <t>МАОУ СШ № 108</t>
  </si>
  <si>
    <t>МАОУ СШ № 115</t>
  </si>
  <si>
    <t>МАОУ СШ № 121</t>
  </si>
  <si>
    <t>МАОУ СШ № 134</t>
  </si>
  <si>
    <t>МАОУ СШ № 93</t>
  </si>
  <si>
    <t>МАОУ Лицей № 28</t>
  </si>
  <si>
    <t>МАОУ СШ № 63</t>
  </si>
  <si>
    <t>МАОУ СШ № 3</t>
  </si>
  <si>
    <t>МАОУ СШ № 72</t>
  </si>
  <si>
    <t>МАОУ СШ № 91</t>
  </si>
  <si>
    <t>МАОУ СШ № 98</t>
  </si>
  <si>
    <t>МАОУ СШ № 129</t>
  </si>
  <si>
    <t>МАОУ СШ № 147</t>
  </si>
  <si>
    <t>МБОУ СШ № 159</t>
  </si>
  <si>
    <t xml:space="preserve">МБОУ СОШ № 10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</si>
</sst>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i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34"/>
      </patternFill>
    </fill>
    <fill>
      <patternFill patternType="solid">
        <fgColor theme="0"/>
        <bgColor rgb="FFFFFF00"/>
      </patternFill>
    </fill>
    <fill>
      <patternFill patternType="solid">
        <fgColor rgb="FFCCFFCC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4" tint="0.79998168889431442"/>
        <bgColor rgb="FF000000"/>
      </patternFill>
    </fill>
  </fills>
  <borders count="7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1">
    <xf numFmtId="0" fontId="0" fillId="0" borderId="0"/>
    <xf numFmtId="0" fontId="13" fillId="0" borderId="0"/>
    <xf numFmtId="0" fontId="14" fillId="0" borderId="0"/>
    <xf numFmtId="0" fontId="14" fillId="0" borderId="0"/>
    <xf numFmtId="0" fontId="10" fillId="0" borderId="0"/>
    <xf numFmtId="164" fontId="13" fillId="0" borderId="0" applyBorder="0" applyProtection="0"/>
    <xf numFmtId="0" fontId="8" fillId="0" borderId="0"/>
    <xf numFmtId="0" fontId="5" fillId="0" borderId="0"/>
    <xf numFmtId="0" fontId="30" fillId="0" borderId="0"/>
    <xf numFmtId="0" fontId="13" fillId="0" borderId="0"/>
    <xf numFmtId="0" fontId="4" fillId="0" borderId="0"/>
  </cellStyleXfs>
  <cellXfs count="571">
    <xf numFmtId="0" fontId="0" fillId="0" borderId="0" xfId="0"/>
    <xf numFmtId="0" fontId="11" fillId="0" borderId="0" xfId="0" applyFont="1"/>
    <xf numFmtId="0" fontId="10" fillId="0" borderId="0" xfId="4" applyBorder="1" applyAlignment="1">
      <alignment horizontal="center" vertical="center"/>
    </xf>
    <xf numFmtId="0" fontId="17" fillId="0" borderId="0" xfId="4" applyFont="1" applyBorder="1" applyAlignment="1">
      <alignment horizontal="center" vertical="center"/>
    </xf>
    <xf numFmtId="0" fontId="17" fillId="0" borderId="0" xfId="4" applyFont="1" applyAlignment="1">
      <alignment horizontal="center" vertical="center"/>
    </xf>
    <xf numFmtId="0" fontId="17" fillId="0" borderId="0" xfId="4" applyFont="1" applyFill="1" applyBorder="1" applyAlignment="1">
      <alignment horizontal="center" vertical="center"/>
    </xf>
    <xf numFmtId="0" fontId="17" fillId="0" borderId="0" xfId="4" applyFont="1" applyFill="1" applyAlignment="1">
      <alignment horizontal="center" vertical="center"/>
    </xf>
    <xf numFmtId="0" fontId="10" fillId="0" borderId="0" xfId="4" applyAlignment="1">
      <alignment horizontal="center" vertical="center"/>
    </xf>
    <xf numFmtId="0" fontId="12" fillId="0" borderId="0" xfId="4" applyFont="1" applyAlignment="1">
      <alignment horizontal="center" vertical="center"/>
    </xf>
    <xf numFmtId="0" fontId="20" fillId="0" borderId="0" xfId="0" applyFont="1"/>
    <xf numFmtId="0" fontId="0" fillId="0" borderId="13" xfId="0" applyBorder="1" applyAlignment="1">
      <alignment wrapText="1"/>
    </xf>
    <xf numFmtId="0" fontId="10" fillId="2" borderId="1" xfId="4" applyFont="1" applyFill="1" applyBorder="1" applyAlignment="1" applyProtection="1">
      <alignment horizontal="left" vertical="center" wrapText="1"/>
      <protection locked="0"/>
    </xf>
    <xf numFmtId="0" fontId="10" fillId="0" borderId="1" xfId="4" applyFont="1" applyBorder="1" applyAlignment="1">
      <alignment horizontal="left" vertical="center"/>
    </xf>
    <xf numFmtId="0" fontId="15" fillId="9" borderId="6" xfId="0" applyFont="1" applyFill="1" applyBorder="1" applyAlignment="1">
      <alignment horizontal="right" vertical="center"/>
    </xf>
    <xf numFmtId="0" fontId="15" fillId="9" borderId="12" xfId="0" applyFont="1" applyFill="1" applyBorder="1" applyAlignment="1">
      <alignment horizontal="right" vertical="center"/>
    </xf>
    <xf numFmtId="0" fontId="15" fillId="9" borderId="22" xfId="0" applyFont="1" applyFill="1" applyBorder="1" applyAlignment="1">
      <alignment horizontal="right" vertical="center"/>
    </xf>
    <xf numFmtId="0" fontId="10" fillId="0" borderId="13" xfId="4" applyFont="1" applyBorder="1" applyAlignment="1">
      <alignment horizontal="left" vertical="center"/>
    </xf>
    <xf numFmtId="0" fontId="18" fillId="0" borderId="30" xfId="0" applyFont="1" applyBorder="1" applyAlignment="1">
      <alignment horizontal="center" vertical="center"/>
    </xf>
    <xf numFmtId="0" fontId="15" fillId="9" borderId="27" xfId="0" applyFont="1" applyFill="1" applyBorder="1" applyAlignment="1">
      <alignment horizontal="right" vertical="center"/>
    </xf>
    <xf numFmtId="0" fontId="10" fillId="0" borderId="15" xfId="4" applyFont="1" applyBorder="1" applyAlignment="1">
      <alignment horizontal="left" vertical="center"/>
    </xf>
    <xf numFmtId="0" fontId="15" fillId="9" borderId="3" xfId="0" applyFont="1" applyFill="1" applyBorder="1" applyAlignment="1">
      <alignment horizontal="right" vertical="center"/>
    </xf>
    <xf numFmtId="0" fontId="10" fillId="0" borderId="4" xfId="4" applyFont="1" applyBorder="1" applyAlignment="1">
      <alignment horizontal="left" vertical="center"/>
    </xf>
    <xf numFmtId="0" fontId="10" fillId="2" borderId="4" xfId="4" applyFont="1" applyFill="1" applyBorder="1" applyAlignment="1" applyProtection="1">
      <alignment horizontal="left" vertical="center" wrapText="1"/>
      <protection locked="0"/>
    </xf>
    <xf numFmtId="0" fontId="10" fillId="0" borderId="9" xfId="4" applyFont="1" applyBorder="1" applyAlignment="1">
      <alignment horizontal="left" vertical="center"/>
    </xf>
    <xf numFmtId="0" fontId="20" fillId="8" borderId="0" xfId="0" applyFont="1" applyFill="1"/>
    <xf numFmtId="0" fontId="0" fillId="0" borderId="4" xfId="0" applyBorder="1" applyAlignment="1">
      <alignment wrapText="1"/>
    </xf>
    <xf numFmtId="0" fontId="0" fillId="0" borderId="1" xfId="0" applyBorder="1" applyAlignment="1">
      <alignment wrapText="1"/>
    </xf>
    <xf numFmtId="0" fontId="0" fillId="0" borderId="9" xfId="0" applyBorder="1" applyAlignment="1">
      <alignment wrapText="1"/>
    </xf>
    <xf numFmtId="0" fontId="0" fillId="0" borderId="15" xfId="0" applyBorder="1" applyAlignment="1">
      <alignment wrapText="1"/>
    </xf>
    <xf numFmtId="0" fontId="0" fillId="2" borderId="1" xfId="0" applyFill="1" applyBorder="1" applyAlignment="1">
      <alignment wrapText="1"/>
    </xf>
    <xf numFmtId="2" fontId="22" fillId="0" borderId="1" xfId="4" applyNumberFormat="1" applyFont="1" applyBorder="1" applyAlignment="1">
      <alignment horizontal="right" vertical="center"/>
    </xf>
    <xf numFmtId="0" fontId="23" fillId="0" borderId="0" xfId="0" applyFont="1" applyFill="1" applyBorder="1" applyAlignment="1">
      <alignment horizontal="right" vertical="center"/>
    </xf>
    <xf numFmtId="0" fontId="24" fillId="0" borderId="0" xfId="0" applyFont="1" applyFill="1" applyBorder="1" applyAlignment="1">
      <alignment horizontal="right" vertical="center"/>
    </xf>
    <xf numFmtId="0" fontId="10" fillId="0" borderId="1" xfId="4" applyFont="1" applyBorder="1" applyAlignment="1">
      <alignment horizontal="left"/>
    </xf>
    <xf numFmtId="2" fontId="12" fillId="0" borderId="1" xfId="4" applyNumberFormat="1" applyFont="1" applyBorder="1" applyAlignment="1">
      <alignment horizontal="right" vertical="center"/>
    </xf>
    <xf numFmtId="0" fontId="10" fillId="0" borderId="4" xfId="4" applyFont="1" applyBorder="1" applyAlignment="1">
      <alignment horizontal="left"/>
    </xf>
    <xf numFmtId="0" fontId="10" fillId="0" borderId="9" xfId="4" applyFont="1" applyBorder="1" applyAlignment="1">
      <alignment horizontal="left"/>
    </xf>
    <xf numFmtId="0" fontId="0" fillId="0" borderId="17" xfId="0" applyBorder="1" applyAlignment="1">
      <alignment wrapText="1"/>
    </xf>
    <xf numFmtId="0" fontId="0" fillId="0" borderId="2" xfId="0" applyBorder="1" applyAlignment="1">
      <alignment wrapText="1"/>
    </xf>
    <xf numFmtId="0" fontId="0" fillId="2" borderId="2" xfId="0" applyFill="1" applyBorder="1" applyAlignment="1">
      <alignment wrapText="1"/>
    </xf>
    <xf numFmtId="0" fontId="10" fillId="0" borderId="13" xfId="4" applyFont="1" applyBorder="1" applyAlignment="1">
      <alignment horizontal="left"/>
    </xf>
    <xf numFmtId="0" fontId="0" fillId="0" borderId="19" xfId="0" applyBorder="1" applyAlignment="1">
      <alignment wrapText="1"/>
    </xf>
    <xf numFmtId="0" fontId="0" fillId="0" borderId="18" xfId="0" applyBorder="1" applyAlignment="1">
      <alignment wrapText="1"/>
    </xf>
    <xf numFmtId="0" fontId="10" fillId="0" borderId="15" xfId="4" applyFont="1" applyBorder="1" applyAlignment="1">
      <alignment horizontal="left"/>
    </xf>
    <xf numFmtId="0" fontId="0" fillId="0" borderId="48" xfId="0" applyBorder="1" applyAlignment="1">
      <alignment wrapText="1"/>
    </xf>
    <xf numFmtId="0" fontId="19" fillId="0" borderId="0" xfId="4" applyFont="1" applyBorder="1" applyAlignment="1">
      <alignment horizontal="center" vertical="center"/>
    </xf>
    <xf numFmtId="0" fontId="19" fillId="0" borderId="0" xfId="4" applyFont="1" applyBorder="1" applyAlignment="1">
      <alignment vertical="center"/>
    </xf>
    <xf numFmtId="0" fontId="18" fillId="0" borderId="27" xfId="0" applyFont="1" applyBorder="1" applyAlignment="1">
      <alignment horizontal="center" vertical="center"/>
    </xf>
    <xf numFmtId="0" fontId="18" fillId="0" borderId="53" xfId="0" applyFont="1" applyBorder="1" applyAlignment="1">
      <alignment horizontal="center" vertical="center" wrapText="1"/>
    </xf>
    <xf numFmtId="0" fontId="18" fillId="0" borderId="55" xfId="0" applyFont="1" applyBorder="1" applyAlignment="1">
      <alignment horizontal="center" vertical="center"/>
    </xf>
    <xf numFmtId="0" fontId="18" fillId="0" borderId="38" xfId="0" applyFont="1" applyBorder="1" applyAlignment="1">
      <alignment horizontal="center" vertical="center" wrapText="1"/>
    </xf>
    <xf numFmtId="0" fontId="18" fillId="0" borderId="38" xfId="0" applyFont="1" applyBorder="1" applyAlignment="1">
      <alignment horizontal="center" vertical="center"/>
    </xf>
    <xf numFmtId="0" fontId="18" fillId="0" borderId="39" xfId="0" applyFont="1" applyBorder="1" applyAlignment="1">
      <alignment horizontal="center" vertical="center" wrapText="1"/>
    </xf>
    <xf numFmtId="0" fontId="18" fillId="0" borderId="38" xfId="0" applyFont="1" applyBorder="1" applyAlignment="1">
      <alignment horizontal="left" vertical="center" wrapText="1"/>
    </xf>
    <xf numFmtId="0" fontId="18" fillId="0" borderId="38" xfId="0" applyFont="1" applyBorder="1" applyAlignment="1">
      <alignment horizontal="left" vertical="center"/>
    </xf>
    <xf numFmtId="0" fontId="15" fillId="9" borderId="55" xfId="0" applyFont="1" applyFill="1" applyBorder="1" applyAlignment="1">
      <alignment horizontal="right" vertical="center"/>
    </xf>
    <xf numFmtId="0" fontId="18" fillId="9" borderId="55" xfId="0" applyFont="1" applyFill="1" applyBorder="1" applyAlignment="1">
      <alignment horizontal="left" vertical="center"/>
    </xf>
    <xf numFmtId="0" fontId="12" fillId="0" borderId="38" xfId="0" applyFont="1" applyBorder="1" applyAlignment="1">
      <alignment horizontal="left" vertical="center" wrapText="1"/>
    </xf>
    <xf numFmtId="0" fontId="10" fillId="2" borderId="13" xfId="4" applyFont="1" applyFill="1" applyBorder="1" applyAlignment="1">
      <alignment horizontal="right" vertical="center" wrapText="1"/>
    </xf>
    <xf numFmtId="0" fontId="10" fillId="2" borderId="1" xfId="4" applyFont="1" applyFill="1" applyBorder="1" applyAlignment="1">
      <alignment horizontal="right" vertical="center" wrapText="1"/>
    </xf>
    <xf numFmtId="2" fontId="10" fillId="2" borderId="7" xfId="4" applyNumberFormat="1" applyFont="1" applyFill="1" applyBorder="1" applyAlignment="1">
      <alignment horizontal="right" vertical="center"/>
    </xf>
    <xf numFmtId="0" fontId="10" fillId="2" borderId="9" xfId="4" applyFont="1" applyFill="1" applyBorder="1" applyAlignment="1">
      <alignment horizontal="right" vertical="center" wrapText="1"/>
    </xf>
    <xf numFmtId="2" fontId="10" fillId="2" borderId="10" xfId="4" applyNumberFormat="1" applyFont="1" applyFill="1" applyBorder="1" applyAlignment="1">
      <alignment horizontal="right" vertical="center"/>
    </xf>
    <xf numFmtId="0" fontId="10" fillId="2" borderId="15" xfId="4" applyFont="1" applyFill="1" applyBorder="1" applyAlignment="1">
      <alignment horizontal="right" vertical="center" wrapText="1"/>
    </xf>
    <xf numFmtId="2" fontId="16" fillId="2" borderId="14" xfId="4" applyNumberFormat="1" applyFont="1" applyFill="1" applyBorder="1" applyAlignment="1">
      <alignment horizontal="right" vertical="center"/>
    </xf>
    <xf numFmtId="2" fontId="16" fillId="2" borderId="7" xfId="4" applyNumberFormat="1" applyFont="1" applyFill="1" applyBorder="1" applyAlignment="1">
      <alignment horizontal="right" vertical="center"/>
    </xf>
    <xf numFmtId="0" fontId="10" fillId="2" borderId="4" xfId="4" applyFont="1" applyFill="1" applyBorder="1" applyAlignment="1">
      <alignment horizontal="right" vertical="center" wrapText="1"/>
    </xf>
    <xf numFmtId="2" fontId="10" fillId="2" borderId="5" xfId="4" applyNumberFormat="1" applyFont="1" applyFill="1" applyBorder="1" applyAlignment="1">
      <alignment horizontal="right" vertical="center"/>
    </xf>
    <xf numFmtId="0" fontId="26" fillId="0" borderId="53" xfId="0" applyFont="1" applyBorder="1" applyAlignment="1">
      <alignment horizontal="center" vertical="center" wrapText="1"/>
    </xf>
    <xf numFmtId="0" fontId="26" fillId="0" borderId="53" xfId="0" applyFont="1" applyBorder="1" applyAlignment="1">
      <alignment horizontal="center" vertical="center"/>
    </xf>
    <xf numFmtId="0" fontId="20" fillId="10" borderId="0" xfId="0" applyFont="1" applyFill="1"/>
    <xf numFmtId="0" fontId="20" fillId="11" borderId="0" xfId="0" applyFont="1" applyFill="1"/>
    <xf numFmtId="2" fontId="26" fillId="0" borderId="54" xfId="0" applyNumberFormat="1" applyFont="1" applyBorder="1" applyAlignment="1">
      <alignment horizontal="center" vertical="center" wrapText="1"/>
    </xf>
    <xf numFmtId="0" fontId="15" fillId="9" borderId="50" xfId="0" applyFont="1" applyFill="1" applyBorder="1" applyAlignment="1">
      <alignment horizontal="right" vertical="center"/>
    </xf>
    <xf numFmtId="2" fontId="18" fillId="0" borderId="39" xfId="0" applyNumberFormat="1" applyFont="1" applyBorder="1" applyAlignment="1">
      <alignment horizontal="left" vertical="center" wrapText="1"/>
    </xf>
    <xf numFmtId="0" fontId="21" fillId="0" borderId="0" xfId="0" applyFont="1" applyBorder="1" applyAlignment="1">
      <alignment horizontal="right" vertical="top"/>
    </xf>
    <xf numFmtId="2" fontId="16" fillId="2" borderId="5" xfId="4" applyNumberFormat="1" applyFont="1" applyFill="1" applyBorder="1" applyAlignment="1">
      <alignment horizontal="right" vertical="center"/>
    </xf>
    <xf numFmtId="0" fontId="10" fillId="0" borderId="23" xfId="4" applyFont="1" applyBorder="1" applyAlignment="1">
      <alignment horizontal="left" vertical="center"/>
    </xf>
    <xf numFmtId="0" fontId="10" fillId="2" borderId="23" xfId="4" applyFont="1" applyFill="1" applyBorder="1" applyAlignment="1">
      <alignment horizontal="right" vertical="center" wrapText="1"/>
    </xf>
    <xf numFmtId="0" fontId="15" fillId="9" borderId="8" xfId="0" applyFont="1" applyFill="1" applyBorder="1" applyAlignment="1">
      <alignment horizontal="right" vertical="center"/>
    </xf>
    <xf numFmtId="0" fontId="20" fillId="12" borderId="0" xfId="0" applyFont="1" applyFill="1"/>
    <xf numFmtId="0" fontId="10" fillId="2" borderId="2" xfId="4" applyFont="1" applyFill="1" applyBorder="1" applyAlignment="1" applyProtection="1">
      <alignment horizontal="left" vertical="center"/>
      <protection locked="0"/>
    </xf>
    <xf numFmtId="0" fontId="10" fillId="2" borderId="2" xfId="4" applyFont="1" applyFill="1" applyBorder="1" applyAlignment="1" applyProtection="1">
      <alignment horizontal="left" vertical="center" wrapText="1"/>
      <protection locked="0"/>
    </xf>
    <xf numFmtId="0" fontId="10" fillId="0" borderId="23" xfId="4" applyFont="1" applyBorder="1" applyAlignment="1">
      <alignment horizontal="left"/>
    </xf>
    <xf numFmtId="0" fontId="9" fillId="2" borderId="2" xfId="4" applyFont="1" applyFill="1" applyBorder="1" applyAlignment="1" applyProtection="1">
      <alignment horizontal="left" vertical="center" wrapText="1"/>
      <protection locked="0"/>
    </xf>
    <xf numFmtId="0" fontId="12" fillId="0" borderId="0" xfId="0" applyFont="1" applyBorder="1" applyAlignment="1">
      <alignment horizontal="right"/>
    </xf>
    <xf numFmtId="0" fontId="5" fillId="0" borderId="0" xfId="0" applyFont="1"/>
    <xf numFmtId="0" fontId="12" fillId="0" borderId="0" xfId="0" applyFont="1" applyBorder="1" applyAlignment="1">
      <alignment vertical="center"/>
    </xf>
    <xf numFmtId="0" fontId="18" fillId="0" borderId="46" xfId="0" applyFont="1" applyBorder="1" applyAlignment="1">
      <alignment horizontal="center" vertical="center" wrapText="1"/>
    </xf>
    <xf numFmtId="0" fontId="5" fillId="2" borderId="2" xfId="7" applyFont="1" applyFill="1" applyBorder="1" applyAlignment="1" applyProtection="1">
      <alignment horizontal="left" vertical="center" wrapText="1"/>
      <protection locked="0"/>
    </xf>
    <xf numFmtId="0" fontId="0" fillId="0" borderId="53" xfId="0" applyBorder="1" applyAlignment="1">
      <alignment wrapText="1"/>
    </xf>
    <xf numFmtId="0" fontId="28" fillId="0" borderId="0" xfId="0" applyFont="1" applyFill="1" applyBorder="1" applyAlignment="1">
      <alignment horizontal="right" vertical="center"/>
    </xf>
    <xf numFmtId="0" fontId="24" fillId="0" borderId="9" xfId="0" applyFont="1" applyBorder="1" applyAlignment="1">
      <alignment horizontal="center" vertical="center" wrapText="1"/>
    </xf>
    <xf numFmtId="0" fontId="27" fillId="0" borderId="9" xfId="0" applyFont="1" applyBorder="1" applyAlignment="1">
      <alignment horizontal="center" vertical="top" wrapText="1"/>
    </xf>
    <xf numFmtId="0" fontId="29" fillId="0" borderId="35" xfId="0" applyFont="1" applyBorder="1" applyAlignment="1">
      <alignment horizontal="center" vertical="center" wrapText="1"/>
    </xf>
    <xf numFmtId="0" fontId="12" fillId="0" borderId="55" xfId="0" applyFont="1" applyBorder="1" applyAlignment="1">
      <alignment horizontal="center" vertical="center"/>
    </xf>
    <xf numFmtId="0" fontId="12" fillId="0" borderId="55" xfId="0" applyFont="1" applyBorder="1" applyAlignment="1">
      <alignment horizontal="left" vertical="center"/>
    </xf>
    <xf numFmtId="0" fontId="18" fillId="0" borderId="62" xfId="0" applyFont="1" applyBorder="1" applyAlignment="1">
      <alignment horizontal="left" vertical="center" wrapText="1"/>
    </xf>
    <xf numFmtId="2" fontId="12" fillId="0" borderId="38" xfId="0" applyNumberFormat="1" applyFont="1" applyBorder="1" applyAlignment="1">
      <alignment horizontal="left" vertical="center" wrapText="1"/>
    </xf>
    <xf numFmtId="0" fontId="12" fillId="0" borderId="37" xfId="0" applyFont="1" applyBorder="1" applyAlignment="1">
      <alignment horizontal="left" vertical="center" wrapText="1"/>
    </xf>
    <xf numFmtId="0" fontId="12" fillId="0" borderId="34" xfId="0" applyFont="1" applyBorder="1" applyAlignment="1">
      <alignment horizontal="left" vertical="center" wrapText="1"/>
    </xf>
    <xf numFmtId="0" fontId="0" fillId="0" borderId="3" xfId="0" applyBorder="1"/>
    <xf numFmtId="0" fontId="5" fillId="2" borderId="2" xfId="7" applyFont="1" applyFill="1" applyBorder="1" applyAlignment="1" applyProtection="1">
      <alignment horizontal="left" vertical="center"/>
      <protection locked="0"/>
    </xf>
    <xf numFmtId="2" fontId="0" fillId="0" borderId="0" xfId="0" applyNumberFormat="1"/>
    <xf numFmtId="0" fontId="0" fillId="0" borderId="6" xfId="0" applyBorder="1"/>
    <xf numFmtId="0" fontId="0" fillId="0" borderId="1" xfId="0" applyBorder="1" applyAlignment="1">
      <alignment horizontal="right" wrapText="1"/>
    </xf>
    <xf numFmtId="2" fontId="0" fillId="2" borderId="0" xfId="0" applyNumberFormat="1" applyFill="1"/>
    <xf numFmtId="0" fontId="0" fillId="0" borderId="50" xfId="0" applyBorder="1"/>
    <xf numFmtId="0" fontId="12" fillId="0" borderId="62" xfId="0" applyFont="1" applyBorder="1" applyAlignment="1">
      <alignment horizontal="left" vertical="center" wrapText="1"/>
    </xf>
    <xf numFmtId="0" fontId="12" fillId="0" borderId="32" xfId="0" applyFont="1" applyBorder="1" applyAlignment="1">
      <alignment horizontal="left" vertical="center" wrapText="1"/>
    </xf>
    <xf numFmtId="0" fontId="12" fillId="2" borderId="62" xfId="7" applyFont="1" applyFill="1" applyBorder="1" applyAlignment="1" applyProtection="1">
      <alignment horizontal="left" vertical="center" wrapText="1"/>
      <protection locked="0"/>
    </xf>
    <xf numFmtId="0" fontId="12" fillId="2" borderId="32" xfId="7" applyFont="1" applyFill="1" applyBorder="1" applyAlignment="1" applyProtection="1">
      <alignment horizontal="left" vertical="center" wrapText="1"/>
      <protection locked="0"/>
    </xf>
    <xf numFmtId="2" fontId="12" fillId="2" borderId="38" xfId="7" applyNumberFormat="1" applyFont="1" applyFill="1" applyBorder="1" applyAlignment="1" applyProtection="1">
      <alignment horizontal="left" vertical="center" wrapText="1"/>
      <protection locked="0"/>
    </xf>
    <xf numFmtId="0" fontId="12" fillId="2" borderId="37" xfId="7" applyFont="1" applyFill="1" applyBorder="1" applyAlignment="1" applyProtection="1">
      <alignment horizontal="left" vertical="center" wrapText="1"/>
      <protection locked="0"/>
    </xf>
    <xf numFmtId="0" fontId="12" fillId="2" borderId="34" xfId="7" applyFont="1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>
      <alignment horizontal="right" wrapText="1"/>
    </xf>
    <xf numFmtId="0" fontId="0" fillId="0" borderId="8" xfId="0" applyBorder="1"/>
    <xf numFmtId="0" fontId="0" fillId="0" borderId="12" xfId="0" applyBorder="1"/>
    <xf numFmtId="0" fontId="0" fillId="0" borderId="55" xfId="0" applyBorder="1"/>
    <xf numFmtId="0" fontId="22" fillId="0" borderId="0" xfId="0" applyFont="1" applyFill="1" applyBorder="1" applyAlignment="1">
      <alignment horizontal="left" vertical="center"/>
    </xf>
    <xf numFmtId="0" fontId="22" fillId="0" borderId="0" xfId="0" applyFont="1" applyFill="1" applyBorder="1" applyAlignment="1">
      <alignment horizontal="right" vertical="center"/>
    </xf>
    <xf numFmtId="2" fontId="22" fillId="0" borderId="0" xfId="0" applyNumberFormat="1" applyFont="1" applyFill="1" applyBorder="1" applyAlignment="1">
      <alignment horizontal="right" vertical="center"/>
    </xf>
    <xf numFmtId="0" fontId="29" fillId="0" borderId="0" xfId="0" applyFont="1" applyFill="1" applyBorder="1" applyAlignment="1">
      <alignment horizontal="left" vertical="center"/>
    </xf>
    <xf numFmtId="0" fontId="12" fillId="0" borderId="0" xfId="0" applyFont="1"/>
    <xf numFmtId="0" fontId="5" fillId="2" borderId="2" xfId="7" applyFont="1" applyFill="1" applyBorder="1" applyAlignment="1" applyProtection="1">
      <alignment horizontal="left" wrapText="1"/>
      <protection locked="0"/>
    </xf>
    <xf numFmtId="0" fontId="0" fillId="0" borderId="27" xfId="0" applyFill="1" applyBorder="1"/>
    <xf numFmtId="0" fontId="18" fillId="0" borderId="32" xfId="0" applyFont="1" applyBorder="1" applyAlignment="1">
      <alignment horizontal="left" vertical="center" wrapText="1"/>
    </xf>
    <xf numFmtId="0" fontId="18" fillId="0" borderId="34" xfId="0" applyFont="1" applyBorder="1" applyAlignment="1">
      <alignment horizontal="left" vertical="center" wrapText="1"/>
    </xf>
    <xf numFmtId="0" fontId="0" fillId="0" borderId="56" xfId="0" applyBorder="1" applyAlignment="1">
      <alignment wrapText="1"/>
    </xf>
    <xf numFmtId="0" fontId="0" fillId="0" borderId="43" xfId="0" applyBorder="1" applyAlignment="1">
      <alignment wrapText="1"/>
    </xf>
    <xf numFmtId="0" fontId="0" fillId="0" borderId="60" xfId="0" applyBorder="1" applyAlignment="1">
      <alignment wrapText="1"/>
    </xf>
    <xf numFmtId="0" fontId="0" fillId="0" borderId="49" xfId="0" applyBorder="1" applyAlignment="1">
      <alignment wrapText="1"/>
    </xf>
    <xf numFmtId="0" fontId="0" fillId="0" borderId="41" xfId="0" applyBorder="1" applyAlignment="1">
      <alignment wrapText="1"/>
    </xf>
    <xf numFmtId="0" fontId="0" fillId="0" borderId="42" xfId="0" applyBorder="1" applyAlignment="1">
      <alignment wrapText="1"/>
    </xf>
    <xf numFmtId="0" fontId="12" fillId="2" borderId="38" xfId="7" applyFont="1" applyFill="1" applyBorder="1" applyAlignment="1" applyProtection="1">
      <alignment horizontal="left" vertical="center" wrapText="1"/>
      <protection locked="0"/>
    </xf>
    <xf numFmtId="0" fontId="26" fillId="0" borderId="35" xfId="0" applyFont="1" applyBorder="1" applyAlignment="1">
      <alignment horizontal="center" vertical="center" wrapText="1"/>
    </xf>
    <xf numFmtId="0" fontId="26" fillId="0" borderId="64" xfId="0" applyFont="1" applyBorder="1" applyAlignment="1">
      <alignment horizontal="center" vertical="center" wrapText="1"/>
    </xf>
    <xf numFmtId="0" fontId="18" fillId="0" borderId="37" xfId="0" applyFont="1" applyBorder="1" applyAlignment="1">
      <alignment horizontal="left" vertical="center" wrapText="1"/>
    </xf>
    <xf numFmtId="0" fontId="0" fillId="0" borderId="20" xfId="0" applyBorder="1" applyAlignment="1">
      <alignment horizontal="right" wrapText="1"/>
    </xf>
    <xf numFmtId="0" fontId="0" fillId="0" borderId="52" xfId="0" applyBorder="1" applyAlignment="1">
      <alignment horizontal="right" wrapText="1"/>
    </xf>
    <xf numFmtId="0" fontId="5" fillId="2" borderId="20" xfId="7" applyFont="1" applyFill="1" applyBorder="1" applyAlignment="1" applyProtection="1">
      <alignment horizontal="right" vertical="center" wrapText="1"/>
      <protection locked="0"/>
    </xf>
    <xf numFmtId="0" fontId="5" fillId="2" borderId="20" xfId="7" applyFont="1" applyFill="1" applyBorder="1" applyAlignment="1" applyProtection="1">
      <alignment horizontal="right" wrapText="1"/>
      <protection locked="0"/>
    </xf>
    <xf numFmtId="0" fontId="0" fillId="0" borderId="24" xfId="0" applyBorder="1" applyAlignment="1">
      <alignment horizontal="right" wrapText="1"/>
    </xf>
    <xf numFmtId="0" fontId="0" fillId="0" borderId="29" xfId="0" applyBorder="1" applyAlignment="1">
      <alignment horizontal="right" wrapText="1"/>
    </xf>
    <xf numFmtId="0" fontId="0" fillId="2" borderId="20" xfId="0" applyFill="1" applyBorder="1" applyAlignment="1">
      <alignment horizontal="right" wrapText="1"/>
    </xf>
    <xf numFmtId="0" fontId="0" fillId="0" borderId="56" xfId="0" applyBorder="1" applyAlignment="1">
      <alignment horizontal="right" wrapText="1"/>
    </xf>
    <xf numFmtId="2" fontId="0" fillId="0" borderId="1" xfId="0" applyNumberFormat="1" applyBorder="1" applyAlignment="1">
      <alignment wrapText="1"/>
    </xf>
    <xf numFmtId="2" fontId="0" fillId="0" borderId="15" xfId="0" applyNumberFormat="1" applyBorder="1" applyAlignment="1">
      <alignment wrapText="1"/>
    </xf>
    <xf numFmtId="2" fontId="0" fillId="0" borderId="1" xfId="0" applyNumberFormat="1" applyBorder="1" applyAlignment="1">
      <alignment horizontal="right" wrapText="1"/>
    </xf>
    <xf numFmtId="2" fontId="0" fillId="0" borderId="15" xfId="0" applyNumberFormat="1" applyBorder="1" applyAlignment="1">
      <alignment horizontal="right" wrapText="1"/>
    </xf>
    <xf numFmtId="2" fontId="18" fillId="0" borderId="38" xfId="0" applyNumberFormat="1" applyFont="1" applyBorder="1" applyAlignment="1">
      <alignment horizontal="left" vertical="center" wrapText="1"/>
    </xf>
    <xf numFmtId="2" fontId="0" fillId="0" borderId="4" xfId="0" applyNumberFormat="1" applyBorder="1" applyAlignment="1">
      <alignment wrapText="1"/>
    </xf>
    <xf numFmtId="0" fontId="5" fillId="2" borderId="56" xfId="7" applyFont="1" applyFill="1" applyBorder="1" applyAlignment="1" applyProtection="1">
      <alignment horizontal="right" vertical="center" wrapText="1"/>
      <protection locked="0"/>
    </xf>
    <xf numFmtId="2" fontId="0" fillId="0" borderId="4" xfId="0" applyNumberFormat="1" applyBorder="1" applyAlignment="1">
      <alignment horizontal="right" wrapText="1"/>
    </xf>
    <xf numFmtId="2" fontId="0" fillId="0" borderId="13" xfId="0" applyNumberFormat="1" applyBorder="1" applyAlignment="1">
      <alignment horizontal="right" wrapText="1"/>
    </xf>
    <xf numFmtId="2" fontId="5" fillId="2" borderId="1" xfId="7" applyNumberFormat="1" applyFont="1" applyFill="1" applyBorder="1" applyAlignment="1" applyProtection="1">
      <alignment horizontal="right" vertical="center" wrapText="1"/>
      <protection locked="0"/>
    </xf>
    <xf numFmtId="0" fontId="0" fillId="2" borderId="56" xfId="0" applyFill="1" applyBorder="1" applyAlignment="1">
      <alignment horizontal="right" wrapText="1"/>
    </xf>
    <xf numFmtId="2" fontId="0" fillId="2" borderId="1" xfId="0" applyNumberFormat="1" applyFill="1" applyBorder="1" applyAlignment="1">
      <alignment horizontal="right" wrapText="1"/>
    </xf>
    <xf numFmtId="0" fontId="8" fillId="2" borderId="2" xfId="4" applyFont="1" applyFill="1" applyBorder="1" applyAlignment="1" applyProtection="1">
      <alignment horizontal="left" vertical="center"/>
      <protection locked="0"/>
    </xf>
    <xf numFmtId="0" fontId="10" fillId="2" borderId="17" xfId="4" applyFont="1" applyFill="1" applyBorder="1" applyAlignment="1" applyProtection="1">
      <alignment horizontal="left" vertical="center"/>
      <protection locked="0"/>
    </xf>
    <xf numFmtId="0" fontId="0" fillId="0" borderId="43" xfId="0" applyBorder="1" applyAlignment="1">
      <alignment horizontal="right" wrapText="1"/>
    </xf>
    <xf numFmtId="0" fontId="5" fillId="2" borderId="43" xfId="7" applyFont="1" applyFill="1" applyBorder="1" applyAlignment="1" applyProtection="1">
      <alignment horizontal="right" vertical="center" wrapText="1"/>
      <protection locked="0"/>
    </xf>
    <xf numFmtId="0" fontId="5" fillId="2" borderId="43" xfId="7" applyFont="1" applyFill="1" applyBorder="1" applyAlignment="1" applyProtection="1">
      <alignment horizontal="right" wrapText="1"/>
      <protection locked="0"/>
    </xf>
    <xf numFmtId="0" fontId="0" fillId="0" borderId="42" xfId="0" applyBorder="1" applyAlignment="1">
      <alignment horizontal="right" wrapText="1"/>
    </xf>
    <xf numFmtId="0" fontId="0" fillId="0" borderId="45" xfId="0" applyBorder="1" applyAlignment="1">
      <alignment horizontal="right" wrapText="1"/>
    </xf>
    <xf numFmtId="0" fontId="0" fillId="2" borderId="43" xfId="0" applyFill="1" applyBorder="1" applyAlignment="1">
      <alignment horizontal="right" wrapText="1"/>
    </xf>
    <xf numFmtId="0" fontId="15" fillId="9" borderId="42" xfId="0" applyFont="1" applyFill="1" applyBorder="1" applyAlignment="1">
      <alignment horizontal="right" vertical="center"/>
    </xf>
    <xf numFmtId="0" fontId="10" fillId="2" borderId="1" xfId="4" applyFont="1" applyFill="1" applyBorder="1" applyAlignment="1" applyProtection="1">
      <alignment horizontal="right" vertical="center" wrapText="1"/>
      <protection locked="0"/>
    </xf>
    <xf numFmtId="2" fontId="10" fillId="2" borderId="1" xfId="4" applyNumberFormat="1" applyFont="1" applyFill="1" applyBorder="1" applyAlignment="1" applyProtection="1">
      <alignment horizontal="right" vertical="center" wrapText="1"/>
      <protection locked="0"/>
    </xf>
    <xf numFmtId="0" fontId="10" fillId="2" borderId="41" xfId="4" applyFont="1" applyFill="1" applyBorder="1" applyAlignment="1" applyProtection="1">
      <alignment horizontal="right" vertical="center"/>
      <protection locked="0"/>
    </xf>
    <xf numFmtId="2" fontId="10" fillId="2" borderId="4" xfId="4" applyNumberFormat="1" applyFont="1" applyFill="1" applyBorder="1" applyAlignment="1" applyProtection="1">
      <alignment horizontal="right" vertical="center"/>
      <protection locked="0"/>
    </xf>
    <xf numFmtId="0" fontId="10" fillId="2" borderId="4" xfId="4" applyFont="1" applyFill="1" applyBorder="1" applyAlignment="1" applyProtection="1">
      <alignment horizontal="right" vertical="center"/>
      <protection locked="0"/>
    </xf>
    <xf numFmtId="0" fontId="10" fillId="2" borderId="1" xfId="4" applyFont="1" applyFill="1" applyBorder="1" applyAlignment="1" applyProtection="1">
      <alignment horizontal="right" vertical="center"/>
      <protection locked="0"/>
    </xf>
    <xf numFmtId="2" fontId="10" fillId="2" borderId="1" xfId="4" applyNumberFormat="1" applyFont="1" applyFill="1" applyBorder="1" applyAlignment="1" applyProtection="1">
      <alignment horizontal="right" vertical="center"/>
      <protection locked="0"/>
    </xf>
    <xf numFmtId="0" fontId="9" fillId="2" borderId="1" xfId="4" applyFont="1" applyFill="1" applyBorder="1" applyAlignment="1" applyProtection="1">
      <alignment horizontal="right" vertical="center" wrapText="1"/>
      <protection locked="0"/>
    </xf>
    <xf numFmtId="2" fontId="9" fillId="2" borderId="1" xfId="4" applyNumberFormat="1" applyFont="1" applyFill="1" applyBorder="1" applyAlignment="1" applyProtection="1">
      <alignment horizontal="right" vertical="center" wrapText="1"/>
      <protection locked="0"/>
    </xf>
    <xf numFmtId="0" fontId="0" fillId="0" borderId="1" xfId="0" applyBorder="1" applyAlignment="1">
      <alignment horizontal="right" vertical="center" wrapText="1"/>
    </xf>
    <xf numFmtId="2" fontId="0" fillId="0" borderId="1" xfId="0" applyNumberFormat="1" applyBorder="1" applyAlignment="1">
      <alignment horizontal="right" vertical="center" wrapText="1"/>
    </xf>
    <xf numFmtId="0" fontId="8" fillId="2" borderId="1" xfId="4" applyFont="1" applyFill="1" applyBorder="1" applyAlignment="1" applyProtection="1">
      <alignment horizontal="right" vertical="center"/>
      <protection locked="0"/>
    </xf>
    <xf numFmtId="2" fontId="8" fillId="2" borderId="1" xfId="4" applyNumberFormat="1" applyFont="1" applyFill="1" applyBorder="1" applyAlignment="1" applyProtection="1">
      <alignment horizontal="right" vertical="center"/>
      <protection locked="0"/>
    </xf>
    <xf numFmtId="0" fontId="0" fillId="0" borderId="2" xfId="0" applyBorder="1" applyAlignment="1">
      <alignment vertical="center" wrapText="1"/>
    </xf>
    <xf numFmtId="0" fontId="0" fillId="0" borderId="2" xfId="0" applyBorder="1" applyAlignment="1">
      <alignment horizontal="left" vertical="center" wrapText="1"/>
    </xf>
    <xf numFmtId="0" fontId="24" fillId="0" borderId="57" xfId="0" applyFont="1" applyFill="1" applyBorder="1" applyAlignment="1">
      <alignment horizontal="center" vertical="center"/>
    </xf>
    <xf numFmtId="0" fontId="26" fillId="0" borderId="11" xfId="0" applyFont="1" applyBorder="1" applyAlignment="1">
      <alignment horizontal="center" vertical="center" wrapText="1"/>
    </xf>
    <xf numFmtId="0" fontId="24" fillId="0" borderId="44" xfId="0" applyFont="1" applyBorder="1" applyAlignment="1">
      <alignment horizontal="center" vertical="center" wrapText="1"/>
    </xf>
    <xf numFmtId="0" fontId="26" fillId="0" borderId="61" xfId="0" applyFont="1" applyBorder="1" applyAlignment="1">
      <alignment horizontal="center" vertical="center" wrapText="1"/>
    </xf>
    <xf numFmtId="0" fontId="0" fillId="0" borderId="20" xfId="0" applyBorder="1" applyAlignment="1">
      <alignment wrapText="1"/>
    </xf>
    <xf numFmtId="0" fontId="15" fillId="9" borderId="45" xfId="0" applyFont="1" applyFill="1" applyBorder="1" applyAlignment="1">
      <alignment horizontal="right" vertical="center"/>
    </xf>
    <xf numFmtId="0" fontId="15" fillId="9" borderId="63" xfId="0" applyFont="1" applyFill="1" applyBorder="1" applyAlignment="1">
      <alignment horizontal="right" vertical="center"/>
    </xf>
    <xf numFmtId="0" fontId="15" fillId="9" borderId="46" xfId="0" applyFont="1" applyFill="1" applyBorder="1" applyAlignment="1">
      <alignment horizontal="right" vertical="center"/>
    </xf>
    <xf numFmtId="0" fontId="10" fillId="2" borderId="42" xfId="4" applyFont="1" applyFill="1" applyBorder="1" applyAlignment="1" applyProtection="1">
      <alignment horizontal="right" vertical="center"/>
      <protection locked="0"/>
    </xf>
    <xf numFmtId="0" fontId="10" fillId="2" borderId="56" xfId="4" applyFont="1" applyFill="1" applyBorder="1" applyAlignment="1" applyProtection="1">
      <alignment horizontal="right" vertical="center"/>
      <protection locked="0"/>
    </xf>
    <xf numFmtId="0" fontId="10" fillId="2" borderId="43" xfId="4" applyFont="1" applyFill="1" applyBorder="1" applyAlignment="1" applyProtection="1">
      <alignment horizontal="right" vertical="center"/>
      <protection locked="0"/>
    </xf>
    <xf numFmtId="2" fontId="26" fillId="0" borderId="11" xfId="0" applyNumberFormat="1" applyFont="1" applyBorder="1" applyAlignment="1">
      <alignment horizontal="center" vertical="center" wrapText="1"/>
    </xf>
    <xf numFmtId="0" fontId="10" fillId="2" borderId="56" xfId="4" applyFont="1" applyFill="1" applyBorder="1" applyAlignment="1" applyProtection="1">
      <alignment horizontal="right" vertical="center" wrapText="1"/>
      <protection locked="0"/>
    </xf>
    <xf numFmtId="0" fontId="10" fillId="2" borderId="43" xfId="4" applyFont="1" applyFill="1" applyBorder="1" applyAlignment="1" applyProtection="1">
      <alignment horizontal="right" vertical="center" wrapText="1"/>
      <protection locked="0"/>
    </xf>
    <xf numFmtId="0" fontId="5" fillId="2" borderId="56" xfId="7" applyFont="1" applyFill="1" applyBorder="1" applyAlignment="1" applyProtection="1">
      <alignment horizontal="right" wrapText="1"/>
      <protection locked="0"/>
    </xf>
    <xf numFmtId="2" fontId="5" fillId="2" borderId="1" xfId="7" applyNumberFormat="1" applyFont="1" applyFill="1" applyBorder="1" applyAlignment="1" applyProtection="1">
      <alignment horizontal="right" wrapText="1"/>
      <protection locked="0"/>
    </xf>
    <xf numFmtId="0" fontId="0" fillId="0" borderId="41" xfId="0" applyBorder="1" applyAlignment="1">
      <alignment horizontal="right" wrapText="1"/>
    </xf>
    <xf numFmtId="0" fontId="0" fillId="0" borderId="59" xfId="0" applyBorder="1" applyAlignment="1">
      <alignment horizontal="right" wrapText="1"/>
    </xf>
    <xf numFmtId="0" fontId="9" fillId="2" borderId="56" xfId="4" applyFont="1" applyFill="1" applyBorder="1" applyAlignment="1" applyProtection="1">
      <alignment horizontal="right" vertical="center" wrapText="1"/>
      <protection locked="0"/>
    </xf>
    <xf numFmtId="0" fontId="9" fillId="2" borderId="43" xfId="4" applyFont="1" applyFill="1" applyBorder="1" applyAlignment="1" applyProtection="1">
      <alignment horizontal="right" vertical="center" wrapText="1"/>
      <protection locked="0"/>
    </xf>
    <xf numFmtId="0" fontId="0" fillId="0" borderId="56" xfId="0" applyBorder="1" applyAlignment="1">
      <alignment horizontal="right" vertical="center" wrapText="1"/>
    </xf>
    <xf numFmtId="0" fontId="0" fillId="0" borderId="43" xfId="0" applyBorder="1" applyAlignment="1">
      <alignment horizontal="right" vertical="center" wrapText="1"/>
    </xf>
    <xf numFmtId="0" fontId="8" fillId="2" borderId="56" xfId="4" applyFont="1" applyFill="1" applyBorder="1" applyAlignment="1" applyProtection="1">
      <alignment horizontal="right" vertical="center"/>
      <protection locked="0"/>
    </xf>
    <xf numFmtId="0" fontId="8" fillId="2" borderId="43" xfId="4" applyFont="1" applyFill="1" applyBorder="1" applyAlignment="1" applyProtection="1">
      <alignment horizontal="right" vertical="center"/>
      <protection locked="0"/>
    </xf>
    <xf numFmtId="2" fontId="0" fillId="0" borderId="23" xfId="0" applyNumberFormat="1" applyBorder="1" applyAlignment="1">
      <alignment horizontal="right" wrapText="1"/>
    </xf>
    <xf numFmtId="0" fontId="19" fillId="0" borderId="0" xfId="4" applyFont="1" applyBorder="1" applyAlignment="1">
      <alignment horizontal="center" vertical="center"/>
    </xf>
    <xf numFmtId="0" fontId="15" fillId="9" borderId="41" xfId="0" applyFont="1" applyFill="1" applyBorder="1" applyAlignment="1">
      <alignment horizontal="right" vertical="center"/>
    </xf>
    <xf numFmtId="0" fontId="15" fillId="9" borderId="59" xfId="0" applyFont="1" applyFill="1" applyBorder="1" applyAlignment="1">
      <alignment horizontal="right" vertical="center"/>
    </xf>
    <xf numFmtId="0" fontId="15" fillId="9" borderId="36" xfId="0" applyFont="1" applyFill="1" applyBorder="1" applyAlignment="1">
      <alignment horizontal="right" vertical="center"/>
    </xf>
    <xf numFmtId="0" fontId="15" fillId="9" borderId="65" xfId="0" applyFont="1" applyFill="1" applyBorder="1" applyAlignment="1">
      <alignment horizontal="right" vertical="center"/>
    </xf>
    <xf numFmtId="0" fontId="4" fillId="0" borderId="0" xfId="10" applyAlignment="1">
      <alignment horizontal="center" vertical="center"/>
    </xf>
    <xf numFmtId="0" fontId="4" fillId="0" borderId="0" xfId="10" applyAlignment="1">
      <alignment horizontal="left" vertical="center"/>
    </xf>
    <xf numFmtId="0" fontId="4" fillId="0" borderId="0" xfId="10" applyBorder="1" applyAlignment="1">
      <alignment horizontal="center" vertical="center"/>
    </xf>
    <xf numFmtId="0" fontId="19" fillId="0" borderId="0" xfId="10" applyFont="1" applyBorder="1" applyAlignment="1">
      <alignment vertical="center"/>
    </xf>
    <xf numFmtId="0" fontId="12" fillId="0" borderId="0" xfId="10" applyFont="1" applyAlignment="1">
      <alignment horizontal="center" vertical="center"/>
    </xf>
    <xf numFmtId="0" fontId="26" fillId="0" borderId="51" xfId="0" applyFont="1" applyBorder="1" applyAlignment="1">
      <alignment horizontal="center" vertical="center"/>
    </xf>
    <xf numFmtId="0" fontId="4" fillId="2" borderId="38" xfId="10" applyFont="1" applyFill="1" applyBorder="1" applyAlignment="1" applyProtection="1">
      <alignment horizontal="center" vertical="center"/>
      <protection locked="0"/>
    </xf>
    <xf numFmtId="0" fontId="18" fillId="0" borderId="37" xfId="0" applyFont="1" applyBorder="1" applyAlignment="1">
      <alignment horizontal="left" vertical="center"/>
    </xf>
    <xf numFmtId="0" fontId="4" fillId="2" borderId="1" xfId="10" applyFont="1" applyFill="1" applyBorder="1" applyAlignment="1" applyProtection="1">
      <alignment horizontal="center" vertical="center"/>
      <protection locked="0"/>
    </xf>
    <xf numFmtId="0" fontId="4" fillId="2" borderId="1" xfId="10" applyFont="1" applyFill="1" applyBorder="1" applyAlignment="1" applyProtection="1">
      <alignment horizontal="left" vertical="center"/>
      <protection locked="0"/>
    </xf>
    <xf numFmtId="0" fontId="4" fillId="2" borderId="1" xfId="10" applyFont="1" applyFill="1" applyBorder="1" applyAlignment="1">
      <alignment horizontal="right" vertical="center" wrapText="1"/>
    </xf>
    <xf numFmtId="0" fontId="4" fillId="2" borderId="1" xfId="10" applyFont="1" applyFill="1" applyBorder="1" applyAlignment="1">
      <alignment horizontal="right" vertical="center"/>
    </xf>
    <xf numFmtId="2" fontId="4" fillId="2" borderId="7" xfId="10" applyNumberFormat="1" applyFont="1" applyFill="1" applyBorder="1" applyAlignment="1">
      <alignment horizontal="right" vertical="center"/>
    </xf>
    <xf numFmtId="0" fontId="17" fillId="0" borderId="0" xfId="10" applyFont="1" applyBorder="1" applyAlignment="1">
      <alignment horizontal="center" vertical="center"/>
    </xf>
    <xf numFmtId="0" fontId="17" fillId="0" borderId="0" xfId="10" applyFont="1" applyAlignment="1">
      <alignment horizontal="center" vertical="center"/>
    </xf>
    <xf numFmtId="0" fontId="4" fillId="2" borderId="15" xfId="10" applyFont="1" applyFill="1" applyBorder="1" applyAlignment="1" applyProtection="1">
      <alignment horizontal="center" vertical="center"/>
      <protection locked="0"/>
    </xf>
    <xf numFmtId="0" fontId="4" fillId="2" borderId="15" xfId="10" applyFont="1" applyFill="1" applyBorder="1" applyAlignment="1" applyProtection="1">
      <alignment horizontal="left" vertical="center"/>
      <protection locked="0"/>
    </xf>
    <xf numFmtId="0" fontId="4" fillId="2" borderId="15" xfId="10" applyFont="1" applyFill="1" applyBorder="1" applyAlignment="1">
      <alignment horizontal="right" vertical="center"/>
    </xf>
    <xf numFmtId="2" fontId="4" fillId="2" borderId="16" xfId="10" applyNumberFormat="1" applyFont="1" applyFill="1" applyBorder="1" applyAlignment="1">
      <alignment horizontal="right" vertical="center"/>
    </xf>
    <xf numFmtId="0" fontId="16" fillId="2" borderId="1" xfId="10" applyFont="1" applyFill="1" applyBorder="1" applyAlignment="1">
      <alignment horizontal="right" vertical="center"/>
    </xf>
    <xf numFmtId="0" fontId="12" fillId="2" borderId="38" xfId="10" applyFont="1" applyFill="1" applyBorder="1" applyAlignment="1" applyProtection="1">
      <alignment horizontal="left" vertical="center"/>
      <protection locked="0"/>
    </xf>
    <xf numFmtId="0" fontId="12" fillId="2" borderId="38" xfId="10" applyFont="1" applyFill="1" applyBorder="1" applyAlignment="1">
      <alignment horizontal="left" vertical="center" wrapText="1"/>
    </xf>
    <xf numFmtId="0" fontId="12" fillId="2" borderId="38" xfId="10" applyFont="1" applyFill="1" applyBorder="1" applyAlignment="1">
      <alignment horizontal="left" vertical="center"/>
    </xf>
    <xf numFmtId="2" fontId="12" fillId="2" borderId="39" xfId="10" applyNumberFormat="1" applyFont="1" applyFill="1" applyBorder="1" applyAlignment="1">
      <alignment horizontal="left" vertical="center"/>
    </xf>
    <xf numFmtId="0" fontId="4" fillId="2" borderId="4" xfId="10" applyFont="1" applyFill="1" applyBorder="1" applyAlignment="1" applyProtection="1">
      <alignment horizontal="center" vertical="center"/>
      <protection locked="0"/>
    </xf>
    <xf numFmtId="0" fontId="4" fillId="2" borderId="4" xfId="10" applyFont="1" applyFill="1" applyBorder="1" applyAlignment="1" applyProtection="1">
      <alignment horizontal="left" vertical="center" wrapText="1"/>
      <protection locked="0"/>
    </xf>
    <xf numFmtId="0" fontId="4" fillId="2" borderId="4" xfId="10" applyFont="1" applyFill="1" applyBorder="1" applyAlignment="1">
      <alignment horizontal="right"/>
    </xf>
    <xf numFmtId="2" fontId="4" fillId="2" borderId="5" xfId="10" applyNumberFormat="1" applyFont="1" applyFill="1" applyBorder="1" applyAlignment="1">
      <alignment horizontal="right" vertical="center"/>
    </xf>
    <xf numFmtId="0" fontId="4" fillId="2" borderId="1" xfId="10" applyFont="1" applyFill="1" applyBorder="1" applyAlignment="1" applyProtection="1">
      <alignment horizontal="left" vertical="center" wrapText="1"/>
      <protection locked="0"/>
    </xf>
    <xf numFmtId="0" fontId="4" fillId="2" borderId="1" xfId="10" applyFont="1" applyFill="1" applyBorder="1" applyAlignment="1">
      <alignment horizontal="right"/>
    </xf>
    <xf numFmtId="0" fontId="17" fillId="0" borderId="0" xfId="10" applyFont="1" applyFill="1" applyAlignment="1">
      <alignment horizontal="center" vertical="center"/>
    </xf>
    <xf numFmtId="0" fontId="4" fillId="2" borderId="9" xfId="10" applyFont="1" applyFill="1" applyBorder="1" applyAlignment="1" applyProtection="1">
      <alignment horizontal="center" vertical="center"/>
      <protection locked="0"/>
    </xf>
    <xf numFmtId="0" fontId="4" fillId="2" borderId="9" xfId="10" applyFont="1" applyFill="1" applyBorder="1" applyAlignment="1" applyProtection="1">
      <alignment horizontal="left" vertical="center" wrapText="1"/>
      <protection locked="0"/>
    </xf>
    <xf numFmtId="2" fontId="4" fillId="2" borderId="10" xfId="10" applyNumberFormat="1" applyFont="1" applyFill="1" applyBorder="1" applyAlignment="1">
      <alignment horizontal="right" vertical="center"/>
    </xf>
    <xf numFmtId="0" fontId="12" fillId="2" borderId="38" xfId="10" applyFont="1" applyFill="1" applyBorder="1" applyAlignment="1" applyProtection="1">
      <alignment horizontal="left" vertical="center" wrapText="1"/>
      <protection locked="0"/>
    </xf>
    <xf numFmtId="0" fontId="12" fillId="2" borderId="38" xfId="10" applyFont="1" applyFill="1" applyBorder="1" applyAlignment="1">
      <alignment horizontal="left"/>
    </xf>
    <xf numFmtId="0" fontId="4" fillId="2" borderId="13" xfId="10" applyFont="1" applyFill="1" applyBorder="1" applyAlignment="1" applyProtection="1">
      <alignment horizontal="center" vertical="center"/>
      <protection locked="0"/>
    </xf>
    <xf numFmtId="0" fontId="4" fillId="2" borderId="13" xfId="10" applyFont="1" applyFill="1" applyBorder="1" applyAlignment="1">
      <alignment horizontal="right" vertical="center"/>
    </xf>
    <xf numFmtId="2" fontId="4" fillId="2" borderId="14" xfId="10" applyNumberFormat="1" applyFont="1" applyFill="1" applyBorder="1" applyAlignment="1">
      <alignment horizontal="right" vertical="center"/>
    </xf>
    <xf numFmtId="2" fontId="4" fillId="7" borderId="7" xfId="10" applyNumberFormat="1" applyFont="1" applyFill="1" applyBorder="1" applyAlignment="1">
      <alignment horizontal="right" vertical="center"/>
    </xf>
    <xf numFmtId="0" fontId="4" fillId="2" borderId="9" xfId="10" applyFont="1" applyFill="1" applyBorder="1" applyAlignment="1">
      <alignment horizontal="right" vertical="center"/>
    </xf>
    <xf numFmtId="2" fontId="16" fillId="2" borderId="14" xfId="10" applyNumberFormat="1" applyFont="1" applyFill="1" applyBorder="1" applyAlignment="1">
      <alignment horizontal="right" vertical="center"/>
    </xf>
    <xf numFmtId="2" fontId="16" fillId="2" borderId="7" xfId="10" applyNumberFormat="1" applyFont="1" applyFill="1" applyBorder="1" applyAlignment="1">
      <alignment horizontal="right" vertical="center"/>
    </xf>
    <xf numFmtId="0" fontId="31" fillId="2" borderId="1" xfId="10" applyFont="1" applyFill="1" applyBorder="1" applyAlignment="1">
      <alignment horizontal="right" vertical="center"/>
    </xf>
    <xf numFmtId="0" fontId="4" fillId="2" borderId="1" xfId="2" applyFont="1" applyFill="1" applyBorder="1" applyAlignment="1" applyProtection="1">
      <alignment horizontal="center" vertical="center"/>
      <protection locked="0"/>
    </xf>
    <xf numFmtId="0" fontId="16" fillId="2" borderId="1" xfId="2" applyFont="1" applyFill="1" applyBorder="1" applyAlignment="1">
      <alignment horizontal="right" vertical="center"/>
    </xf>
    <xf numFmtId="2" fontId="16" fillId="3" borderId="7" xfId="2" applyNumberFormat="1" applyFont="1" applyFill="1" applyBorder="1" applyAlignment="1">
      <alignment horizontal="right" vertical="center"/>
    </xf>
    <xf numFmtId="2" fontId="25" fillId="2" borderId="39" xfId="10" applyNumberFormat="1" applyFont="1" applyFill="1" applyBorder="1" applyAlignment="1">
      <alignment horizontal="left" vertical="center"/>
    </xf>
    <xf numFmtId="2" fontId="15" fillId="4" borderId="7" xfId="10" applyNumberFormat="1" applyFont="1" applyFill="1" applyBorder="1" applyAlignment="1">
      <alignment horizontal="right" vertical="center"/>
    </xf>
    <xf numFmtId="2" fontId="4" fillId="6" borderId="7" xfId="10" applyNumberFormat="1" applyFont="1" applyFill="1" applyBorder="1" applyAlignment="1">
      <alignment horizontal="right" vertical="center"/>
    </xf>
    <xf numFmtId="0" fontId="15" fillId="2" borderId="13" xfId="1" applyFont="1" applyFill="1" applyBorder="1" applyAlignment="1">
      <alignment horizontal="right" vertical="center"/>
    </xf>
    <xf numFmtId="2" fontId="22" fillId="0" borderId="1" xfId="10" applyNumberFormat="1" applyFont="1" applyBorder="1" applyAlignment="1">
      <alignment horizontal="right" vertical="center"/>
    </xf>
    <xf numFmtId="0" fontId="4" fillId="2" borderId="23" xfId="10" applyFont="1" applyFill="1" applyBorder="1" applyAlignment="1" applyProtection="1">
      <alignment horizontal="center" vertical="center"/>
      <protection locked="0"/>
    </xf>
    <xf numFmtId="0" fontId="4" fillId="2" borderId="23" xfId="10" applyFont="1" applyFill="1" applyBorder="1" applyAlignment="1" applyProtection="1">
      <alignment horizontal="left" vertical="center"/>
      <protection locked="0"/>
    </xf>
    <xf numFmtId="0" fontId="4" fillId="2" borderId="23" xfId="10" applyFont="1" applyFill="1" applyBorder="1" applyAlignment="1">
      <alignment horizontal="right" vertical="center"/>
    </xf>
    <xf numFmtId="2" fontId="4" fillId="2" borderId="26" xfId="10" applyNumberFormat="1" applyFont="1" applyFill="1" applyBorder="1" applyAlignment="1">
      <alignment horizontal="right" vertical="center"/>
    </xf>
    <xf numFmtId="0" fontId="4" fillId="2" borderId="53" xfId="10" applyFont="1" applyFill="1" applyBorder="1" applyAlignment="1" applyProtection="1">
      <alignment horizontal="center" vertical="center"/>
      <protection locked="0"/>
    </xf>
    <xf numFmtId="2" fontId="16" fillId="2" borderId="10" xfId="4" applyNumberFormat="1" applyFont="1" applyFill="1" applyBorder="1" applyAlignment="1">
      <alignment horizontal="right" vertical="center"/>
    </xf>
    <xf numFmtId="0" fontId="4" fillId="0" borderId="1" xfId="4" applyFont="1" applyBorder="1" applyAlignment="1">
      <alignment horizontal="left" vertical="center"/>
    </xf>
    <xf numFmtId="2" fontId="16" fillId="2" borderId="16" xfId="4" applyNumberFormat="1" applyFont="1" applyFill="1" applyBorder="1" applyAlignment="1">
      <alignment horizontal="right" vertical="center"/>
    </xf>
    <xf numFmtId="0" fontId="10" fillId="0" borderId="6" xfId="4" applyBorder="1" applyAlignment="1">
      <alignment horizontal="center" vertical="center"/>
    </xf>
    <xf numFmtId="2" fontId="15" fillId="9" borderId="24" xfId="0" applyNumberFormat="1" applyFont="1" applyFill="1" applyBorder="1" applyAlignment="1">
      <alignment horizontal="right" vertical="center"/>
    </xf>
    <xf numFmtId="2" fontId="15" fillId="9" borderId="29" xfId="0" applyNumberFormat="1" applyFont="1" applyFill="1" applyBorder="1" applyAlignment="1">
      <alignment horizontal="right" vertical="center"/>
    </xf>
    <xf numFmtId="2" fontId="15" fillId="9" borderId="30" xfId="0" applyNumberFormat="1" applyFont="1" applyFill="1" applyBorder="1" applyAlignment="1">
      <alignment horizontal="right" vertical="center"/>
    </xf>
    <xf numFmtId="2" fontId="15" fillId="9" borderId="51" xfId="0" applyNumberFormat="1" applyFont="1" applyFill="1" applyBorder="1" applyAlignment="1">
      <alignment horizontal="right" vertical="center"/>
    </xf>
    <xf numFmtId="2" fontId="23" fillId="0" borderId="0" xfId="0" applyNumberFormat="1" applyFont="1"/>
    <xf numFmtId="0" fontId="15" fillId="9" borderId="4" xfId="0" applyFont="1" applyFill="1" applyBorder="1" applyAlignment="1">
      <alignment horizontal="left" vertical="center"/>
    </xf>
    <xf numFmtId="0" fontId="15" fillId="9" borderId="13" xfId="0" applyFont="1" applyFill="1" applyBorder="1" applyAlignment="1">
      <alignment horizontal="left" vertical="center"/>
    </xf>
    <xf numFmtId="0" fontId="15" fillId="9" borderId="23" xfId="0" applyFont="1" applyFill="1" applyBorder="1" applyAlignment="1">
      <alignment horizontal="left" vertical="center"/>
    </xf>
    <xf numFmtId="0" fontId="15" fillId="9" borderId="53" xfId="0" applyFont="1" applyFill="1" applyBorder="1" applyAlignment="1">
      <alignment horizontal="left" vertical="center"/>
    </xf>
    <xf numFmtId="0" fontId="0" fillId="0" borderId="7" xfId="0" applyBorder="1" applyAlignment="1">
      <alignment wrapText="1"/>
    </xf>
    <xf numFmtId="0" fontId="0" fillId="0" borderId="16" xfId="0" applyBorder="1" applyAlignment="1">
      <alignment wrapText="1"/>
    </xf>
    <xf numFmtId="0" fontId="0" fillId="0" borderId="26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4" xfId="0" applyBorder="1" applyAlignment="1">
      <alignment wrapText="1"/>
    </xf>
    <xf numFmtId="0" fontId="10" fillId="2" borderId="7" xfId="4" applyFont="1" applyFill="1" applyBorder="1" applyAlignment="1" applyProtection="1">
      <alignment horizontal="left" vertical="center" wrapText="1"/>
      <protection locked="0"/>
    </xf>
    <xf numFmtId="0" fontId="26" fillId="0" borderId="66" xfId="0" applyFont="1" applyBorder="1" applyAlignment="1">
      <alignment horizontal="center" vertical="center" wrapText="1"/>
    </xf>
    <xf numFmtId="0" fontId="27" fillId="0" borderId="40" xfId="0" applyFont="1" applyBorder="1" applyAlignment="1">
      <alignment horizontal="center" vertical="top" wrapText="1"/>
    </xf>
    <xf numFmtId="0" fontId="32" fillId="0" borderId="0" xfId="10" applyFont="1" applyBorder="1" applyAlignment="1">
      <alignment horizontal="center" vertical="center"/>
    </xf>
    <xf numFmtId="0" fontId="32" fillId="0" borderId="0" xfId="10" applyFont="1" applyFill="1" applyBorder="1" applyAlignment="1">
      <alignment horizontal="center" vertical="center"/>
    </xf>
    <xf numFmtId="0" fontId="31" fillId="2" borderId="1" xfId="10" applyFont="1" applyFill="1" applyBorder="1" applyAlignment="1">
      <alignment horizontal="right" vertical="center" wrapText="1"/>
    </xf>
    <xf numFmtId="0" fontId="31" fillId="2" borderId="13" xfId="10" applyFont="1" applyFill="1" applyBorder="1" applyAlignment="1">
      <alignment horizontal="right" vertical="center" wrapText="1"/>
    </xf>
    <xf numFmtId="0" fontId="31" fillId="2" borderId="23" xfId="10" applyFont="1" applyFill="1" applyBorder="1" applyAlignment="1">
      <alignment horizontal="right" vertical="center" wrapText="1"/>
    </xf>
    <xf numFmtId="0" fontId="31" fillId="2" borderId="4" xfId="10" applyFont="1" applyFill="1" applyBorder="1" applyAlignment="1">
      <alignment horizontal="right" vertical="center" wrapText="1"/>
    </xf>
    <xf numFmtId="0" fontId="31" fillId="2" borderId="9" xfId="10" applyFont="1" applyFill="1" applyBorder="1" applyAlignment="1">
      <alignment horizontal="right" vertical="center" wrapText="1"/>
    </xf>
    <xf numFmtId="0" fontId="31" fillId="2" borderId="15" xfId="10" applyFont="1" applyFill="1" applyBorder="1" applyAlignment="1">
      <alignment horizontal="right" vertical="center" wrapText="1"/>
    </xf>
    <xf numFmtId="0" fontId="24" fillId="0" borderId="70" xfId="0" applyFont="1" applyBorder="1" applyAlignment="1">
      <alignment horizontal="center" vertical="center" wrapText="1"/>
    </xf>
    <xf numFmtId="0" fontId="7" fillId="0" borderId="1" xfId="4" applyFont="1" applyBorder="1" applyAlignment="1">
      <alignment horizontal="left"/>
    </xf>
    <xf numFmtId="0" fontId="8" fillId="2" borderId="7" xfId="4" applyFont="1" applyFill="1" applyBorder="1" applyAlignment="1" applyProtection="1">
      <alignment horizontal="left" vertical="center"/>
      <protection locked="0"/>
    </xf>
    <xf numFmtId="0" fontId="10" fillId="0" borderId="8" xfId="4" applyBorder="1" applyAlignment="1">
      <alignment horizontal="center" vertical="center"/>
    </xf>
    <xf numFmtId="0" fontId="15" fillId="9" borderId="17" xfId="0" applyFont="1" applyFill="1" applyBorder="1" applyAlignment="1">
      <alignment horizontal="left" vertical="center"/>
    </xf>
    <xf numFmtId="0" fontId="15" fillId="9" borderId="19" xfId="0" applyFont="1" applyFill="1" applyBorder="1" applyAlignment="1">
      <alignment horizontal="left" vertical="center"/>
    </xf>
    <xf numFmtId="0" fontId="15" fillId="9" borderId="47" xfId="0" applyFont="1" applyFill="1" applyBorder="1" applyAlignment="1">
      <alignment horizontal="left" vertical="center"/>
    </xf>
    <xf numFmtId="0" fontId="15" fillId="9" borderId="75" xfId="0" applyFont="1" applyFill="1" applyBorder="1" applyAlignment="1">
      <alignment horizontal="left" vertical="center"/>
    </xf>
    <xf numFmtId="0" fontId="18" fillId="0" borderId="23" xfId="0" applyFont="1" applyBorder="1" applyAlignment="1">
      <alignment horizontal="center" vertical="center"/>
    </xf>
    <xf numFmtId="0" fontId="10" fillId="2" borderId="26" xfId="4" applyFont="1" applyFill="1" applyBorder="1" applyAlignment="1" applyProtection="1">
      <alignment horizontal="left" vertical="center" wrapText="1"/>
      <protection locked="0"/>
    </xf>
    <xf numFmtId="0" fontId="0" fillId="0" borderId="28" xfId="0" applyBorder="1" applyAlignment="1">
      <alignment horizontal="right" wrapText="1"/>
    </xf>
    <xf numFmtId="0" fontId="0" fillId="0" borderId="71" xfId="0" applyBorder="1" applyAlignment="1">
      <alignment horizontal="right" wrapText="1"/>
    </xf>
    <xf numFmtId="0" fontId="0" fillId="0" borderId="72" xfId="0" applyBorder="1" applyAlignment="1">
      <alignment horizontal="right" wrapText="1"/>
    </xf>
    <xf numFmtId="0" fontId="0" fillId="0" borderId="73" xfId="0" applyBorder="1" applyAlignment="1">
      <alignment horizontal="right" wrapText="1"/>
    </xf>
    <xf numFmtId="0" fontId="10" fillId="2" borderId="70" xfId="4" applyFont="1" applyFill="1" applyBorder="1" applyAlignment="1" applyProtection="1">
      <alignment horizontal="right" vertical="center" wrapText="1"/>
      <protection locked="0"/>
    </xf>
    <xf numFmtId="2" fontId="10" fillId="2" borderId="23" xfId="4" applyNumberFormat="1" applyFont="1" applyFill="1" applyBorder="1" applyAlignment="1" applyProtection="1">
      <alignment horizontal="right" vertical="center" wrapText="1"/>
      <protection locked="0"/>
    </xf>
    <xf numFmtId="0" fontId="10" fillId="2" borderId="72" xfId="4" applyFont="1" applyFill="1" applyBorder="1" applyAlignment="1" applyProtection="1">
      <alignment horizontal="right" vertical="center"/>
      <protection locked="0"/>
    </xf>
    <xf numFmtId="0" fontId="10" fillId="2" borderId="72" xfId="4" applyFont="1" applyFill="1" applyBorder="1" applyAlignment="1" applyProtection="1">
      <alignment horizontal="right" vertical="center" wrapText="1"/>
      <protection locked="0"/>
    </xf>
    <xf numFmtId="0" fontId="0" fillId="0" borderId="74" xfId="0" applyBorder="1" applyAlignment="1">
      <alignment horizontal="right" wrapText="1"/>
    </xf>
    <xf numFmtId="2" fontId="0" fillId="0" borderId="9" xfId="0" applyNumberFormat="1" applyBorder="1" applyAlignment="1">
      <alignment horizontal="right" wrapText="1"/>
    </xf>
    <xf numFmtId="0" fontId="0" fillId="0" borderId="70" xfId="0" applyBorder="1" applyAlignment="1">
      <alignment horizontal="right" wrapText="1"/>
    </xf>
    <xf numFmtId="2" fontId="10" fillId="2" borderId="13" xfId="4" applyNumberFormat="1" applyFont="1" applyFill="1" applyBorder="1" applyAlignment="1" applyProtection="1">
      <alignment horizontal="right" vertical="center"/>
      <protection locked="0"/>
    </xf>
    <xf numFmtId="0" fontId="9" fillId="2" borderId="72" xfId="4" applyFont="1" applyFill="1" applyBorder="1" applyAlignment="1" applyProtection="1">
      <alignment horizontal="right" vertical="center" wrapText="1"/>
      <protection locked="0"/>
    </xf>
    <xf numFmtId="2" fontId="10" fillId="2" borderId="4" xfId="4" applyNumberFormat="1" applyFont="1" applyFill="1" applyBorder="1" applyAlignment="1" applyProtection="1">
      <alignment horizontal="right" vertical="center" wrapText="1"/>
      <protection locked="0"/>
    </xf>
    <xf numFmtId="0" fontId="8" fillId="2" borderId="72" xfId="4" applyFont="1" applyFill="1" applyBorder="1" applyAlignment="1" applyProtection="1">
      <alignment horizontal="right" vertical="center"/>
      <protection locked="0"/>
    </xf>
    <xf numFmtId="0" fontId="0" fillId="0" borderId="57" xfId="0" applyBorder="1" applyAlignment="1">
      <alignment horizontal="right" wrapText="1"/>
    </xf>
    <xf numFmtId="0" fontId="0" fillId="0" borderId="9" xfId="0" applyBorder="1" applyAlignment="1">
      <alignment horizontal="right" wrapText="1"/>
    </xf>
    <xf numFmtId="0" fontId="0" fillId="0" borderId="44" xfId="0" applyBorder="1" applyAlignment="1">
      <alignment horizontal="right" wrapText="1"/>
    </xf>
    <xf numFmtId="0" fontId="5" fillId="2" borderId="56" xfId="7" applyFont="1" applyFill="1" applyBorder="1" applyAlignment="1" applyProtection="1">
      <alignment vertical="center"/>
      <protection locked="0"/>
    </xf>
    <xf numFmtId="2" fontId="5" fillId="2" borderId="1" xfId="7" applyNumberFormat="1" applyFont="1" applyFill="1" applyBorder="1" applyAlignment="1" applyProtection="1">
      <alignment vertical="center"/>
      <protection locked="0"/>
    </xf>
    <xf numFmtId="0" fontId="5" fillId="2" borderId="20" xfId="7" applyFont="1" applyFill="1" applyBorder="1" applyAlignment="1" applyProtection="1">
      <alignment vertical="center"/>
      <protection locked="0"/>
    </xf>
    <xf numFmtId="0" fontId="5" fillId="2" borderId="43" xfId="7" applyFont="1" applyFill="1" applyBorder="1" applyAlignment="1" applyProtection="1">
      <alignment vertical="center"/>
      <protection locked="0"/>
    </xf>
    <xf numFmtId="0" fontId="0" fillId="0" borderId="52" xfId="0" applyBorder="1" applyAlignment="1">
      <alignment wrapText="1"/>
    </xf>
    <xf numFmtId="0" fontId="5" fillId="2" borderId="58" xfId="0" applyFont="1" applyFill="1" applyBorder="1" applyAlignment="1">
      <alignment horizontal="center"/>
    </xf>
    <xf numFmtId="0" fontId="5" fillId="2" borderId="69" xfId="0" applyFont="1" applyFill="1" applyBorder="1" applyAlignment="1">
      <alignment horizontal="center"/>
    </xf>
    <xf numFmtId="1" fontId="5" fillId="2" borderId="43" xfId="0" applyNumberFormat="1" applyFont="1" applyFill="1" applyBorder="1" applyAlignment="1">
      <alignment horizontal="center"/>
    </xf>
    <xf numFmtId="0" fontId="5" fillId="2" borderId="43" xfId="0" applyFont="1" applyFill="1" applyBorder="1" applyAlignment="1">
      <alignment horizontal="center"/>
    </xf>
    <xf numFmtId="0" fontId="5" fillId="2" borderId="45" xfId="0" applyFont="1" applyFill="1" applyBorder="1" applyAlignment="1">
      <alignment horizontal="center"/>
    </xf>
    <xf numFmtId="0" fontId="5" fillId="2" borderId="49" xfId="0" applyFont="1" applyFill="1" applyBorder="1" applyAlignment="1">
      <alignment horizontal="center"/>
    </xf>
    <xf numFmtId="0" fontId="12" fillId="2" borderId="34" xfId="0" applyFont="1" applyFill="1" applyBorder="1" applyAlignment="1">
      <alignment horizontal="center" vertical="center"/>
    </xf>
    <xf numFmtId="0" fontId="5" fillId="2" borderId="68" xfId="0" applyFont="1" applyFill="1" applyBorder="1" applyAlignment="1">
      <alignment horizontal="center"/>
    </xf>
    <xf numFmtId="0" fontId="5" fillId="2" borderId="42" xfId="0" applyFont="1" applyFill="1" applyBorder="1" applyAlignment="1">
      <alignment horizontal="center"/>
    </xf>
    <xf numFmtId="0" fontId="5" fillId="2" borderId="67" xfId="0" applyFont="1" applyFill="1" applyBorder="1" applyAlignment="1">
      <alignment horizontal="center"/>
    </xf>
    <xf numFmtId="0" fontId="0" fillId="0" borderId="68" xfId="0" applyBorder="1" applyAlignment="1">
      <alignment horizontal="center"/>
    </xf>
    <xf numFmtId="0" fontId="0" fillId="0" borderId="57" xfId="0" applyBorder="1" applyAlignment="1">
      <alignment wrapText="1"/>
    </xf>
    <xf numFmtId="2" fontId="0" fillId="0" borderId="9" xfId="0" applyNumberFormat="1" applyBorder="1" applyAlignment="1">
      <alignment wrapText="1"/>
    </xf>
    <xf numFmtId="0" fontId="0" fillId="0" borderId="40" xfId="0" applyBorder="1" applyAlignment="1">
      <alignment horizontal="right" wrapText="1"/>
    </xf>
    <xf numFmtId="0" fontId="0" fillId="0" borderId="44" xfId="0" applyBorder="1" applyAlignment="1">
      <alignment wrapText="1"/>
    </xf>
    <xf numFmtId="0" fontId="5" fillId="2" borderId="44" xfId="0" applyFont="1" applyFill="1" applyBorder="1" applyAlignment="1">
      <alignment horizontal="center"/>
    </xf>
    <xf numFmtId="1" fontId="5" fillId="2" borderId="42" xfId="0" applyNumberFormat="1" applyFont="1" applyFill="1" applyBorder="1" applyAlignment="1">
      <alignment horizontal="center"/>
    </xf>
    <xf numFmtId="0" fontId="0" fillId="0" borderId="35" xfId="0" applyBorder="1" applyAlignment="1">
      <alignment horizontal="center"/>
    </xf>
    <xf numFmtId="0" fontId="18" fillId="0" borderId="23" xfId="0" applyFont="1" applyBorder="1" applyAlignment="1">
      <alignment horizontal="center" vertical="center"/>
    </xf>
    <xf numFmtId="2" fontId="16" fillId="2" borderId="26" xfId="4" applyNumberFormat="1" applyFont="1" applyFill="1" applyBorder="1" applyAlignment="1">
      <alignment horizontal="right" vertical="center"/>
    </xf>
    <xf numFmtId="0" fontId="22" fillId="0" borderId="0" xfId="0" applyFont="1"/>
    <xf numFmtId="2" fontId="22" fillId="0" borderId="0" xfId="0" applyNumberFormat="1" applyFont="1"/>
    <xf numFmtId="2" fontId="15" fillId="9" borderId="42" xfId="0" applyNumberFormat="1" applyFont="1" applyFill="1" applyBorder="1" applyAlignment="1">
      <alignment horizontal="right" vertical="center"/>
    </xf>
    <xf numFmtId="2" fontId="15" fillId="9" borderId="45" xfId="0" applyNumberFormat="1" applyFont="1" applyFill="1" applyBorder="1" applyAlignment="1">
      <alignment horizontal="right" vertical="center"/>
    </xf>
    <xf numFmtId="2" fontId="15" fillId="9" borderId="46" xfId="0" applyNumberFormat="1" applyFont="1" applyFill="1" applyBorder="1" applyAlignment="1">
      <alignment horizontal="right" vertical="center"/>
    </xf>
    <xf numFmtId="2" fontId="15" fillId="9" borderId="63" xfId="0" applyNumberFormat="1" applyFont="1" applyFill="1" applyBorder="1" applyAlignment="1">
      <alignment horizontal="right" vertical="center"/>
    </xf>
    <xf numFmtId="0" fontId="24" fillId="0" borderId="36" xfId="0" applyFont="1" applyBorder="1" applyAlignment="1">
      <alignment horizontal="center" vertical="center" wrapText="1"/>
    </xf>
    <xf numFmtId="0" fontId="24" fillId="0" borderId="46" xfId="0" applyFont="1" applyBorder="1" applyAlignment="1">
      <alignment horizontal="center" vertical="center" wrapText="1"/>
    </xf>
    <xf numFmtId="0" fontId="0" fillId="0" borderId="60" xfId="0" applyBorder="1" applyAlignment="1">
      <alignment horizontal="right" wrapText="1"/>
    </xf>
    <xf numFmtId="0" fontId="0" fillId="0" borderId="49" xfId="0" applyBorder="1" applyAlignment="1">
      <alignment horizontal="right" wrapText="1"/>
    </xf>
    <xf numFmtId="0" fontId="10" fillId="2" borderId="36" xfId="4" applyFont="1" applyFill="1" applyBorder="1" applyAlignment="1" applyProtection="1">
      <alignment horizontal="right" vertical="center" wrapText="1"/>
      <protection locked="0"/>
    </xf>
    <xf numFmtId="0" fontId="10" fillId="2" borderId="46" xfId="4" applyFont="1" applyFill="1" applyBorder="1" applyAlignment="1" applyProtection="1">
      <alignment horizontal="right" vertical="center" wrapText="1"/>
      <protection locked="0"/>
    </xf>
    <xf numFmtId="0" fontId="0" fillId="0" borderId="36" xfId="0" applyBorder="1" applyAlignment="1">
      <alignment horizontal="right" wrapText="1"/>
    </xf>
    <xf numFmtId="0" fontId="0" fillId="0" borderId="46" xfId="0" applyBorder="1" applyAlignment="1">
      <alignment horizontal="right" wrapText="1"/>
    </xf>
    <xf numFmtId="0" fontId="10" fillId="2" borderId="41" xfId="4" applyFont="1" applyFill="1" applyBorder="1" applyAlignment="1" applyProtection="1">
      <alignment horizontal="right" vertical="center" wrapText="1"/>
      <protection locked="0"/>
    </xf>
    <xf numFmtId="0" fontId="10" fillId="2" borderId="42" xfId="4" applyFont="1" applyFill="1" applyBorder="1" applyAlignment="1" applyProtection="1">
      <alignment horizontal="right" vertical="center" wrapText="1"/>
      <protection locked="0"/>
    </xf>
    <xf numFmtId="2" fontId="23" fillId="0" borderId="0" xfId="0" applyNumberFormat="1" applyFont="1" applyFill="1" applyBorder="1" applyAlignment="1">
      <alignment horizontal="right" vertical="center"/>
    </xf>
    <xf numFmtId="2" fontId="24" fillId="0" borderId="0" xfId="0" applyNumberFormat="1" applyFont="1" applyFill="1" applyBorder="1" applyAlignment="1">
      <alignment horizontal="right" vertical="center"/>
    </xf>
    <xf numFmtId="2" fontId="0" fillId="0" borderId="28" xfId="0" applyNumberFormat="1" applyBorder="1" applyAlignment="1">
      <alignment horizontal="right" wrapText="1"/>
    </xf>
    <xf numFmtId="2" fontId="0" fillId="0" borderId="71" xfId="0" applyNumberFormat="1" applyBorder="1" applyAlignment="1">
      <alignment horizontal="right" wrapText="1"/>
    </xf>
    <xf numFmtId="2" fontId="0" fillId="0" borderId="72" xfId="0" applyNumberFormat="1" applyBorder="1" applyAlignment="1">
      <alignment horizontal="right" wrapText="1"/>
    </xf>
    <xf numFmtId="2" fontId="0" fillId="0" borderId="73" xfId="0" applyNumberFormat="1" applyBorder="1" applyAlignment="1">
      <alignment horizontal="right" wrapText="1"/>
    </xf>
    <xf numFmtId="2" fontId="10" fillId="2" borderId="70" xfId="4" applyNumberFormat="1" applyFont="1" applyFill="1" applyBorder="1" applyAlignment="1" applyProtection="1">
      <alignment horizontal="right" vertical="center" wrapText="1"/>
      <protection locked="0"/>
    </xf>
    <xf numFmtId="2" fontId="10" fillId="2" borderId="72" xfId="4" applyNumberFormat="1" applyFont="1" applyFill="1" applyBorder="1" applyAlignment="1" applyProtection="1">
      <alignment horizontal="right" vertical="center"/>
      <protection locked="0"/>
    </xf>
    <xf numFmtId="2" fontId="10" fillId="2" borderId="72" xfId="4" applyNumberFormat="1" applyFont="1" applyFill="1" applyBorder="1" applyAlignment="1" applyProtection="1">
      <alignment horizontal="right" vertical="center" wrapText="1"/>
      <protection locked="0"/>
    </xf>
    <xf numFmtId="2" fontId="0" fillId="0" borderId="74" xfId="0" applyNumberFormat="1" applyBorder="1" applyAlignment="1">
      <alignment horizontal="right" wrapText="1"/>
    </xf>
    <xf numFmtId="2" fontId="0" fillId="0" borderId="70" xfId="0" applyNumberFormat="1" applyBorder="1" applyAlignment="1">
      <alignment horizontal="right" wrapText="1"/>
    </xf>
    <xf numFmtId="2" fontId="9" fillId="2" borderId="72" xfId="4" applyNumberFormat="1" applyFont="1" applyFill="1" applyBorder="1" applyAlignment="1" applyProtection="1">
      <alignment horizontal="right" vertical="center" wrapText="1"/>
      <protection locked="0"/>
    </xf>
    <xf numFmtId="1" fontId="15" fillId="0" borderId="17" xfId="0" applyNumberFormat="1" applyFont="1" applyFill="1" applyBorder="1" applyAlignment="1">
      <alignment horizontal="right"/>
    </xf>
    <xf numFmtId="1" fontId="15" fillId="0" borderId="19" xfId="0" applyNumberFormat="1" applyFont="1" applyFill="1" applyBorder="1" applyAlignment="1">
      <alignment horizontal="right"/>
    </xf>
    <xf numFmtId="1" fontId="15" fillId="0" borderId="47" xfId="0" applyNumberFormat="1" applyFont="1" applyFill="1" applyBorder="1" applyAlignment="1">
      <alignment horizontal="right"/>
    </xf>
    <xf numFmtId="1" fontId="15" fillId="0" borderId="75" xfId="0" applyNumberFormat="1" applyFont="1" applyFill="1" applyBorder="1" applyAlignment="1">
      <alignment horizontal="right"/>
    </xf>
    <xf numFmtId="1" fontId="15" fillId="0" borderId="2" xfId="0" applyNumberFormat="1" applyFont="1" applyFill="1" applyBorder="1" applyAlignment="1">
      <alignment horizontal="right"/>
    </xf>
    <xf numFmtId="1" fontId="15" fillId="0" borderId="18" xfId="0" applyNumberFormat="1" applyFont="1" applyFill="1" applyBorder="1" applyAlignment="1">
      <alignment horizontal="right"/>
    </xf>
    <xf numFmtId="0" fontId="6" fillId="0" borderId="1" xfId="4" applyFont="1" applyBorder="1" applyAlignment="1">
      <alignment horizontal="left"/>
    </xf>
    <xf numFmtId="0" fontId="0" fillId="0" borderId="7" xfId="0" applyBorder="1" applyAlignment="1">
      <alignment horizontal="left" wrapText="1"/>
    </xf>
    <xf numFmtId="0" fontId="10" fillId="2" borderId="74" xfId="4" applyFont="1" applyFill="1" applyBorder="1" applyAlignment="1" applyProtection="1">
      <alignment horizontal="right" vertical="center" wrapText="1"/>
      <protection locked="0"/>
    </xf>
    <xf numFmtId="2" fontId="10" fillId="2" borderId="9" xfId="4" applyNumberFormat="1" applyFont="1" applyFill="1" applyBorder="1" applyAlignment="1" applyProtection="1">
      <alignment horizontal="right" vertical="center" wrapText="1"/>
      <protection locked="0"/>
    </xf>
    <xf numFmtId="0" fontId="10" fillId="2" borderId="57" xfId="4" applyFont="1" applyFill="1" applyBorder="1" applyAlignment="1" applyProtection="1">
      <alignment horizontal="right" vertical="center" wrapText="1"/>
      <protection locked="0"/>
    </xf>
    <xf numFmtId="0" fontId="10" fillId="2" borderId="44" xfId="4" applyFont="1" applyFill="1" applyBorder="1" applyAlignment="1" applyProtection="1">
      <alignment horizontal="right" vertical="center" wrapText="1"/>
      <protection locked="0"/>
    </xf>
    <xf numFmtId="0" fontId="20" fillId="13" borderId="0" xfId="0" applyFont="1" applyFill="1"/>
    <xf numFmtId="0" fontId="27" fillId="0" borderId="47" xfId="0" applyFont="1" applyBorder="1" applyAlignment="1">
      <alignment horizontal="center" vertical="center" wrapText="1"/>
    </xf>
    <xf numFmtId="0" fontId="3" fillId="2" borderId="1" xfId="4" applyFont="1" applyFill="1" applyBorder="1" applyAlignment="1" applyProtection="1">
      <alignment horizontal="left" vertical="center"/>
      <protection locked="0"/>
    </xf>
    <xf numFmtId="0" fontId="3" fillId="2" borderId="1" xfId="4" applyFont="1" applyFill="1" applyBorder="1" applyAlignment="1" applyProtection="1">
      <alignment horizontal="left" vertical="center" wrapText="1"/>
      <protection locked="0"/>
    </xf>
    <xf numFmtId="0" fontId="3" fillId="2" borderId="7" xfId="4" applyFont="1" applyFill="1" applyBorder="1" applyAlignment="1" applyProtection="1">
      <alignment horizontal="left" vertical="center" wrapText="1"/>
      <protection locked="0"/>
    </xf>
    <xf numFmtId="0" fontId="3" fillId="2" borderId="10" xfId="4" applyFont="1" applyFill="1" applyBorder="1" applyAlignment="1" applyProtection="1">
      <alignment horizontal="left" vertical="center" wrapText="1"/>
      <protection locked="0"/>
    </xf>
    <xf numFmtId="2" fontId="10" fillId="2" borderId="23" xfId="4" applyNumberFormat="1" applyFont="1" applyFill="1" applyBorder="1" applyAlignment="1" applyProtection="1">
      <alignment horizontal="right" vertical="center"/>
      <protection locked="0"/>
    </xf>
    <xf numFmtId="2" fontId="0" fillId="0" borderId="43" xfId="0" applyNumberFormat="1" applyBorder="1" applyAlignment="1">
      <alignment horizontal="right" wrapText="1"/>
    </xf>
    <xf numFmtId="1" fontId="15" fillId="0" borderId="5" xfId="0" applyNumberFormat="1" applyFont="1" applyFill="1" applyBorder="1" applyAlignment="1">
      <alignment horizontal="right"/>
    </xf>
    <xf numFmtId="1" fontId="15" fillId="0" borderId="14" xfId="0" applyNumberFormat="1" applyFont="1" applyFill="1" applyBorder="1" applyAlignment="1">
      <alignment horizontal="right"/>
    </xf>
    <xf numFmtId="1" fontId="15" fillId="0" borderId="10" xfId="0" applyNumberFormat="1" applyFont="1" applyFill="1" applyBorder="1" applyAlignment="1">
      <alignment horizontal="right"/>
    </xf>
    <xf numFmtId="2" fontId="10" fillId="2" borderId="43" xfId="4" applyNumberFormat="1" applyFont="1" applyFill="1" applyBorder="1" applyAlignment="1" applyProtection="1">
      <alignment horizontal="right" vertical="center" wrapText="1"/>
      <protection locked="0"/>
    </xf>
    <xf numFmtId="0" fontId="15" fillId="0" borderId="12" xfId="0" applyFont="1" applyBorder="1" applyAlignment="1">
      <alignment horizontal="right" vertical="center"/>
    </xf>
    <xf numFmtId="2" fontId="10" fillId="2" borderId="42" xfId="4" applyNumberFormat="1" applyFont="1" applyFill="1" applyBorder="1" applyAlignment="1" applyProtection="1">
      <alignment horizontal="right" vertical="center" wrapText="1"/>
      <protection locked="0"/>
    </xf>
    <xf numFmtId="2" fontId="10" fillId="2" borderId="44" xfId="4" applyNumberFormat="1" applyFont="1" applyFill="1" applyBorder="1" applyAlignment="1" applyProtection="1">
      <alignment horizontal="right" vertical="center" wrapText="1"/>
      <protection locked="0"/>
    </xf>
    <xf numFmtId="2" fontId="12" fillId="0" borderId="0" xfId="0" applyNumberFormat="1" applyFont="1"/>
    <xf numFmtId="2" fontId="26" fillId="0" borderId="66" xfId="0" applyNumberFormat="1" applyFont="1" applyBorder="1" applyAlignment="1">
      <alignment horizontal="center" vertical="center" wrapText="1"/>
    </xf>
    <xf numFmtId="2" fontId="18" fillId="0" borderId="37" xfId="0" applyNumberFormat="1" applyFont="1" applyBorder="1" applyAlignment="1">
      <alignment horizontal="left" vertical="center" wrapText="1"/>
    </xf>
    <xf numFmtId="2" fontId="5" fillId="2" borderId="20" xfId="7" applyNumberFormat="1" applyFont="1" applyFill="1" applyBorder="1" applyAlignment="1" applyProtection="1">
      <alignment vertical="center"/>
      <protection locked="0"/>
    </xf>
    <xf numFmtId="2" fontId="0" fillId="0" borderId="20" xfId="0" applyNumberFormat="1" applyBorder="1" applyAlignment="1">
      <alignment wrapText="1"/>
    </xf>
    <xf numFmtId="2" fontId="0" fillId="0" borderId="52" xfId="0" applyNumberFormat="1" applyBorder="1" applyAlignment="1">
      <alignment wrapText="1"/>
    </xf>
    <xf numFmtId="2" fontId="12" fillId="0" borderId="37" xfId="0" applyNumberFormat="1" applyFont="1" applyBorder="1" applyAlignment="1">
      <alignment horizontal="left" vertical="center" wrapText="1"/>
    </xf>
    <xf numFmtId="2" fontId="5" fillId="2" borderId="20" xfId="7" applyNumberFormat="1" applyFont="1" applyFill="1" applyBorder="1" applyAlignment="1" applyProtection="1">
      <alignment horizontal="right" vertical="center" wrapText="1"/>
      <protection locked="0"/>
    </xf>
    <xf numFmtId="2" fontId="0" fillId="0" borderId="20" xfId="0" applyNumberFormat="1" applyBorder="1" applyAlignment="1">
      <alignment horizontal="right" wrapText="1"/>
    </xf>
    <xf numFmtId="2" fontId="5" fillId="2" borderId="20" xfId="7" applyNumberFormat="1" applyFont="1" applyFill="1" applyBorder="1" applyAlignment="1" applyProtection="1">
      <alignment horizontal="right" wrapText="1"/>
      <protection locked="0"/>
    </xf>
    <xf numFmtId="2" fontId="12" fillId="2" borderId="37" xfId="7" applyNumberFormat="1" applyFont="1" applyFill="1" applyBorder="1" applyAlignment="1" applyProtection="1">
      <alignment horizontal="left" vertical="center" wrapText="1"/>
      <protection locked="0"/>
    </xf>
    <xf numFmtId="2" fontId="0" fillId="0" borderId="24" xfId="0" applyNumberFormat="1" applyBorder="1" applyAlignment="1">
      <alignment horizontal="right" wrapText="1"/>
    </xf>
    <xf numFmtId="2" fontId="0" fillId="0" borderId="29" xfId="0" applyNumberFormat="1" applyBorder="1" applyAlignment="1">
      <alignment horizontal="right" wrapText="1"/>
    </xf>
    <xf numFmtId="2" fontId="0" fillId="2" borderId="20" xfId="0" applyNumberFormat="1" applyFill="1" applyBorder="1" applyAlignment="1">
      <alignment horizontal="right" wrapText="1"/>
    </xf>
    <xf numFmtId="2" fontId="0" fillId="0" borderId="52" xfId="0" applyNumberFormat="1" applyBorder="1" applyAlignment="1">
      <alignment horizontal="right" wrapText="1"/>
    </xf>
    <xf numFmtId="2" fontId="0" fillId="0" borderId="40" xfId="0" applyNumberFormat="1" applyBorder="1" applyAlignment="1">
      <alignment horizontal="right" wrapText="1"/>
    </xf>
    <xf numFmtId="0" fontId="18" fillId="0" borderId="23" xfId="0" applyFont="1" applyBorder="1" applyAlignment="1">
      <alignment horizontal="center" vertical="center"/>
    </xf>
    <xf numFmtId="0" fontId="2" fillId="2" borderId="1" xfId="10" applyFont="1" applyFill="1" applyBorder="1" applyAlignment="1" applyProtection="1">
      <alignment horizontal="left" vertical="center"/>
      <protection locked="0"/>
    </xf>
    <xf numFmtId="0" fontId="2" fillId="2" borderId="1" xfId="10" applyFont="1" applyFill="1" applyBorder="1" applyAlignment="1" applyProtection="1">
      <alignment horizontal="left" vertical="center" wrapText="1"/>
      <protection locked="0"/>
    </xf>
    <xf numFmtId="0" fontId="2" fillId="2" borderId="9" xfId="10" applyFont="1" applyFill="1" applyBorder="1" applyAlignment="1" applyProtection="1">
      <alignment horizontal="left" vertical="center" wrapText="1"/>
      <protection locked="0"/>
    </xf>
    <xf numFmtId="0" fontId="10" fillId="2" borderId="9" xfId="4" applyFont="1" applyFill="1" applyBorder="1" applyAlignment="1" applyProtection="1">
      <alignment horizontal="left" vertical="center" wrapText="1"/>
      <protection locked="0"/>
    </xf>
    <xf numFmtId="0" fontId="10" fillId="2" borderId="13" xfId="4" applyFont="1" applyFill="1" applyBorder="1" applyAlignment="1" applyProtection="1">
      <alignment horizontal="left" vertical="center" wrapText="1"/>
      <protection locked="0"/>
    </xf>
    <xf numFmtId="0" fontId="3" fillId="2" borderId="4" xfId="4" applyFont="1" applyFill="1" applyBorder="1" applyAlignment="1" applyProtection="1">
      <alignment horizontal="left" vertical="center" wrapText="1"/>
      <protection locked="0"/>
    </xf>
    <xf numFmtId="2" fontId="10" fillId="7" borderId="7" xfId="4" applyNumberFormat="1" applyFont="1" applyFill="1" applyBorder="1" applyAlignment="1">
      <alignment horizontal="right" vertical="center"/>
    </xf>
    <xf numFmtId="0" fontId="10" fillId="2" borderId="28" xfId="4" applyFont="1" applyFill="1" applyBorder="1" applyAlignment="1" applyProtection="1">
      <alignment horizontal="right" vertical="center" wrapText="1"/>
      <protection locked="0"/>
    </xf>
    <xf numFmtId="2" fontId="0" fillId="0" borderId="42" xfId="0" applyNumberFormat="1" applyBorder="1" applyAlignment="1">
      <alignment horizontal="right" wrapText="1"/>
    </xf>
    <xf numFmtId="2" fontId="0" fillId="0" borderId="45" xfId="0" applyNumberFormat="1" applyBorder="1" applyAlignment="1">
      <alignment horizontal="right" wrapText="1"/>
    </xf>
    <xf numFmtId="2" fontId="0" fillId="0" borderId="46" xfId="0" applyNumberFormat="1" applyBorder="1" applyAlignment="1">
      <alignment horizontal="right" wrapText="1"/>
    </xf>
    <xf numFmtId="2" fontId="10" fillId="2" borderId="43" xfId="4" applyNumberFormat="1" applyFont="1" applyFill="1" applyBorder="1" applyAlignment="1" applyProtection="1">
      <alignment horizontal="right" vertical="center"/>
      <protection locked="0"/>
    </xf>
    <xf numFmtId="2" fontId="10" fillId="2" borderId="46" xfId="4" applyNumberFormat="1" applyFont="1" applyFill="1" applyBorder="1" applyAlignment="1" applyProtection="1">
      <alignment horizontal="right" vertical="center" wrapText="1"/>
      <protection locked="0"/>
    </xf>
    <xf numFmtId="2" fontId="0" fillId="0" borderId="44" xfId="0" applyNumberFormat="1" applyBorder="1" applyAlignment="1">
      <alignment horizontal="right" wrapText="1"/>
    </xf>
    <xf numFmtId="2" fontId="8" fillId="2" borderId="43" xfId="4" applyNumberFormat="1" applyFont="1" applyFill="1" applyBorder="1" applyAlignment="1" applyProtection="1">
      <alignment horizontal="right" vertical="center"/>
      <protection locked="0"/>
    </xf>
    <xf numFmtId="2" fontId="0" fillId="0" borderId="49" xfId="0" applyNumberFormat="1" applyBorder="1" applyAlignment="1">
      <alignment horizontal="right" wrapText="1"/>
    </xf>
    <xf numFmtId="2" fontId="9" fillId="2" borderId="43" xfId="4" applyNumberFormat="1" applyFont="1" applyFill="1" applyBorder="1" applyAlignment="1" applyProtection="1">
      <alignment horizontal="right" vertical="center" wrapText="1"/>
      <protection locked="0"/>
    </xf>
    <xf numFmtId="0" fontId="10" fillId="2" borderId="71" xfId="4" applyFont="1" applyFill="1" applyBorder="1" applyAlignment="1" applyProtection="1">
      <alignment horizontal="right" vertical="center"/>
      <protection locked="0"/>
    </xf>
    <xf numFmtId="0" fontId="27" fillId="0" borderId="70" xfId="0" applyFont="1" applyBorder="1" applyAlignment="1">
      <alignment horizontal="center" vertical="center" wrapText="1"/>
    </xf>
    <xf numFmtId="1" fontId="15" fillId="0" borderId="28" xfId="0" applyNumberFormat="1" applyFont="1" applyFill="1" applyBorder="1" applyAlignment="1">
      <alignment horizontal="right"/>
    </xf>
    <xf numFmtId="1" fontId="15" fillId="0" borderId="71" xfId="0" applyNumberFormat="1" applyFont="1" applyFill="1" applyBorder="1" applyAlignment="1">
      <alignment horizontal="right"/>
    </xf>
    <xf numFmtId="1" fontId="15" fillId="0" borderId="70" xfId="0" applyNumberFormat="1" applyFont="1" applyFill="1" applyBorder="1" applyAlignment="1">
      <alignment horizontal="right"/>
    </xf>
    <xf numFmtId="1" fontId="15" fillId="0" borderId="0" xfId="0" applyNumberFormat="1" applyFont="1" applyFill="1" applyBorder="1" applyAlignment="1">
      <alignment horizontal="right"/>
    </xf>
    <xf numFmtId="1" fontId="15" fillId="0" borderId="72" xfId="0" applyNumberFormat="1" applyFont="1" applyFill="1" applyBorder="1" applyAlignment="1">
      <alignment horizontal="right"/>
    </xf>
    <xf numFmtId="1" fontId="15" fillId="0" borderId="74" xfId="0" applyNumberFormat="1" applyFont="1" applyFill="1" applyBorder="1" applyAlignment="1">
      <alignment horizontal="right"/>
    </xf>
    <xf numFmtId="0" fontId="24" fillId="0" borderId="8" xfId="0" applyFont="1" applyBorder="1" applyAlignment="1">
      <alignment horizontal="center" vertical="center" wrapText="1"/>
    </xf>
    <xf numFmtId="0" fontId="0" fillId="0" borderId="3" xfId="0" applyBorder="1" applyAlignment="1">
      <alignment horizontal="right" wrapText="1"/>
    </xf>
    <xf numFmtId="0" fontId="0" fillId="0" borderId="12" xfId="0" applyBorder="1" applyAlignment="1">
      <alignment horizontal="right" wrapText="1"/>
    </xf>
    <xf numFmtId="0" fontId="10" fillId="2" borderId="12" xfId="4" applyFont="1" applyFill="1" applyBorder="1" applyAlignment="1" applyProtection="1">
      <alignment horizontal="right" vertical="center" wrapText="1"/>
      <protection locked="0"/>
    </xf>
    <xf numFmtId="0" fontId="0" fillId="0" borderId="22" xfId="0" applyBorder="1" applyAlignment="1">
      <alignment horizontal="right" wrapText="1"/>
    </xf>
    <xf numFmtId="0" fontId="10" fillId="2" borderId="12" xfId="4" applyFont="1" applyFill="1" applyBorder="1" applyAlignment="1" applyProtection="1">
      <alignment horizontal="right" vertical="center"/>
      <protection locked="0"/>
    </xf>
    <xf numFmtId="0" fontId="10" fillId="2" borderId="27" xfId="4" applyFont="1" applyFill="1" applyBorder="1" applyAlignment="1" applyProtection="1">
      <alignment horizontal="right" vertical="center" wrapText="1"/>
      <protection locked="0"/>
    </xf>
    <xf numFmtId="0" fontId="0" fillId="0" borderId="6" xfId="0" applyBorder="1" applyAlignment="1">
      <alignment horizontal="right" wrapText="1"/>
    </xf>
    <xf numFmtId="0" fontId="10" fillId="2" borderId="22" xfId="4" applyFont="1" applyFill="1" applyBorder="1" applyAlignment="1" applyProtection="1">
      <alignment horizontal="right" vertical="center" wrapText="1"/>
      <protection locked="0"/>
    </xf>
    <xf numFmtId="0" fontId="0" fillId="0" borderId="27" xfId="0" applyBorder="1" applyAlignment="1">
      <alignment horizontal="right" wrapText="1"/>
    </xf>
    <xf numFmtId="0" fontId="24" fillId="0" borderId="32" xfId="0" applyFont="1" applyBorder="1" applyAlignment="1">
      <alignment horizontal="center" vertical="center" wrapText="1"/>
    </xf>
    <xf numFmtId="0" fontId="24" fillId="0" borderId="38" xfId="0" applyFont="1" applyBorder="1" applyAlignment="1">
      <alignment horizontal="center" vertical="center" wrapText="1"/>
    </xf>
    <xf numFmtId="0" fontId="24" fillId="0" borderId="34" xfId="0" applyFont="1" applyBorder="1" applyAlignment="1">
      <alignment horizontal="center" vertical="center" wrapText="1"/>
    </xf>
    <xf numFmtId="1" fontId="11" fillId="0" borderId="58" xfId="0" applyNumberFormat="1" applyFont="1" applyBorder="1" applyAlignment="1">
      <alignment horizontal="right"/>
    </xf>
    <xf numFmtId="1" fontId="11" fillId="0" borderId="69" xfId="0" applyNumberFormat="1" applyFont="1" applyBorder="1" applyAlignment="1">
      <alignment horizontal="right"/>
    </xf>
    <xf numFmtId="1" fontId="11" fillId="0" borderId="68" xfId="0" applyNumberFormat="1" applyFont="1" applyBorder="1" applyAlignment="1">
      <alignment horizontal="right"/>
    </xf>
    <xf numFmtId="1" fontId="11" fillId="0" borderId="77" xfId="0" applyNumberFormat="1" applyFont="1" applyBorder="1" applyAlignment="1">
      <alignment horizontal="right"/>
    </xf>
    <xf numFmtId="1" fontId="11" fillId="0" borderId="78" xfId="0" applyNumberFormat="1" applyFont="1" applyBorder="1" applyAlignment="1">
      <alignment horizontal="right"/>
    </xf>
    <xf numFmtId="0" fontId="10" fillId="2" borderId="6" xfId="4" applyFont="1" applyFill="1" applyBorder="1" applyAlignment="1" applyProtection="1">
      <alignment horizontal="right" vertical="center" wrapText="1"/>
      <protection locked="0"/>
    </xf>
    <xf numFmtId="0" fontId="11" fillId="0" borderId="68" xfId="0" applyFont="1" applyBorder="1" applyAlignment="1">
      <alignment horizontal="right"/>
    </xf>
    <xf numFmtId="0" fontId="10" fillId="2" borderId="14" xfId="4" applyFont="1" applyFill="1" applyBorder="1" applyAlignment="1" applyProtection="1">
      <alignment horizontal="left" vertical="center"/>
      <protection locked="0"/>
    </xf>
    <xf numFmtId="0" fontId="10" fillId="2" borderId="5" xfId="4" applyFont="1" applyFill="1" applyBorder="1" applyAlignment="1" applyProtection="1">
      <alignment horizontal="left" vertical="center" wrapText="1"/>
      <protection locked="0"/>
    </xf>
    <xf numFmtId="0" fontId="10" fillId="2" borderId="59" xfId="4" applyFont="1" applyFill="1" applyBorder="1" applyAlignment="1" applyProtection="1">
      <alignment horizontal="right" vertical="center"/>
      <protection locked="0"/>
    </xf>
    <xf numFmtId="2" fontId="10" fillId="2" borderId="45" xfId="4" applyNumberFormat="1" applyFont="1" applyFill="1" applyBorder="1" applyAlignment="1" applyProtection="1">
      <alignment horizontal="right" vertical="center"/>
      <protection locked="0"/>
    </xf>
    <xf numFmtId="2" fontId="10" fillId="2" borderId="71" xfId="4" applyNumberFormat="1" applyFont="1" applyFill="1" applyBorder="1" applyAlignment="1" applyProtection="1">
      <alignment horizontal="right" vertical="center"/>
      <protection locked="0"/>
    </xf>
    <xf numFmtId="0" fontId="10" fillId="2" borderId="45" xfId="4" applyFont="1" applyFill="1" applyBorder="1" applyAlignment="1" applyProtection="1">
      <alignment horizontal="right" vertical="center"/>
      <protection locked="0"/>
    </xf>
    <xf numFmtId="0" fontId="2" fillId="2" borderId="7" xfId="4" applyFont="1" applyFill="1" applyBorder="1" applyAlignment="1" applyProtection="1">
      <alignment horizontal="left" vertical="center" wrapText="1"/>
      <protection locked="0"/>
    </xf>
    <xf numFmtId="0" fontId="1" fillId="0" borderId="1" xfId="4" applyFont="1" applyBorder="1" applyAlignment="1">
      <alignment horizontal="left" vertical="center"/>
    </xf>
    <xf numFmtId="0" fontId="1" fillId="0" borderId="4" xfId="4" applyFont="1" applyBorder="1" applyAlignment="1">
      <alignment horizontal="left" vertical="center"/>
    </xf>
    <xf numFmtId="0" fontId="10" fillId="0" borderId="50" xfId="4" applyBorder="1" applyAlignment="1">
      <alignment horizontal="center" vertical="center"/>
    </xf>
    <xf numFmtId="0" fontId="4" fillId="0" borderId="13" xfId="4" applyFont="1" applyBorder="1" applyAlignment="1">
      <alignment horizontal="left" vertical="center"/>
    </xf>
    <xf numFmtId="0" fontId="1" fillId="0" borderId="13" xfId="4" applyFont="1" applyBorder="1" applyAlignment="1">
      <alignment horizontal="left" vertical="center"/>
    </xf>
    <xf numFmtId="0" fontId="10" fillId="2" borderId="4" xfId="4" applyFont="1" applyFill="1" applyBorder="1" applyAlignment="1" applyProtection="1">
      <alignment horizontal="left" vertical="center"/>
      <protection locked="0"/>
    </xf>
    <xf numFmtId="2" fontId="10" fillId="5" borderId="10" xfId="4" applyNumberFormat="1" applyFont="1" applyFill="1" applyBorder="1" applyAlignment="1">
      <alignment horizontal="right" vertical="center"/>
    </xf>
    <xf numFmtId="0" fontId="15" fillId="9" borderId="56" xfId="0" applyFont="1" applyFill="1" applyBorder="1" applyAlignment="1">
      <alignment horizontal="right" vertical="center"/>
    </xf>
    <xf numFmtId="0" fontId="15" fillId="9" borderId="2" xfId="0" applyFont="1" applyFill="1" applyBorder="1" applyAlignment="1">
      <alignment horizontal="left" vertical="center"/>
    </xf>
    <xf numFmtId="0" fontId="15" fillId="9" borderId="1" xfId="0" applyFont="1" applyFill="1" applyBorder="1" applyAlignment="1">
      <alignment horizontal="left" vertical="center"/>
    </xf>
    <xf numFmtId="2" fontId="15" fillId="9" borderId="20" xfId="0" applyNumberFormat="1" applyFont="1" applyFill="1" applyBorder="1" applyAlignment="1">
      <alignment horizontal="right" vertical="center"/>
    </xf>
    <xf numFmtId="2" fontId="15" fillId="9" borderId="43" xfId="0" applyNumberFormat="1" applyFont="1" applyFill="1" applyBorder="1" applyAlignment="1">
      <alignment horizontal="right" vertical="center"/>
    </xf>
    <xf numFmtId="0" fontId="15" fillId="9" borderId="43" xfId="0" applyFont="1" applyFill="1" applyBorder="1" applyAlignment="1">
      <alignment horizontal="right" vertical="center"/>
    </xf>
    <xf numFmtId="0" fontId="1" fillId="2" borderId="1" xfId="4" applyFont="1" applyFill="1" applyBorder="1" applyAlignment="1" applyProtection="1">
      <alignment horizontal="left" vertical="center"/>
      <protection locked="0"/>
    </xf>
    <xf numFmtId="0" fontId="1" fillId="2" borderId="9" xfId="4" applyFont="1" applyFill="1" applyBorder="1" applyAlignment="1" applyProtection="1">
      <alignment horizontal="left" vertical="center"/>
      <protection locked="0"/>
    </xf>
    <xf numFmtId="0" fontId="1" fillId="2" borderId="7" xfId="4" applyFont="1" applyFill="1" applyBorder="1" applyAlignment="1" applyProtection="1">
      <alignment horizontal="left" vertical="center"/>
      <protection locked="0"/>
    </xf>
    <xf numFmtId="0" fontId="10" fillId="0" borderId="1" xfId="4" applyFont="1" applyFill="1" applyBorder="1" applyAlignment="1">
      <alignment horizontal="left"/>
    </xf>
    <xf numFmtId="0" fontId="3" fillId="2" borderId="16" xfId="4" applyFont="1" applyFill="1" applyBorder="1" applyAlignment="1" applyProtection="1">
      <alignment horizontal="left" vertical="center" wrapText="1"/>
      <protection locked="0"/>
    </xf>
    <xf numFmtId="0" fontId="10" fillId="2" borderId="14" xfId="4" applyFont="1" applyFill="1" applyBorder="1" applyAlignment="1" applyProtection="1">
      <alignment horizontal="left" vertical="center" wrapText="1"/>
      <protection locked="0"/>
    </xf>
    <xf numFmtId="0" fontId="10" fillId="2" borderId="60" xfId="4" applyFont="1" applyFill="1" applyBorder="1" applyAlignment="1" applyProtection="1">
      <alignment horizontal="right" vertical="center" wrapText="1"/>
      <protection locked="0"/>
    </xf>
    <xf numFmtId="0" fontId="10" fillId="2" borderId="59" xfId="4" applyFont="1" applyFill="1" applyBorder="1" applyAlignment="1" applyProtection="1">
      <alignment horizontal="right" vertical="center" wrapText="1"/>
      <protection locked="0"/>
    </xf>
    <xf numFmtId="2" fontId="10" fillId="2" borderId="15" xfId="4" applyNumberFormat="1" applyFont="1" applyFill="1" applyBorder="1" applyAlignment="1" applyProtection="1">
      <alignment horizontal="right" vertical="center" wrapText="1"/>
      <protection locked="0"/>
    </xf>
    <xf numFmtId="2" fontId="10" fillId="2" borderId="13" xfId="4" applyNumberFormat="1" applyFont="1" applyFill="1" applyBorder="1" applyAlignment="1" applyProtection="1">
      <alignment horizontal="right" vertical="center" wrapText="1"/>
      <protection locked="0"/>
    </xf>
    <xf numFmtId="2" fontId="10" fillId="2" borderId="49" xfId="4" applyNumberFormat="1" applyFont="1" applyFill="1" applyBorder="1" applyAlignment="1" applyProtection="1">
      <alignment horizontal="right" vertical="center" wrapText="1"/>
      <protection locked="0"/>
    </xf>
    <xf numFmtId="2" fontId="10" fillId="2" borderId="45" xfId="4" applyNumberFormat="1" applyFont="1" applyFill="1" applyBorder="1" applyAlignment="1" applyProtection="1">
      <alignment horizontal="right" vertical="center" wrapText="1"/>
      <protection locked="0"/>
    </xf>
    <xf numFmtId="0" fontId="10" fillId="2" borderId="73" xfId="4" applyFont="1" applyFill="1" applyBorder="1" applyAlignment="1" applyProtection="1">
      <alignment horizontal="right" vertical="center" wrapText="1"/>
      <protection locked="0"/>
    </xf>
    <xf numFmtId="0" fontId="10" fillId="2" borderId="71" xfId="4" applyFont="1" applyFill="1" applyBorder="1" applyAlignment="1" applyProtection="1">
      <alignment horizontal="right" vertical="center" wrapText="1"/>
      <protection locked="0"/>
    </xf>
    <xf numFmtId="2" fontId="10" fillId="2" borderId="73" xfId="4" applyNumberFormat="1" applyFont="1" applyFill="1" applyBorder="1" applyAlignment="1" applyProtection="1">
      <alignment horizontal="right" vertical="center" wrapText="1"/>
      <protection locked="0"/>
    </xf>
    <xf numFmtId="2" fontId="10" fillId="2" borderId="71" xfId="4" applyNumberFormat="1" applyFont="1" applyFill="1" applyBorder="1" applyAlignment="1" applyProtection="1">
      <alignment horizontal="right" vertical="center" wrapText="1"/>
      <protection locked="0"/>
    </xf>
    <xf numFmtId="0" fontId="10" fillId="2" borderId="49" xfId="4" applyFont="1" applyFill="1" applyBorder="1" applyAlignment="1" applyProtection="1">
      <alignment horizontal="right" vertical="center" wrapText="1"/>
      <protection locked="0"/>
    </xf>
    <xf numFmtId="0" fontId="10" fillId="2" borderId="45" xfId="4" applyFont="1" applyFill="1" applyBorder="1" applyAlignment="1" applyProtection="1">
      <alignment horizontal="right" vertical="center" wrapText="1"/>
      <protection locked="0"/>
    </xf>
    <xf numFmtId="0" fontId="10" fillId="2" borderId="3" xfId="4" applyFont="1" applyFill="1" applyBorder="1" applyAlignment="1" applyProtection="1">
      <alignment horizontal="right" vertical="center" wrapText="1"/>
      <protection locked="0"/>
    </xf>
    <xf numFmtId="0" fontId="10" fillId="2" borderId="16" xfId="4" applyFont="1" applyFill="1" applyBorder="1" applyAlignment="1" applyProtection="1">
      <alignment horizontal="left" vertical="center"/>
      <protection locked="0"/>
    </xf>
    <xf numFmtId="0" fontId="10" fillId="2" borderId="60" xfId="4" applyFont="1" applyFill="1" applyBorder="1" applyAlignment="1" applyProtection="1">
      <alignment horizontal="right" vertical="center"/>
      <protection locked="0"/>
    </xf>
    <xf numFmtId="2" fontId="10" fillId="2" borderId="15" xfId="4" applyNumberFormat="1" applyFont="1" applyFill="1" applyBorder="1" applyAlignment="1" applyProtection="1">
      <alignment horizontal="right" vertical="center"/>
      <protection locked="0"/>
    </xf>
    <xf numFmtId="2" fontId="10" fillId="2" borderId="49" xfId="4" applyNumberFormat="1" applyFont="1" applyFill="1" applyBorder="1" applyAlignment="1" applyProtection="1">
      <alignment horizontal="right" vertical="center"/>
      <protection locked="0"/>
    </xf>
    <xf numFmtId="0" fontId="10" fillId="2" borderId="73" xfId="4" applyFont="1" applyFill="1" applyBorder="1" applyAlignment="1" applyProtection="1">
      <alignment horizontal="right" vertical="center"/>
      <protection locked="0"/>
    </xf>
    <xf numFmtId="2" fontId="10" fillId="2" borderId="73" xfId="4" applyNumberFormat="1" applyFont="1" applyFill="1" applyBorder="1" applyAlignment="1" applyProtection="1">
      <alignment horizontal="right" vertical="center"/>
      <protection locked="0"/>
    </xf>
    <xf numFmtId="0" fontId="10" fillId="2" borderId="49" xfId="4" applyFont="1" applyFill="1" applyBorder="1" applyAlignment="1" applyProtection="1">
      <alignment horizontal="right" vertical="center"/>
      <protection locked="0"/>
    </xf>
    <xf numFmtId="0" fontId="10" fillId="2" borderId="6" xfId="4" applyFont="1" applyFill="1" applyBorder="1" applyAlignment="1" applyProtection="1">
      <alignment horizontal="right" vertical="center"/>
      <protection locked="0"/>
    </xf>
    <xf numFmtId="1" fontId="15" fillId="0" borderId="54" xfId="0" applyNumberFormat="1" applyFont="1" applyFill="1" applyBorder="1" applyAlignment="1">
      <alignment horizontal="right"/>
    </xf>
    <xf numFmtId="0" fontId="1" fillId="0" borderId="1" xfId="4" applyFont="1" applyBorder="1" applyAlignment="1">
      <alignment horizontal="left"/>
    </xf>
    <xf numFmtId="0" fontId="3" fillId="2" borderId="7" xfId="4" applyFont="1" applyFill="1" applyBorder="1" applyAlignment="1" applyProtection="1">
      <alignment horizontal="left" vertical="center"/>
      <protection locked="0"/>
    </xf>
    <xf numFmtId="2" fontId="8" fillId="2" borderId="72" xfId="4" applyNumberFormat="1" applyFont="1" applyFill="1" applyBorder="1" applyAlignment="1" applyProtection="1">
      <alignment horizontal="right" vertical="center"/>
      <protection locked="0"/>
    </xf>
    <xf numFmtId="0" fontId="0" fillId="2" borderId="16" xfId="0" applyFill="1" applyBorder="1" applyAlignment="1">
      <alignment wrapText="1"/>
    </xf>
    <xf numFmtId="0" fontId="0" fillId="2" borderId="60" xfId="0" applyFill="1" applyBorder="1" applyAlignment="1">
      <alignment horizontal="right" wrapText="1"/>
    </xf>
    <xf numFmtId="2" fontId="0" fillId="2" borderId="15" xfId="0" applyNumberFormat="1" applyFill="1" applyBorder="1" applyAlignment="1">
      <alignment horizontal="right" wrapText="1"/>
    </xf>
    <xf numFmtId="2" fontId="0" fillId="2" borderId="49" xfId="0" applyNumberFormat="1" applyFill="1" applyBorder="1" applyAlignment="1">
      <alignment horizontal="right" wrapText="1"/>
    </xf>
    <xf numFmtId="0" fontId="0" fillId="2" borderId="73" xfId="0" applyFill="1" applyBorder="1" applyAlignment="1">
      <alignment horizontal="right" wrapText="1"/>
    </xf>
    <xf numFmtId="2" fontId="0" fillId="2" borderId="73" xfId="0" applyNumberFormat="1" applyFill="1" applyBorder="1" applyAlignment="1">
      <alignment horizontal="right" wrapText="1"/>
    </xf>
    <xf numFmtId="0" fontId="0" fillId="2" borderId="49" xfId="0" applyFill="1" applyBorder="1" applyAlignment="1">
      <alignment horizontal="right" wrapText="1"/>
    </xf>
    <xf numFmtId="0" fontId="9" fillId="2" borderId="6" xfId="4" applyFont="1" applyFill="1" applyBorder="1" applyAlignment="1" applyProtection="1">
      <alignment horizontal="right" vertical="center" wrapText="1"/>
      <protection locked="0"/>
    </xf>
    <xf numFmtId="0" fontId="10" fillId="2" borderId="8" xfId="4" applyFont="1" applyFill="1" applyBorder="1" applyAlignment="1" applyProtection="1">
      <alignment horizontal="right" vertical="center" wrapText="1"/>
      <protection locked="0"/>
    </xf>
    <xf numFmtId="0" fontId="0" fillId="2" borderId="27" xfId="0" applyFill="1" applyBorder="1" applyAlignment="1">
      <alignment horizontal="right" wrapText="1"/>
    </xf>
    <xf numFmtId="0" fontId="8" fillId="2" borderId="6" xfId="4" applyFont="1" applyFill="1" applyBorder="1" applyAlignment="1" applyProtection="1">
      <alignment horizontal="right" vertical="center"/>
      <protection locked="0"/>
    </xf>
    <xf numFmtId="0" fontId="11" fillId="0" borderId="58" xfId="0" applyFont="1" applyBorder="1" applyAlignment="1">
      <alignment horizontal="right"/>
    </xf>
    <xf numFmtId="0" fontId="5" fillId="2" borderId="63" xfId="0" applyFont="1" applyFill="1" applyBorder="1" applyAlignment="1">
      <alignment horizontal="center"/>
    </xf>
    <xf numFmtId="0" fontId="12" fillId="0" borderId="35" xfId="0" applyFont="1" applyBorder="1" applyAlignment="1">
      <alignment horizontal="center" vertical="center" wrapText="1"/>
    </xf>
    <xf numFmtId="0" fontId="12" fillId="0" borderId="46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8" fillId="0" borderId="31" xfId="0" applyFont="1" applyBorder="1" applyAlignment="1">
      <alignment horizontal="center" vertical="center" wrapText="1"/>
    </xf>
    <xf numFmtId="0" fontId="18" fillId="0" borderId="47" xfId="0" applyFont="1" applyBorder="1" applyAlignment="1">
      <alignment horizontal="center" vertical="center" wrapText="1"/>
    </xf>
    <xf numFmtId="0" fontId="12" fillId="0" borderId="61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18" fillId="0" borderId="61" xfId="0" applyFont="1" applyBorder="1" applyAlignment="1">
      <alignment horizontal="center" vertical="center"/>
    </xf>
    <xf numFmtId="0" fontId="18" fillId="0" borderId="36" xfId="0" applyFont="1" applyBorder="1" applyAlignment="1">
      <alignment horizontal="center" vertical="center"/>
    </xf>
    <xf numFmtId="0" fontId="18" fillId="0" borderId="62" xfId="0" applyFont="1" applyBorder="1" applyAlignment="1">
      <alignment horizontal="center"/>
    </xf>
    <xf numFmtId="0" fontId="18" fillId="0" borderId="33" xfId="0" applyFont="1" applyBorder="1" applyAlignment="1">
      <alignment horizontal="center"/>
    </xf>
    <xf numFmtId="0" fontId="18" fillId="0" borderId="34" xfId="0" applyFont="1" applyBorder="1" applyAlignment="1">
      <alignment horizontal="center"/>
    </xf>
    <xf numFmtId="0" fontId="12" fillId="0" borderId="67" xfId="0" applyFont="1" applyBorder="1" applyAlignment="1">
      <alignment horizontal="center" vertical="center" wrapText="1"/>
    </xf>
    <xf numFmtId="0" fontId="12" fillId="0" borderId="76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/>
    </xf>
    <xf numFmtId="0" fontId="12" fillId="0" borderId="25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41" xfId="0" applyFont="1" applyBorder="1" applyAlignment="1">
      <alignment horizontal="center" vertical="center" wrapText="1"/>
    </xf>
    <xf numFmtId="0" fontId="12" fillId="0" borderId="28" xfId="0" applyFont="1" applyBorder="1" applyAlignment="1">
      <alignment horizontal="center" vertical="center" wrapText="1"/>
    </xf>
    <xf numFmtId="0" fontId="12" fillId="0" borderId="42" xfId="0" applyFont="1" applyBorder="1" applyAlignment="1">
      <alignment horizontal="center" vertical="center" wrapText="1"/>
    </xf>
    <xf numFmtId="0" fontId="12" fillId="0" borderId="41" xfId="0" applyFont="1" applyBorder="1" applyAlignment="1">
      <alignment horizontal="center"/>
    </xf>
    <xf numFmtId="0" fontId="12" fillId="0" borderId="28" xfId="0" applyFont="1" applyBorder="1" applyAlignment="1">
      <alignment horizontal="center"/>
    </xf>
    <xf numFmtId="0" fontId="12" fillId="0" borderId="42" xfId="0" applyFont="1" applyBorder="1" applyAlignment="1">
      <alignment horizontal="center"/>
    </xf>
    <xf numFmtId="0" fontId="18" fillId="0" borderId="25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right" vertical="top" wrapText="1"/>
    </xf>
    <xf numFmtId="0" fontId="19" fillId="0" borderId="0" xfId="10" applyFont="1" applyBorder="1" applyAlignment="1">
      <alignment horizontal="center" vertical="center"/>
    </xf>
    <xf numFmtId="0" fontId="18" fillId="0" borderId="21" xfId="0" applyFont="1" applyBorder="1" applyAlignment="1">
      <alignment horizontal="center" vertical="center"/>
    </xf>
    <xf numFmtId="0" fontId="18" fillId="0" borderId="22" xfId="0" applyFont="1" applyBorder="1" applyAlignment="1">
      <alignment horizontal="center" vertical="center"/>
    </xf>
    <xf numFmtId="0" fontId="18" fillId="0" borderId="11" xfId="0" applyFont="1" applyBorder="1" applyAlignment="1">
      <alignment horizontal="center" vertical="center" wrapText="1"/>
    </xf>
    <xf numFmtId="0" fontId="18" fillId="0" borderId="23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/>
    </xf>
    <xf numFmtId="0" fontId="18" fillId="0" borderId="23" xfId="0" applyFont="1" applyBorder="1" applyAlignment="1">
      <alignment horizontal="center" vertical="center"/>
    </xf>
    <xf numFmtId="0" fontId="18" fillId="0" borderId="17" xfId="0" applyFont="1" applyBorder="1" applyAlignment="1">
      <alignment horizontal="center" vertical="center" wrapText="1"/>
    </xf>
    <xf numFmtId="0" fontId="18" fillId="0" borderId="28" xfId="0" applyFont="1" applyBorder="1" applyAlignment="1">
      <alignment horizontal="center" vertical="center" wrapText="1"/>
    </xf>
    <xf numFmtId="0" fontId="18" fillId="0" borderId="24" xfId="0" applyFont="1" applyBorder="1" applyAlignment="1">
      <alignment horizontal="center" vertical="center" wrapText="1"/>
    </xf>
  </cellXfs>
  <cellStyles count="11">
    <cellStyle name="Excel Built-in Normal" xfId="2"/>
    <cellStyle name="Excel Built-in Normal 1" xfId="5"/>
    <cellStyle name="Excel Built-in Normal 2" xfId="3"/>
    <cellStyle name="TableStyleLight1" xfId="1"/>
    <cellStyle name="Обычный" xfId="0" builtinId="0"/>
    <cellStyle name="Обычный 2" xfId="4"/>
    <cellStyle name="Обычный 2 2" xfId="7"/>
    <cellStyle name="Обычный 2 3" xfId="10"/>
    <cellStyle name="Обычный 3" xfId="6"/>
    <cellStyle name="Обычный 4" xfId="8"/>
    <cellStyle name="Обычный 5" xfId="9"/>
  </cellStyles>
  <dxfs count="92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solid"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solid"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solid"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solid"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 patternType="solid"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solid"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4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CCFF99"/>
      <color rgb="FFFFFF66"/>
      <color rgb="FFFF0066"/>
      <color rgb="FFFFCCCC"/>
      <color rgb="FFFF0000"/>
      <color rgb="FFFF3300"/>
      <color rgb="FFE19682"/>
      <color rgb="FF993300"/>
      <color rgb="FFA0A0A0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4.xml"/><Relationship Id="rId1" Type="http://schemas.openxmlformats.org/officeDocument/2006/relationships/themeOverride" Target="../theme/themeOverrid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Математика</a:t>
            </a:r>
            <a:r>
              <a:rPr lang="ru-RU" baseline="0"/>
              <a:t> ОГЭ </a:t>
            </a:r>
            <a:r>
              <a:rPr lang="en-US" baseline="0"/>
              <a:t> 20</a:t>
            </a:r>
            <a:r>
              <a:rPr lang="ru-RU" baseline="0"/>
              <a:t>2</a:t>
            </a:r>
            <a:r>
              <a:rPr lang="en-US" baseline="0"/>
              <a:t>1-</a:t>
            </a:r>
            <a:r>
              <a:rPr lang="ru-RU" baseline="0"/>
              <a:t>2</a:t>
            </a:r>
            <a:r>
              <a:rPr lang="en-US" baseline="0"/>
              <a:t>024</a:t>
            </a:r>
            <a:r>
              <a:rPr lang="ru-RU" baseline="0"/>
              <a:t> </a:t>
            </a:r>
            <a:endParaRPr lang="ru-RU"/>
          </a:p>
        </c:rich>
      </c:tx>
      <c:layout>
        <c:manualLayout>
          <c:xMode val="edge"/>
          <c:yMode val="edge"/>
          <c:x val="2.5608456854881997E-2"/>
          <c:y val="6.7790117964381261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938654874444421E-2"/>
          <c:y val="8.1014094763054184E-2"/>
          <c:w val="0.97870699185524446"/>
          <c:h val="0.54521055944838592"/>
        </c:manualLayout>
      </c:layout>
      <c:lineChart>
        <c:grouping val="standard"/>
        <c:varyColors val="0"/>
        <c:ser>
          <c:idx val="4"/>
          <c:order val="0"/>
          <c:tx>
            <c:v>2024 ср. балл по городу</c:v>
          </c:tx>
          <c:spPr>
            <a:ln w="25400">
              <a:solidFill>
                <a:srgbClr val="0070C0"/>
              </a:solidFill>
            </a:ln>
          </c:spPr>
          <c:marker>
            <c:symbol val="none"/>
          </c:marker>
          <c:cat>
            <c:strRef>
              <c:f>'Математ-9 диаграмма по районам'!$B$5:$B$121</c:f>
              <c:strCache>
                <c:ptCount val="117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МАОУ СШ № 46</c:v>
                </c:pt>
                <c:pt idx="17">
                  <c:v>МАОУ СШ № 55</c:v>
                </c:pt>
                <c:pt idx="18">
                  <c:v>МАОУ СШ № 63</c:v>
                </c:pt>
                <c:pt idx="19">
                  <c:v>МАОУ СШ № 81</c:v>
                </c:pt>
                <c:pt idx="20">
                  <c:v>МАОУ СШ № 90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13</c:v>
                </c:pt>
                <c:pt idx="29">
                  <c:v>МАОУ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МАОУ СШ № 50</c:v>
                </c:pt>
                <c:pt idx="33">
                  <c:v>МАОУ СШ № 53</c:v>
                </c:pt>
                <c:pt idx="34">
                  <c:v>МБОУ СШ № 64</c:v>
                </c:pt>
                <c:pt idx="35">
                  <c:v>МАОУ СШ № 65</c:v>
                </c:pt>
                <c:pt idx="36">
                  <c:v>МБОУ СШ № 79</c:v>
                </c:pt>
                <c:pt idx="37">
                  <c:v>МАОУ СШ № 89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 1 - Универс"</c:v>
                </c:pt>
                <c:pt idx="42">
                  <c:v>МБОУ Гимназия № 3</c:v>
                </c:pt>
                <c:pt idx="43">
                  <c:v>МАОУ Гимназия № 13 "Академ"</c:v>
                </c:pt>
                <c:pt idx="44">
                  <c:v>МАОУ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МАОУ Школа-интернат № 1 </c:v>
                </c:pt>
                <c:pt idx="48">
                  <c:v>МАОУ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МАОУ СШ № 72</c:v>
                </c:pt>
                <c:pt idx="54">
                  <c:v>МБОУ СШ № 73</c:v>
                </c:pt>
                <c:pt idx="55">
                  <c:v>МАОУ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 </c:v>
                </c:pt>
                <c:pt idx="60">
                  <c:v>МБОУ СШ № 159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МАОУ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МАОУ СШ № 34</c:v>
                </c:pt>
                <c:pt idx="68">
                  <c:v>МАОУ СШ № 42</c:v>
                </c:pt>
                <c:pt idx="69">
                  <c:v>МАОУ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МАОУ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МАОУ СШ № 158 "Грани"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МАОУ СШ № 5</c:v>
                </c:pt>
                <c:pt idx="80">
                  <c:v>МАОУ СШ № 7</c:v>
                </c:pt>
                <c:pt idx="81">
                  <c:v>МАОУ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МАОУ СШ № 66</c:v>
                </c:pt>
                <c:pt idx="85">
                  <c:v>МАОУ СШ № 69</c:v>
                </c:pt>
                <c:pt idx="86">
                  <c:v>МАОУ СШ № 85</c:v>
                </c:pt>
                <c:pt idx="87">
                  <c:v>МАОУ СШ № 91</c:v>
                </c:pt>
                <c:pt idx="88">
                  <c:v>МАОУ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МАОУ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МАОУ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Гимназия 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СОШ № 10 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Покровский"</c:v>
                </c:pt>
                <c:pt idx="116">
                  <c:v>МАОУ СШ № 155</c:v>
                </c:pt>
              </c:strCache>
            </c:strRef>
          </c:cat>
          <c:val>
            <c:numRef>
              <c:f>'Математ-9 диаграмма по районам'!$E$5:$E$121</c:f>
              <c:numCache>
                <c:formatCode>0,00</c:formatCode>
                <c:ptCount val="117"/>
                <c:pt idx="0">
                  <c:v>3.85</c:v>
                </c:pt>
                <c:pt idx="1">
                  <c:v>3.85</c:v>
                </c:pt>
                <c:pt idx="2">
                  <c:v>3.85</c:v>
                </c:pt>
                <c:pt idx="3">
                  <c:v>3.85</c:v>
                </c:pt>
                <c:pt idx="4">
                  <c:v>3.85</c:v>
                </c:pt>
                <c:pt idx="5">
                  <c:v>3.85</c:v>
                </c:pt>
                <c:pt idx="6">
                  <c:v>3.85</c:v>
                </c:pt>
                <c:pt idx="7">
                  <c:v>3.85</c:v>
                </c:pt>
                <c:pt idx="8">
                  <c:v>3.85</c:v>
                </c:pt>
                <c:pt idx="9">
                  <c:v>3.85</c:v>
                </c:pt>
                <c:pt idx="10">
                  <c:v>3.85</c:v>
                </c:pt>
                <c:pt idx="11">
                  <c:v>3.85</c:v>
                </c:pt>
                <c:pt idx="12">
                  <c:v>3.85</c:v>
                </c:pt>
                <c:pt idx="13">
                  <c:v>3.85</c:v>
                </c:pt>
                <c:pt idx="14">
                  <c:v>3.85</c:v>
                </c:pt>
                <c:pt idx="15">
                  <c:v>3.85</c:v>
                </c:pt>
                <c:pt idx="16">
                  <c:v>3.85</c:v>
                </c:pt>
                <c:pt idx="17">
                  <c:v>3.85</c:v>
                </c:pt>
                <c:pt idx="18">
                  <c:v>3.85</c:v>
                </c:pt>
                <c:pt idx="19">
                  <c:v>3.85</c:v>
                </c:pt>
                <c:pt idx="20">
                  <c:v>3.85</c:v>
                </c:pt>
                <c:pt idx="21">
                  <c:v>3.85</c:v>
                </c:pt>
                <c:pt idx="22">
                  <c:v>3.85</c:v>
                </c:pt>
                <c:pt idx="23">
                  <c:v>3.85</c:v>
                </c:pt>
                <c:pt idx="24">
                  <c:v>3.85</c:v>
                </c:pt>
                <c:pt idx="25">
                  <c:v>3.85</c:v>
                </c:pt>
                <c:pt idx="26">
                  <c:v>3.85</c:v>
                </c:pt>
                <c:pt idx="27">
                  <c:v>3.85</c:v>
                </c:pt>
                <c:pt idx="28">
                  <c:v>3.85</c:v>
                </c:pt>
                <c:pt idx="29">
                  <c:v>3.85</c:v>
                </c:pt>
                <c:pt idx="30">
                  <c:v>3.85</c:v>
                </c:pt>
                <c:pt idx="31">
                  <c:v>3.85</c:v>
                </c:pt>
                <c:pt idx="32">
                  <c:v>3.85</c:v>
                </c:pt>
                <c:pt idx="33">
                  <c:v>3.85</c:v>
                </c:pt>
                <c:pt idx="34">
                  <c:v>3.85</c:v>
                </c:pt>
                <c:pt idx="35">
                  <c:v>3.85</c:v>
                </c:pt>
                <c:pt idx="36">
                  <c:v>3.85</c:v>
                </c:pt>
                <c:pt idx="37">
                  <c:v>3.85</c:v>
                </c:pt>
                <c:pt idx="38">
                  <c:v>3.85</c:v>
                </c:pt>
                <c:pt idx="39">
                  <c:v>3.85</c:v>
                </c:pt>
                <c:pt idx="40">
                  <c:v>3.85</c:v>
                </c:pt>
                <c:pt idx="41">
                  <c:v>3.85</c:v>
                </c:pt>
                <c:pt idx="42">
                  <c:v>3.85</c:v>
                </c:pt>
                <c:pt idx="43">
                  <c:v>3.85</c:v>
                </c:pt>
                <c:pt idx="44">
                  <c:v>3.85</c:v>
                </c:pt>
                <c:pt idx="45">
                  <c:v>3.85</c:v>
                </c:pt>
                <c:pt idx="46">
                  <c:v>3.85</c:v>
                </c:pt>
                <c:pt idx="47">
                  <c:v>3.85</c:v>
                </c:pt>
                <c:pt idx="48">
                  <c:v>3.85</c:v>
                </c:pt>
                <c:pt idx="49">
                  <c:v>3.85</c:v>
                </c:pt>
                <c:pt idx="50">
                  <c:v>3.85</c:v>
                </c:pt>
                <c:pt idx="51">
                  <c:v>3.85</c:v>
                </c:pt>
                <c:pt idx="52">
                  <c:v>3.85</c:v>
                </c:pt>
                <c:pt idx="53">
                  <c:v>3.85</c:v>
                </c:pt>
                <c:pt idx="54">
                  <c:v>3.85</c:v>
                </c:pt>
                <c:pt idx="55">
                  <c:v>3.85</c:v>
                </c:pt>
                <c:pt idx="56">
                  <c:v>3.85</c:v>
                </c:pt>
                <c:pt idx="57">
                  <c:v>3.85</c:v>
                </c:pt>
                <c:pt idx="58">
                  <c:v>3.85</c:v>
                </c:pt>
                <c:pt idx="59">
                  <c:v>3.85</c:v>
                </c:pt>
                <c:pt idx="60">
                  <c:v>3.85</c:v>
                </c:pt>
                <c:pt idx="61">
                  <c:v>3.85</c:v>
                </c:pt>
                <c:pt idx="62">
                  <c:v>3.85</c:v>
                </c:pt>
                <c:pt idx="63">
                  <c:v>3.85</c:v>
                </c:pt>
                <c:pt idx="64">
                  <c:v>3.85</c:v>
                </c:pt>
                <c:pt idx="65">
                  <c:v>3.85</c:v>
                </c:pt>
                <c:pt idx="66">
                  <c:v>3.85</c:v>
                </c:pt>
                <c:pt idx="67">
                  <c:v>3.85</c:v>
                </c:pt>
                <c:pt idx="68">
                  <c:v>3.85</c:v>
                </c:pt>
                <c:pt idx="69">
                  <c:v>3.85</c:v>
                </c:pt>
                <c:pt idx="70">
                  <c:v>3.85</c:v>
                </c:pt>
                <c:pt idx="71">
                  <c:v>3.85</c:v>
                </c:pt>
                <c:pt idx="72">
                  <c:v>3.85</c:v>
                </c:pt>
                <c:pt idx="73">
                  <c:v>3.85</c:v>
                </c:pt>
                <c:pt idx="74">
                  <c:v>3.85</c:v>
                </c:pt>
                <c:pt idx="75">
                  <c:v>3.85</c:v>
                </c:pt>
                <c:pt idx="76">
                  <c:v>3.85</c:v>
                </c:pt>
                <c:pt idx="77">
                  <c:v>3.85</c:v>
                </c:pt>
                <c:pt idx="78">
                  <c:v>3.85</c:v>
                </c:pt>
                <c:pt idx="79">
                  <c:v>3.85</c:v>
                </c:pt>
                <c:pt idx="80">
                  <c:v>3.85</c:v>
                </c:pt>
                <c:pt idx="81">
                  <c:v>3.85</c:v>
                </c:pt>
                <c:pt idx="82">
                  <c:v>3.85</c:v>
                </c:pt>
                <c:pt idx="83">
                  <c:v>3.85</c:v>
                </c:pt>
                <c:pt idx="84">
                  <c:v>3.85</c:v>
                </c:pt>
                <c:pt idx="85">
                  <c:v>3.85</c:v>
                </c:pt>
                <c:pt idx="86">
                  <c:v>3.85</c:v>
                </c:pt>
                <c:pt idx="87">
                  <c:v>3.85</c:v>
                </c:pt>
                <c:pt idx="88">
                  <c:v>3.85</c:v>
                </c:pt>
                <c:pt idx="89">
                  <c:v>3.85</c:v>
                </c:pt>
                <c:pt idx="90">
                  <c:v>3.85</c:v>
                </c:pt>
                <c:pt idx="91">
                  <c:v>3.85</c:v>
                </c:pt>
                <c:pt idx="92">
                  <c:v>3.85</c:v>
                </c:pt>
                <c:pt idx="93">
                  <c:v>3.85</c:v>
                </c:pt>
                <c:pt idx="94">
                  <c:v>3.85</c:v>
                </c:pt>
                <c:pt idx="95">
                  <c:v>3.85</c:v>
                </c:pt>
                <c:pt idx="96">
                  <c:v>3.85</c:v>
                </c:pt>
                <c:pt idx="97">
                  <c:v>3.85</c:v>
                </c:pt>
                <c:pt idx="98">
                  <c:v>3.85</c:v>
                </c:pt>
                <c:pt idx="99">
                  <c:v>3.85</c:v>
                </c:pt>
                <c:pt idx="100">
                  <c:v>3.85</c:v>
                </c:pt>
                <c:pt idx="101">
                  <c:v>3.85</c:v>
                </c:pt>
                <c:pt idx="102">
                  <c:v>3.85</c:v>
                </c:pt>
                <c:pt idx="103">
                  <c:v>3.85</c:v>
                </c:pt>
                <c:pt idx="104">
                  <c:v>3.85</c:v>
                </c:pt>
                <c:pt idx="105">
                  <c:v>3.85</c:v>
                </c:pt>
                <c:pt idx="106">
                  <c:v>3.85</c:v>
                </c:pt>
                <c:pt idx="107">
                  <c:v>3.85</c:v>
                </c:pt>
                <c:pt idx="108">
                  <c:v>3.85</c:v>
                </c:pt>
                <c:pt idx="109">
                  <c:v>3.85</c:v>
                </c:pt>
                <c:pt idx="110">
                  <c:v>3.85</c:v>
                </c:pt>
                <c:pt idx="111">
                  <c:v>3.85</c:v>
                </c:pt>
                <c:pt idx="112">
                  <c:v>3.85</c:v>
                </c:pt>
                <c:pt idx="113">
                  <c:v>3.85</c:v>
                </c:pt>
                <c:pt idx="114">
                  <c:v>3.85</c:v>
                </c:pt>
                <c:pt idx="115">
                  <c:v>3.85</c:v>
                </c:pt>
                <c:pt idx="116">
                  <c:v>3.85</c:v>
                </c:pt>
              </c:numCache>
            </c:numRef>
          </c:val>
          <c:smooth val="0"/>
        </c:ser>
        <c:ser>
          <c:idx val="5"/>
          <c:order val="1"/>
          <c:tx>
            <c:v>2024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'Математ-9 диаграмма по районам'!$B$5:$B$121</c:f>
              <c:strCache>
                <c:ptCount val="117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МАОУ СШ № 46</c:v>
                </c:pt>
                <c:pt idx="17">
                  <c:v>МАОУ СШ № 55</c:v>
                </c:pt>
                <c:pt idx="18">
                  <c:v>МАОУ СШ № 63</c:v>
                </c:pt>
                <c:pt idx="19">
                  <c:v>МАОУ СШ № 81</c:v>
                </c:pt>
                <c:pt idx="20">
                  <c:v>МАОУ СШ № 90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13</c:v>
                </c:pt>
                <c:pt idx="29">
                  <c:v>МАОУ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МАОУ СШ № 50</c:v>
                </c:pt>
                <c:pt idx="33">
                  <c:v>МАОУ СШ № 53</c:v>
                </c:pt>
                <c:pt idx="34">
                  <c:v>МБОУ СШ № 64</c:v>
                </c:pt>
                <c:pt idx="35">
                  <c:v>МАОУ СШ № 65</c:v>
                </c:pt>
                <c:pt idx="36">
                  <c:v>МБОУ СШ № 79</c:v>
                </c:pt>
                <c:pt idx="37">
                  <c:v>МАОУ СШ № 89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 1 - Универс"</c:v>
                </c:pt>
                <c:pt idx="42">
                  <c:v>МБОУ Гимназия № 3</c:v>
                </c:pt>
                <c:pt idx="43">
                  <c:v>МАОУ Гимназия № 13 "Академ"</c:v>
                </c:pt>
                <c:pt idx="44">
                  <c:v>МАОУ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МАОУ Школа-интернат № 1 </c:v>
                </c:pt>
                <c:pt idx="48">
                  <c:v>МАОУ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МАОУ СШ № 72</c:v>
                </c:pt>
                <c:pt idx="54">
                  <c:v>МБОУ СШ № 73</c:v>
                </c:pt>
                <c:pt idx="55">
                  <c:v>МАОУ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 </c:v>
                </c:pt>
                <c:pt idx="60">
                  <c:v>МБОУ СШ № 159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МАОУ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МАОУ СШ № 34</c:v>
                </c:pt>
                <c:pt idx="68">
                  <c:v>МАОУ СШ № 42</c:v>
                </c:pt>
                <c:pt idx="69">
                  <c:v>МАОУ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МАОУ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МАОУ СШ № 158 "Грани"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МАОУ СШ № 5</c:v>
                </c:pt>
                <c:pt idx="80">
                  <c:v>МАОУ СШ № 7</c:v>
                </c:pt>
                <c:pt idx="81">
                  <c:v>МАОУ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МАОУ СШ № 66</c:v>
                </c:pt>
                <c:pt idx="85">
                  <c:v>МАОУ СШ № 69</c:v>
                </c:pt>
                <c:pt idx="86">
                  <c:v>МАОУ СШ № 85</c:v>
                </c:pt>
                <c:pt idx="87">
                  <c:v>МАОУ СШ № 91</c:v>
                </c:pt>
                <c:pt idx="88">
                  <c:v>МАОУ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МАОУ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МАОУ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Гимназия 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СОШ № 10 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Покровский"</c:v>
                </c:pt>
                <c:pt idx="116">
                  <c:v>МАОУ СШ № 155</c:v>
                </c:pt>
              </c:strCache>
            </c:strRef>
          </c:cat>
          <c:val>
            <c:numRef>
              <c:f>'Математ-9 диаграмма по районам'!$D$5:$D$121</c:f>
              <c:numCache>
                <c:formatCode>0,00</c:formatCode>
                <c:ptCount val="117"/>
                <c:pt idx="0">
                  <c:v>3.7899651597122439</c:v>
                </c:pt>
                <c:pt idx="1">
                  <c:v>3.6363636363636362</c:v>
                </c:pt>
                <c:pt idx="2">
                  <c:v>3.7832167832167833</c:v>
                </c:pt>
                <c:pt idx="3">
                  <c:v>4.2259887005649714</c:v>
                </c:pt>
                <c:pt idx="4">
                  <c:v>3.9814814814814814</c:v>
                </c:pt>
                <c:pt idx="5">
                  <c:v>3.6190476190476191</c:v>
                </c:pt>
                <c:pt idx="6">
                  <c:v>3.6730769230769229</c:v>
                </c:pt>
                <c:pt idx="7">
                  <c:v>3.7244897959183674</c:v>
                </c:pt>
                <c:pt idx="8">
                  <c:v>3.676056338028169</c:v>
                </c:pt>
                <c:pt idx="9">
                  <c:v>3.8474754862659881</c:v>
                </c:pt>
                <c:pt idx="10">
                  <c:v>4.0697674418604652</c:v>
                </c:pt>
                <c:pt idx="11">
                  <c:v>3.94</c:v>
                </c:pt>
                <c:pt idx="12">
                  <c:v>3.8952380952380952</c:v>
                </c:pt>
                <c:pt idx="13">
                  <c:v>3.9612903225806453</c:v>
                </c:pt>
                <c:pt idx="14">
                  <c:v>3.9029126213592233</c:v>
                </c:pt>
                <c:pt idx="15">
                  <c:v>3.806451612903226</c:v>
                </c:pt>
                <c:pt idx="16">
                  <c:v>3.7647058823529411</c:v>
                </c:pt>
                <c:pt idx="17">
                  <c:v>3.7272727272727271</c:v>
                </c:pt>
                <c:pt idx="18">
                  <c:v>3.7567567567567566</c:v>
                </c:pt>
                <c:pt idx="19">
                  <c:v>3.7608695652173911</c:v>
                </c:pt>
                <c:pt idx="20">
                  <c:v>3.6940298507462686</c:v>
                </c:pt>
                <c:pt idx="21">
                  <c:v>3.8904109589041096</c:v>
                </c:pt>
                <c:pt idx="22">
                  <c:v>3.7281620144537206</c:v>
                </c:pt>
                <c:pt idx="23">
                  <c:v>3.8897058823529411</c:v>
                </c:pt>
                <c:pt idx="24">
                  <c:v>3.948905109489051</c:v>
                </c:pt>
                <c:pt idx="25">
                  <c:v>3.8596491228070176</c:v>
                </c:pt>
                <c:pt idx="26">
                  <c:v>3.9795918367346941</c:v>
                </c:pt>
                <c:pt idx="27">
                  <c:v>3.7920792079207919</c:v>
                </c:pt>
                <c:pt idx="28">
                  <c:v>3.5227272727272729</c:v>
                </c:pt>
                <c:pt idx="29">
                  <c:v>3.8241758241758244</c:v>
                </c:pt>
                <c:pt idx="30">
                  <c:v>3.535211267605634</c:v>
                </c:pt>
                <c:pt idx="31">
                  <c:v>3.4202898550724639</c:v>
                </c:pt>
                <c:pt idx="32">
                  <c:v>3.6428571428571428</c:v>
                </c:pt>
                <c:pt idx="33">
                  <c:v>3.6369426751592355</c:v>
                </c:pt>
                <c:pt idx="34">
                  <c:v>3.9333333333333331</c:v>
                </c:pt>
                <c:pt idx="35">
                  <c:v>3.5</c:v>
                </c:pt>
                <c:pt idx="36">
                  <c:v>3.7358490566037736</c:v>
                </c:pt>
                <c:pt idx="37">
                  <c:v>3.6184210526315788</c:v>
                </c:pt>
                <c:pt idx="38">
                  <c:v>3.7941176470588234</c:v>
                </c:pt>
                <c:pt idx="39">
                  <c:v>3.7448979591836733</c:v>
                </c:pt>
                <c:pt idx="40">
                  <c:v>3.8564223372913191</c:v>
                </c:pt>
                <c:pt idx="41">
                  <c:v>4.1489361702127656</c:v>
                </c:pt>
                <c:pt idx="42">
                  <c:v>3.9818181818181819</c:v>
                </c:pt>
                <c:pt idx="43">
                  <c:v>4.1337209302325579</c:v>
                </c:pt>
                <c:pt idx="44">
                  <c:v>3.8260869565217392</c:v>
                </c:pt>
                <c:pt idx="45">
                  <c:v>3.879032258064516</c:v>
                </c:pt>
                <c:pt idx="46">
                  <c:v>3.9066666666666667</c:v>
                </c:pt>
                <c:pt idx="47">
                  <c:v>4.24</c:v>
                </c:pt>
                <c:pt idx="48">
                  <c:v>3.9494949494949494</c:v>
                </c:pt>
                <c:pt idx="49">
                  <c:v>3.6530612244897958</c:v>
                </c:pt>
                <c:pt idx="50">
                  <c:v>3.8666666666666667</c:v>
                </c:pt>
                <c:pt idx="51">
                  <c:v>3.5</c:v>
                </c:pt>
                <c:pt idx="52">
                  <c:v>3.6363636363636362</c:v>
                </c:pt>
                <c:pt idx="53">
                  <c:v>3.7674418604651163</c:v>
                </c:pt>
                <c:pt idx="54">
                  <c:v>3.7727272727272729</c:v>
                </c:pt>
                <c:pt idx="55">
                  <c:v>3.8695652173913042</c:v>
                </c:pt>
                <c:pt idx="56">
                  <c:v>3.5696202531645569</c:v>
                </c:pt>
                <c:pt idx="57">
                  <c:v>3.6986301369863015</c:v>
                </c:pt>
                <c:pt idx="58">
                  <c:v>3.941747572815534</c:v>
                </c:pt>
                <c:pt idx="59">
                  <c:v>4.0307692307692307</c:v>
                </c:pt>
                <c:pt idx="60">
                  <c:v>3.7560975609756095</c:v>
                </c:pt>
                <c:pt idx="61">
                  <c:v>3.8171573708038724</c:v>
                </c:pt>
                <c:pt idx="62">
                  <c:v>3.8979591836734695</c:v>
                </c:pt>
                <c:pt idx="63">
                  <c:v>3.8446601941747574</c:v>
                </c:pt>
                <c:pt idx="64">
                  <c:v>3.7058823529411766</c:v>
                </c:pt>
                <c:pt idx="65">
                  <c:v>3.8378378378378377</c:v>
                </c:pt>
                <c:pt idx="66">
                  <c:v>3.8157894736842106</c:v>
                </c:pt>
                <c:pt idx="67">
                  <c:v>3.6941176470588237</c:v>
                </c:pt>
                <c:pt idx="68">
                  <c:v>3.8333333333333335</c:v>
                </c:pt>
                <c:pt idx="69">
                  <c:v>3.8863636363636362</c:v>
                </c:pt>
                <c:pt idx="70">
                  <c:v>3.5641025641025643</c:v>
                </c:pt>
                <c:pt idx="71">
                  <c:v>3.7438423645320196</c:v>
                </c:pt>
                <c:pt idx="72">
                  <c:v>3.8048780487804876</c:v>
                </c:pt>
                <c:pt idx="73">
                  <c:v>3.8160919540229883</c:v>
                </c:pt>
                <c:pt idx="74">
                  <c:v>4.024390243902439</c:v>
                </c:pt>
                <c:pt idx="75">
                  <c:v>3.9709543568464731</c:v>
                </c:pt>
                <c:pt idx="76">
                  <c:v>3.8499046691148417</c:v>
                </c:pt>
                <c:pt idx="77">
                  <c:v>3.7142857142857144</c:v>
                </c:pt>
                <c:pt idx="78">
                  <c:v>3.7575757575757578</c:v>
                </c:pt>
                <c:pt idx="79">
                  <c:v>3.7425742574257428</c:v>
                </c:pt>
                <c:pt idx="80">
                  <c:v>3.8130081300813008</c:v>
                </c:pt>
                <c:pt idx="81">
                  <c:v>3.8214285714285716</c:v>
                </c:pt>
                <c:pt idx="82">
                  <c:v>3.870967741935484</c:v>
                </c:pt>
                <c:pt idx="83">
                  <c:v>3.7346938775510203</c:v>
                </c:pt>
                <c:pt idx="84">
                  <c:v>3.9019607843137254</c:v>
                </c:pt>
                <c:pt idx="85">
                  <c:v>3.736842105263158</c:v>
                </c:pt>
                <c:pt idx="86">
                  <c:v>3.7264150943396226</c:v>
                </c:pt>
                <c:pt idx="87">
                  <c:v>3.7473684210526317</c:v>
                </c:pt>
                <c:pt idx="88">
                  <c:v>3.8333333333333335</c:v>
                </c:pt>
                <c:pt idx="89">
                  <c:v>3.7933333333333334</c:v>
                </c:pt>
                <c:pt idx="90">
                  <c:v>3.7790697674418605</c:v>
                </c:pt>
                <c:pt idx="91">
                  <c:v>3.7721518987341773</c:v>
                </c:pt>
                <c:pt idx="92">
                  <c:v>3.691358024691358</c:v>
                </c:pt>
                <c:pt idx="93">
                  <c:v>3.6319444444444446</c:v>
                </c:pt>
                <c:pt idx="94">
                  <c:v>3.6533333333333333</c:v>
                </c:pt>
                <c:pt idx="95">
                  <c:v>4</c:v>
                </c:pt>
                <c:pt idx="96">
                  <c:v>3.8712446351931331</c:v>
                </c:pt>
                <c:pt idx="97">
                  <c:v>3.9858490566037736</c:v>
                </c:pt>
                <c:pt idx="98">
                  <c:v>4.0299401197604787</c:v>
                </c:pt>
                <c:pt idx="99">
                  <c:v>3.8549618320610688</c:v>
                </c:pt>
                <c:pt idx="100">
                  <c:v>3.959016393442623</c:v>
                </c:pt>
                <c:pt idx="101">
                  <c:v>4.036290322580645</c:v>
                </c:pt>
                <c:pt idx="102">
                  <c:v>4.2129032258064516</c:v>
                </c:pt>
                <c:pt idx="103">
                  <c:v>4.25</c:v>
                </c:pt>
                <c:pt idx="104">
                  <c:v>4.0074074074074071</c:v>
                </c:pt>
                <c:pt idx="105">
                  <c:v>3.717488789237668</c:v>
                </c:pt>
                <c:pt idx="106">
                  <c:v>3.8503937007874014</c:v>
                </c:pt>
                <c:pt idx="107">
                  <c:v>3.9052271538084793</c:v>
                </c:pt>
                <c:pt idx="108">
                  <c:v>4.1386138613861387</c:v>
                </c:pt>
                <c:pt idx="109">
                  <c:v>4.2530120481927707</c:v>
                </c:pt>
                <c:pt idx="110">
                  <c:v>4.1052631578947372</c:v>
                </c:pt>
                <c:pt idx="111">
                  <c:v>4</c:v>
                </c:pt>
                <c:pt idx="112">
                  <c:v>4.0566037735849054</c:v>
                </c:pt>
                <c:pt idx="113">
                  <c:v>3.3720930232558142</c:v>
                </c:pt>
                <c:pt idx="114">
                  <c:v>3.5365853658536586</c:v>
                </c:pt>
                <c:pt idx="115">
                  <c:v>3.7769784172661871</c:v>
                </c:pt>
                <c:pt idx="116">
                  <c:v>3.9078947368421053</c:v>
                </c:pt>
              </c:numCache>
            </c:numRef>
          </c:val>
          <c:smooth val="0"/>
        </c:ser>
        <c:ser>
          <c:idx val="1"/>
          <c:order val="2"/>
          <c:tx>
            <c:v>2023 ср. балл по городу</c:v>
          </c:tx>
          <c:spPr>
            <a:ln w="25400"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'Математ-9 диаграмма по районам'!$B$5:$B$121</c:f>
              <c:strCache>
                <c:ptCount val="117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МАОУ СШ № 46</c:v>
                </c:pt>
                <c:pt idx="17">
                  <c:v>МАОУ СШ № 55</c:v>
                </c:pt>
                <c:pt idx="18">
                  <c:v>МАОУ СШ № 63</c:v>
                </c:pt>
                <c:pt idx="19">
                  <c:v>МАОУ СШ № 81</c:v>
                </c:pt>
                <c:pt idx="20">
                  <c:v>МАОУ СШ № 90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13</c:v>
                </c:pt>
                <c:pt idx="29">
                  <c:v>МАОУ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МАОУ СШ № 50</c:v>
                </c:pt>
                <c:pt idx="33">
                  <c:v>МАОУ СШ № 53</c:v>
                </c:pt>
                <c:pt idx="34">
                  <c:v>МБОУ СШ № 64</c:v>
                </c:pt>
                <c:pt idx="35">
                  <c:v>МАОУ СШ № 65</c:v>
                </c:pt>
                <c:pt idx="36">
                  <c:v>МБОУ СШ № 79</c:v>
                </c:pt>
                <c:pt idx="37">
                  <c:v>МАОУ СШ № 89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 1 - Универс"</c:v>
                </c:pt>
                <c:pt idx="42">
                  <c:v>МБОУ Гимназия № 3</c:v>
                </c:pt>
                <c:pt idx="43">
                  <c:v>МАОУ Гимназия № 13 "Академ"</c:v>
                </c:pt>
                <c:pt idx="44">
                  <c:v>МАОУ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МАОУ Школа-интернат № 1 </c:v>
                </c:pt>
                <c:pt idx="48">
                  <c:v>МАОУ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МАОУ СШ № 72</c:v>
                </c:pt>
                <c:pt idx="54">
                  <c:v>МБОУ СШ № 73</c:v>
                </c:pt>
                <c:pt idx="55">
                  <c:v>МАОУ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 </c:v>
                </c:pt>
                <c:pt idx="60">
                  <c:v>МБОУ СШ № 159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МАОУ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МАОУ СШ № 34</c:v>
                </c:pt>
                <c:pt idx="68">
                  <c:v>МАОУ СШ № 42</c:v>
                </c:pt>
                <c:pt idx="69">
                  <c:v>МАОУ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МАОУ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МАОУ СШ № 158 "Грани"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МАОУ СШ № 5</c:v>
                </c:pt>
                <c:pt idx="80">
                  <c:v>МАОУ СШ № 7</c:v>
                </c:pt>
                <c:pt idx="81">
                  <c:v>МАОУ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МАОУ СШ № 66</c:v>
                </c:pt>
                <c:pt idx="85">
                  <c:v>МАОУ СШ № 69</c:v>
                </c:pt>
                <c:pt idx="86">
                  <c:v>МАОУ СШ № 85</c:v>
                </c:pt>
                <c:pt idx="87">
                  <c:v>МАОУ СШ № 91</c:v>
                </c:pt>
                <c:pt idx="88">
                  <c:v>МАОУ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МАОУ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МАОУ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Гимназия 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СОШ № 10 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Покровский"</c:v>
                </c:pt>
                <c:pt idx="116">
                  <c:v>МАОУ СШ № 155</c:v>
                </c:pt>
              </c:strCache>
            </c:strRef>
          </c:cat>
          <c:val>
            <c:numRef>
              <c:f>'Математ-9 диаграмма по районам'!$I$5:$I$121</c:f>
              <c:numCache>
                <c:formatCode>0,00</c:formatCode>
                <c:ptCount val="117"/>
                <c:pt idx="0">
                  <c:v>3.7</c:v>
                </c:pt>
                <c:pt idx="1">
                  <c:v>3.7</c:v>
                </c:pt>
                <c:pt idx="2">
                  <c:v>3.7</c:v>
                </c:pt>
                <c:pt idx="3">
                  <c:v>3.7</c:v>
                </c:pt>
                <c:pt idx="4">
                  <c:v>3.7</c:v>
                </c:pt>
                <c:pt idx="5">
                  <c:v>3.7</c:v>
                </c:pt>
                <c:pt idx="6">
                  <c:v>3.7</c:v>
                </c:pt>
                <c:pt idx="7">
                  <c:v>3.7</c:v>
                </c:pt>
                <c:pt idx="8">
                  <c:v>3.7</c:v>
                </c:pt>
                <c:pt idx="9">
                  <c:v>3.7</c:v>
                </c:pt>
                <c:pt idx="10">
                  <c:v>3.7</c:v>
                </c:pt>
                <c:pt idx="11">
                  <c:v>3.7</c:v>
                </c:pt>
                <c:pt idx="12">
                  <c:v>3.7</c:v>
                </c:pt>
                <c:pt idx="13">
                  <c:v>3.7</c:v>
                </c:pt>
                <c:pt idx="14">
                  <c:v>3.7</c:v>
                </c:pt>
                <c:pt idx="15">
                  <c:v>3.7</c:v>
                </c:pt>
                <c:pt idx="16">
                  <c:v>3.7</c:v>
                </c:pt>
                <c:pt idx="17">
                  <c:v>3.7</c:v>
                </c:pt>
                <c:pt idx="18">
                  <c:v>3.7</c:v>
                </c:pt>
                <c:pt idx="19">
                  <c:v>3.7</c:v>
                </c:pt>
                <c:pt idx="20">
                  <c:v>3.7</c:v>
                </c:pt>
                <c:pt idx="21">
                  <c:v>3.7</c:v>
                </c:pt>
                <c:pt idx="22">
                  <c:v>3.7</c:v>
                </c:pt>
                <c:pt idx="23">
                  <c:v>3.7</c:v>
                </c:pt>
                <c:pt idx="24">
                  <c:v>3.7</c:v>
                </c:pt>
                <c:pt idx="25">
                  <c:v>3.7</c:v>
                </c:pt>
                <c:pt idx="26">
                  <c:v>3.7</c:v>
                </c:pt>
                <c:pt idx="27">
                  <c:v>3.7</c:v>
                </c:pt>
                <c:pt idx="28">
                  <c:v>3.7</c:v>
                </c:pt>
                <c:pt idx="29">
                  <c:v>3.7</c:v>
                </c:pt>
                <c:pt idx="30">
                  <c:v>3.7</c:v>
                </c:pt>
                <c:pt idx="31">
                  <c:v>3.7</c:v>
                </c:pt>
                <c:pt idx="32">
                  <c:v>3.7</c:v>
                </c:pt>
                <c:pt idx="33">
                  <c:v>3.7</c:v>
                </c:pt>
                <c:pt idx="34">
                  <c:v>3.7</c:v>
                </c:pt>
                <c:pt idx="35">
                  <c:v>3.7</c:v>
                </c:pt>
                <c:pt idx="36">
                  <c:v>3.7</c:v>
                </c:pt>
                <c:pt idx="37">
                  <c:v>3.7</c:v>
                </c:pt>
                <c:pt idx="38">
                  <c:v>3.7</c:v>
                </c:pt>
                <c:pt idx="39">
                  <c:v>3.7</c:v>
                </c:pt>
                <c:pt idx="40">
                  <c:v>3.7</c:v>
                </c:pt>
                <c:pt idx="41">
                  <c:v>3.7</c:v>
                </c:pt>
                <c:pt idx="42">
                  <c:v>3.7</c:v>
                </c:pt>
                <c:pt idx="43">
                  <c:v>3.7</c:v>
                </c:pt>
                <c:pt idx="44">
                  <c:v>3.7</c:v>
                </c:pt>
                <c:pt idx="45">
                  <c:v>3.7</c:v>
                </c:pt>
                <c:pt idx="46">
                  <c:v>3.7</c:v>
                </c:pt>
                <c:pt idx="47">
                  <c:v>3.7</c:v>
                </c:pt>
                <c:pt idx="48">
                  <c:v>3.7</c:v>
                </c:pt>
                <c:pt idx="49">
                  <c:v>3.7</c:v>
                </c:pt>
                <c:pt idx="50">
                  <c:v>3.7</c:v>
                </c:pt>
                <c:pt idx="51">
                  <c:v>3.7</c:v>
                </c:pt>
                <c:pt idx="52">
                  <c:v>3.7</c:v>
                </c:pt>
                <c:pt idx="53">
                  <c:v>3.7</c:v>
                </c:pt>
                <c:pt idx="54">
                  <c:v>3.7</c:v>
                </c:pt>
                <c:pt idx="55">
                  <c:v>3.7</c:v>
                </c:pt>
                <c:pt idx="56">
                  <c:v>3.7</c:v>
                </c:pt>
                <c:pt idx="57">
                  <c:v>3.7</c:v>
                </c:pt>
                <c:pt idx="58">
                  <c:v>3.7</c:v>
                </c:pt>
                <c:pt idx="59">
                  <c:v>3.7</c:v>
                </c:pt>
                <c:pt idx="60">
                  <c:v>3.7</c:v>
                </c:pt>
                <c:pt idx="61">
                  <c:v>3.7</c:v>
                </c:pt>
                <c:pt idx="62">
                  <c:v>3.7</c:v>
                </c:pt>
                <c:pt idx="63">
                  <c:v>3.7</c:v>
                </c:pt>
                <c:pt idx="64">
                  <c:v>3.7</c:v>
                </c:pt>
                <c:pt idx="65">
                  <c:v>3.7</c:v>
                </c:pt>
                <c:pt idx="66">
                  <c:v>3.7</c:v>
                </c:pt>
                <c:pt idx="67">
                  <c:v>3.7</c:v>
                </c:pt>
                <c:pt idx="68">
                  <c:v>3.7</c:v>
                </c:pt>
                <c:pt idx="69">
                  <c:v>3.7</c:v>
                </c:pt>
                <c:pt idx="70">
                  <c:v>3.7</c:v>
                </c:pt>
                <c:pt idx="71">
                  <c:v>3.7</c:v>
                </c:pt>
                <c:pt idx="72">
                  <c:v>3.7</c:v>
                </c:pt>
                <c:pt idx="73">
                  <c:v>3.7</c:v>
                </c:pt>
                <c:pt idx="74">
                  <c:v>3.7</c:v>
                </c:pt>
                <c:pt idx="75">
                  <c:v>3.7</c:v>
                </c:pt>
                <c:pt idx="76">
                  <c:v>3.7</c:v>
                </c:pt>
                <c:pt idx="77">
                  <c:v>3.7</c:v>
                </c:pt>
                <c:pt idx="78">
                  <c:v>3.7</c:v>
                </c:pt>
                <c:pt idx="79">
                  <c:v>3.7</c:v>
                </c:pt>
                <c:pt idx="80">
                  <c:v>3.7</c:v>
                </c:pt>
                <c:pt idx="81">
                  <c:v>3.7</c:v>
                </c:pt>
                <c:pt idx="82">
                  <c:v>3.7</c:v>
                </c:pt>
                <c:pt idx="83">
                  <c:v>3.7</c:v>
                </c:pt>
                <c:pt idx="84">
                  <c:v>3.7</c:v>
                </c:pt>
                <c:pt idx="85">
                  <c:v>3.7</c:v>
                </c:pt>
                <c:pt idx="86">
                  <c:v>3.7</c:v>
                </c:pt>
                <c:pt idx="87">
                  <c:v>3.7</c:v>
                </c:pt>
                <c:pt idx="88">
                  <c:v>3.7</c:v>
                </c:pt>
                <c:pt idx="89">
                  <c:v>3.7</c:v>
                </c:pt>
                <c:pt idx="90">
                  <c:v>3.7</c:v>
                </c:pt>
                <c:pt idx="91">
                  <c:v>3.7</c:v>
                </c:pt>
                <c:pt idx="92">
                  <c:v>3.7</c:v>
                </c:pt>
                <c:pt idx="93">
                  <c:v>3.7</c:v>
                </c:pt>
                <c:pt idx="94">
                  <c:v>3.7</c:v>
                </c:pt>
                <c:pt idx="95">
                  <c:v>3.7</c:v>
                </c:pt>
                <c:pt idx="96">
                  <c:v>3.7</c:v>
                </c:pt>
                <c:pt idx="97">
                  <c:v>3.7</c:v>
                </c:pt>
                <c:pt idx="98">
                  <c:v>3.7</c:v>
                </c:pt>
                <c:pt idx="99">
                  <c:v>3.7</c:v>
                </c:pt>
                <c:pt idx="100">
                  <c:v>3.7</c:v>
                </c:pt>
                <c:pt idx="101">
                  <c:v>3.7</c:v>
                </c:pt>
                <c:pt idx="102">
                  <c:v>3.7</c:v>
                </c:pt>
                <c:pt idx="103">
                  <c:v>3.7</c:v>
                </c:pt>
                <c:pt idx="104">
                  <c:v>3.7</c:v>
                </c:pt>
                <c:pt idx="105">
                  <c:v>3.7</c:v>
                </c:pt>
                <c:pt idx="106">
                  <c:v>3.7</c:v>
                </c:pt>
                <c:pt idx="107">
                  <c:v>3.7</c:v>
                </c:pt>
                <c:pt idx="108">
                  <c:v>3.7</c:v>
                </c:pt>
                <c:pt idx="109">
                  <c:v>3.7</c:v>
                </c:pt>
                <c:pt idx="110">
                  <c:v>3.7</c:v>
                </c:pt>
                <c:pt idx="111">
                  <c:v>3.7</c:v>
                </c:pt>
                <c:pt idx="112">
                  <c:v>3.7</c:v>
                </c:pt>
                <c:pt idx="113">
                  <c:v>3.7</c:v>
                </c:pt>
                <c:pt idx="114">
                  <c:v>3.7</c:v>
                </c:pt>
                <c:pt idx="115">
                  <c:v>3.7</c:v>
                </c:pt>
                <c:pt idx="116">
                  <c:v>3.7</c:v>
                </c:pt>
              </c:numCache>
            </c:numRef>
          </c:val>
          <c:smooth val="0"/>
        </c:ser>
        <c:ser>
          <c:idx val="3"/>
          <c:order val="3"/>
          <c:tx>
            <c:v>2023 ср. балл ОУ</c:v>
          </c:tx>
          <c:spPr>
            <a:ln w="25400"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'Математ-9 диаграмма по районам'!$B$5:$B$121</c:f>
              <c:strCache>
                <c:ptCount val="117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МАОУ СШ № 46</c:v>
                </c:pt>
                <c:pt idx="17">
                  <c:v>МАОУ СШ № 55</c:v>
                </c:pt>
                <c:pt idx="18">
                  <c:v>МАОУ СШ № 63</c:v>
                </c:pt>
                <c:pt idx="19">
                  <c:v>МАОУ СШ № 81</c:v>
                </c:pt>
                <c:pt idx="20">
                  <c:v>МАОУ СШ № 90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13</c:v>
                </c:pt>
                <c:pt idx="29">
                  <c:v>МАОУ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МАОУ СШ № 50</c:v>
                </c:pt>
                <c:pt idx="33">
                  <c:v>МАОУ СШ № 53</c:v>
                </c:pt>
                <c:pt idx="34">
                  <c:v>МБОУ СШ № 64</c:v>
                </c:pt>
                <c:pt idx="35">
                  <c:v>МАОУ СШ № 65</c:v>
                </c:pt>
                <c:pt idx="36">
                  <c:v>МБОУ СШ № 79</c:v>
                </c:pt>
                <c:pt idx="37">
                  <c:v>МАОУ СШ № 89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 1 - Универс"</c:v>
                </c:pt>
                <c:pt idx="42">
                  <c:v>МБОУ Гимназия № 3</c:v>
                </c:pt>
                <c:pt idx="43">
                  <c:v>МАОУ Гимназия № 13 "Академ"</c:v>
                </c:pt>
                <c:pt idx="44">
                  <c:v>МАОУ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МАОУ Школа-интернат № 1 </c:v>
                </c:pt>
                <c:pt idx="48">
                  <c:v>МАОУ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МАОУ СШ № 72</c:v>
                </c:pt>
                <c:pt idx="54">
                  <c:v>МБОУ СШ № 73</c:v>
                </c:pt>
                <c:pt idx="55">
                  <c:v>МАОУ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 </c:v>
                </c:pt>
                <c:pt idx="60">
                  <c:v>МБОУ СШ № 159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МАОУ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МАОУ СШ № 34</c:v>
                </c:pt>
                <c:pt idx="68">
                  <c:v>МАОУ СШ № 42</c:v>
                </c:pt>
                <c:pt idx="69">
                  <c:v>МАОУ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МАОУ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МАОУ СШ № 158 "Грани"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МАОУ СШ № 5</c:v>
                </c:pt>
                <c:pt idx="80">
                  <c:v>МАОУ СШ № 7</c:v>
                </c:pt>
                <c:pt idx="81">
                  <c:v>МАОУ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МАОУ СШ № 66</c:v>
                </c:pt>
                <c:pt idx="85">
                  <c:v>МАОУ СШ № 69</c:v>
                </c:pt>
                <c:pt idx="86">
                  <c:v>МАОУ СШ № 85</c:v>
                </c:pt>
                <c:pt idx="87">
                  <c:v>МАОУ СШ № 91</c:v>
                </c:pt>
                <c:pt idx="88">
                  <c:v>МАОУ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МАОУ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МАОУ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Гимназия 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СОШ № 10 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Покровский"</c:v>
                </c:pt>
                <c:pt idx="116">
                  <c:v>МАОУ СШ № 155</c:v>
                </c:pt>
              </c:strCache>
            </c:strRef>
          </c:cat>
          <c:val>
            <c:numRef>
              <c:f>'Математ-9 диаграмма по районам'!$H$5:$H$121</c:f>
              <c:numCache>
                <c:formatCode>0,00</c:formatCode>
                <c:ptCount val="117"/>
                <c:pt idx="0">
                  <c:v>3.6385358889641202</c:v>
                </c:pt>
                <c:pt idx="1">
                  <c:v>3.5233644859813085</c:v>
                </c:pt>
                <c:pt idx="2">
                  <c:v>3.7619047619047619</c:v>
                </c:pt>
                <c:pt idx="3">
                  <c:v>4</c:v>
                </c:pt>
                <c:pt idx="4">
                  <c:v>3.8181818181818183</c:v>
                </c:pt>
                <c:pt idx="5">
                  <c:v>3.2602739726027399</c:v>
                </c:pt>
                <c:pt idx="6">
                  <c:v>3.4862385321100917</c:v>
                </c:pt>
                <c:pt idx="7">
                  <c:v>3.6231884057971016</c:v>
                </c:pt>
                <c:pt idx="8">
                  <c:v>3.6351351351351351</c:v>
                </c:pt>
                <c:pt idx="9">
                  <c:v>3.6717729126051282</c:v>
                </c:pt>
                <c:pt idx="10">
                  <c:v>3.7349397590361444</c:v>
                </c:pt>
                <c:pt idx="11">
                  <c:v>3.88</c:v>
                </c:pt>
                <c:pt idx="12">
                  <c:v>3.9255319148936172</c:v>
                </c:pt>
                <c:pt idx="13">
                  <c:v>3.9261744966442955</c:v>
                </c:pt>
                <c:pt idx="14">
                  <c:v>3.6853932584269664</c:v>
                </c:pt>
                <c:pt idx="15">
                  <c:v>3.5616438356164384</c:v>
                </c:pt>
                <c:pt idx="16">
                  <c:v>3.7532467532467533</c:v>
                </c:pt>
                <c:pt idx="17">
                  <c:v>3.4482758620689653</c:v>
                </c:pt>
                <c:pt idx="18">
                  <c:v>3.5084745762711864</c:v>
                </c:pt>
                <c:pt idx="19">
                  <c:v>3.3285714285714287</c:v>
                </c:pt>
                <c:pt idx="20">
                  <c:v>3.6044776119402986</c:v>
                </c:pt>
                <c:pt idx="21">
                  <c:v>3.7045454545454546</c:v>
                </c:pt>
                <c:pt idx="22">
                  <c:v>3.6217862659268549</c:v>
                </c:pt>
                <c:pt idx="23">
                  <c:v>3.9495798319327733</c:v>
                </c:pt>
                <c:pt idx="24">
                  <c:v>3.6493506493506493</c:v>
                </c:pt>
                <c:pt idx="25">
                  <c:v>3.6862745098039214</c:v>
                </c:pt>
                <c:pt idx="26">
                  <c:v>3.8607594936708862</c:v>
                </c:pt>
                <c:pt idx="27">
                  <c:v>3.613861386138614</c:v>
                </c:pt>
                <c:pt idx="28">
                  <c:v>3.3913043478260869</c:v>
                </c:pt>
                <c:pt idx="29">
                  <c:v>3.7978723404255321</c:v>
                </c:pt>
                <c:pt idx="30">
                  <c:v>3.4814814814814814</c:v>
                </c:pt>
                <c:pt idx="31">
                  <c:v>3.3043478260869565</c:v>
                </c:pt>
                <c:pt idx="32">
                  <c:v>3.5862068965517242</c:v>
                </c:pt>
                <c:pt idx="33">
                  <c:v>3.6962962962962962</c:v>
                </c:pt>
                <c:pt idx="34">
                  <c:v>3.6530612244897958</c:v>
                </c:pt>
                <c:pt idx="35">
                  <c:v>3.4821428571428572</c:v>
                </c:pt>
                <c:pt idx="36">
                  <c:v>3.5471698113207548</c:v>
                </c:pt>
                <c:pt idx="37">
                  <c:v>3.5897435897435899</c:v>
                </c:pt>
                <c:pt idx="38">
                  <c:v>3.625</c:v>
                </c:pt>
                <c:pt idx="39">
                  <c:v>3.6559139784946235</c:v>
                </c:pt>
                <c:pt idx="40">
                  <c:v>3.6952153736499516</c:v>
                </c:pt>
                <c:pt idx="41">
                  <c:v>3.7852760736196318</c:v>
                </c:pt>
                <c:pt idx="42">
                  <c:v>3.7962962962962963</c:v>
                </c:pt>
                <c:pt idx="43">
                  <c:v>4.0490797546012267</c:v>
                </c:pt>
                <c:pt idx="44">
                  <c:v>3.6666666666666665</c:v>
                </c:pt>
                <c:pt idx="45">
                  <c:v>3.6379310344827585</c:v>
                </c:pt>
                <c:pt idx="46">
                  <c:v>3.7840909090909092</c:v>
                </c:pt>
                <c:pt idx="47">
                  <c:v>4.166666666666667</c:v>
                </c:pt>
                <c:pt idx="48">
                  <c:v>3.8253968253968256</c:v>
                </c:pt>
                <c:pt idx="49">
                  <c:v>3.4509803921568629</c:v>
                </c:pt>
                <c:pt idx="50">
                  <c:v>3.9130434782608696</c:v>
                </c:pt>
                <c:pt idx="51">
                  <c:v>3.1851851851851851</c:v>
                </c:pt>
                <c:pt idx="52">
                  <c:v>3.5081967213114753</c:v>
                </c:pt>
                <c:pt idx="53">
                  <c:v>3.8764044943820224</c:v>
                </c:pt>
                <c:pt idx="54">
                  <c:v>3.3684210526315788</c:v>
                </c:pt>
                <c:pt idx="55">
                  <c:v>3.7567567567567566</c:v>
                </c:pt>
                <c:pt idx="56">
                  <c:v>3.4901960784313726</c:v>
                </c:pt>
                <c:pt idx="57">
                  <c:v>3.5119047619047619</c:v>
                </c:pt>
                <c:pt idx="58">
                  <c:v>3.6330275229357798</c:v>
                </c:pt>
                <c:pt idx="59">
                  <c:v>3.8035714285714284</c:v>
                </c:pt>
                <c:pt idx="61">
                  <c:v>3.6426551158430853</c:v>
                </c:pt>
                <c:pt idx="62">
                  <c:v>3.9342105263157894</c:v>
                </c:pt>
                <c:pt idx="63">
                  <c:v>3.9074074074074074</c:v>
                </c:pt>
                <c:pt idx="64">
                  <c:v>3.7358490566037736</c:v>
                </c:pt>
                <c:pt idx="65">
                  <c:v>3.5714285714285716</c:v>
                </c:pt>
                <c:pt idx="66">
                  <c:v>3.6666666666666665</c:v>
                </c:pt>
                <c:pt idx="67">
                  <c:v>3.6585365853658538</c:v>
                </c:pt>
                <c:pt idx="68">
                  <c:v>3.6391752577319587</c:v>
                </c:pt>
                <c:pt idx="69">
                  <c:v>3.4871794871794872</c:v>
                </c:pt>
                <c:pt idx="70">
                  <c:v>3.4189189189189189</c:v>
                </c:pt>
                <c:pt idx="71">
                  <c:v>3.7926829268292681</c:v>
                </c:pt>
                <c:pt idx="72">
                  <c:v>3.1965811965811968</c:v>
                </c:pt>
                <c:pt idx="73">
                  <c:v>3.5245901639344264</c:v>
                </c:pt>
                <c:pt idx="74">
                  <c:v>3.7682926829268291</c:v>
                </c:pt>
                <c:pt idx="75">
                  <c:v>3.6956521739130435</c:v>
                </c:pt>
                <c:pt idx="76">
                  <c:v>3.6634479936709856</c:v>
                </c:pt>
                <c:pt idx="77">
                  <c:v>3.4285714285714284</c:v>
                </c:pt>
                <c:pt idx="78">
                  <c:v>3.4545454545454546</c:v>
                </c:pt>
                <c:pt idx="79">
                  <c:v>3.57</c:v>
                </c:pt>
                <c:pt idx="80">
                  <c:v>3.8157894736842106</c:v>
                </c:pt>
                <c:pt idx="81">
                  <c:v>3.5750000000000002</c:v>
                </c:pt>
                <c:pt idx="82">
                  <c:v>3.6603773584905661</c:v>
                </c:pt>
                <c:pt idx="83">
                  <c:v>3.66</c:v>
                </c:pt>
                <c:pt idx="84">
                  <c:v>3.5490196078431371</c:v>
                </c:pt>
                <c:pt idx="85">
                  <c:v>3.7435897435897436</c:v>
                </c:pt>
                <c:pt idx="86">
                  <c:v>3.4752475247524752</c:v>
                </c:pt>
                <c:pt idx="87">
                  <c:v>3.4415584415584415</c:v>
                </c:pt>
                <c:pt idx="88">
                  <c:v>3.6315789473684212</c:v>
                </c:pt>
                <c:pt idx="89">
                  <c:v>3.806451612903226</c:v>
                </c:pt>
                <c:pt idx="90">
                  <c:v>3.625</c:v>
                </c:pt>
                <c:pt idx="91">
                  <c:v>3.4736842105263159</c:v>
                </c:pt>
                <c:pt idx="92">
                  <c:v>3.535211267605634</c:v>
                </c:pt>
                <c:pt idx="93">
                  <c:v>3.4830508474576272</c:v>
                </c:pt>
                <c:pt idx="94">
                  <c:v>3.5064935064935066</c:v>
                </c:pt>
                <c:pt idx="95">
                  <c:v>3.6341463414634148</c:v>
                </c:pt>
                <c:pt idx="96">
                  <c:v>3.7696335078534031</c:v>
                </c:pt>
                <c:pt idx="97">
                  <c:v>3.7349999999999999</c:v>
                </c:pt>
                <c:pt idx="98">
                  <c:v>3.7299270072992701</c:v>
                </c:pt>
                <c:pt idx="99">
                  <c:v>3.5510204081632653</c:v>
                </c:pt>
                <c:pt idx="100">
                  <c:v>3.943661971830986</c:v>
                </c:pt>
                <c:pt idx="101">
                  <c:v>3.7934272300469485</c:v>
                </c:pt>
                <c:pt idx="102">
                  <c:v>3.9370629370629371</c:v>
                </c:pt>
                <c:pt idx="103">
                  <c:v>4.1767955801104977</c:v>
                </c:pt>
                <c:pt idx="104">
                  <c:v>3.9459459459459461</c:v>
                </c:pt>
                <c:pt idx="105">
                  <c:v>3.6130952380952381</c:v>
                </c:pt>
                <c:pt idx="106">
                  <c:v>3.6385542168674698</c:v>
                </c:pt>
                <c:pt idx="107">
                  <c:v>3.7308470082005627</c:v>
                </c:pt>
                <c:pt idx="108">
                  <c:v>4.0441176470588234</c:v>
                </c:pt>
                <c:pt idx="109">
                  <c:v>3.8292682926829267</c:v>
                </c:pt>
                <c:pt idx="110">
                  <c:v>3.9859154929577465</c:v>
                </c:pt>
                <c:pt idx="111">
                  <c:v>3.6296296296296298</c:v>
                </c:pt>
                <c:pt idx="112">
                  <c:v>3.9326923076923075</c:v>
                </c:pt>
                <c:pt idx="113">
                  <c:v>3.5094339622641511</c:v>
                </c:pt>
                <c:pt idx="114">
                  <c:v>3.3666666666666667</c:v>
                </c:pt>
                <c:pt idx="115">
                  <c:v>3.5902439024390245</c:v>
                </c:pt>
                <c:pt idx="116">
                  <c:v>3.6896551724137931</c:v>
                </c:pt>
              </c:numCache>
            </c:numRef>
          </c:val>
          <c:smooth val="0"/>
        </c:ser>
        <c:ser>
          <c:idx val="13"/>
          <c:order val="4"/>
          <c:tx>
            <c:v>2022 ср. балл по городу</c:v>
          </c:tx>
          <c:spPr>
            <a:ln w="25400">
              <a:solidFill>
                <a:srgbClr val="FFC000"/>
              </a:solidFill>
            </a:ln>
          </c:spPr>
          <c:marker>
            <c:symbol val="none"/>
          </c:marker>
          <c:cat>
            <c:strRef>
              <c:f>'Математ-9 диаграмма по районам'!$B$5:$B$121</c:f>
              <c:strCache>
                <c:ptCount val="117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МАОУ СШ № 46</c:v>
                </c:pt>
                <c:pt idx="17">
                  <c:v>МАОУ СШ № 55</c:v>
                </c:pt>
                <c:pt idx="18">
                  <c:v>МАОУ СШ № 63</c:v>
                </c:pt>
                <c:pt idx="19">
                  <c:v>МАОУ СШ № 81</c:v>
                </c:pt>
                <c:pt idx="20">
                  <c:v>МАОУ СШ № 90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13</c:v>
                </c:pt>
                <c:pt idx="29">
                  <c:v>МАОУ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МАОУ СШ № 50</c:v>
                </c:pt>
                <c:pt idx="33">
                  <c:v>МАОУ СШ № 53</c:v>
                </c:pt>
                <c:pt idx="34">
                  <c:v>МБОУ СШ № 64</c:v>
                </c:pt>
                <c:pt idx="35">
                  <c:v>МАОУ СШ № 65</c:v>
                </c:pt>
                <c:pt idx="36">
                  <c:v>МБОУ СШ № 79</c:v>
                </c:pt>
                <c:pt idx="37">
                  <c:v>МАОУ СШ № 89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 1 - Универс"</c:v>
                </c:pt>
                <c:pt idx="42">
                  <c:v>МБОУ Гимназия № 3</c:v>
                </c:pt>
                <c:pt idx="43">
                  <c:v>МАОУ Гимназия № 13 "Академ"</c:v>
                </c:pt>
                <c:pt idx="44">
                  <c:v>МАОУ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МАОУ Школа-интернат № 1 </c:v>
                </c:pt>
                <c:pt idx="48">
                  <c:v>МАОУ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МАОУ СШ № 72</c:v>
                </c:pt>
                <c:pt idx="54">
                  <c:v>МБОУ СШ № 73</c:v>
                </c:pt>
                <c:pt idx="55">
                  <c:v>МАОУ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 </c:v>
                </c:pt>
                <c:pt idx="60">
                  <c:v>МБОУ СШ № 159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МАОУ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МАОУ СШ № 34</c:v>
                </c:pt>
                <c:pt idx="68">
                  <c:v>МАОУ СШ № 42</c:v>
                </c:pt>
                <c:pt idx="69">
                  <c:v>МАОУ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МАОУ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МАОУ СШ № 158 "Грани"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МАОУ СШ № 5</c:v>
                </c:pt>
                <c:pt idx="80">
                  <c:v>МАОУ СШ № 7</c:v>
                </c:pt>
                <c:pt idx="81">
                  <c:v>МАОУ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МАОУ СШ № 66</c:v>
                </c:pt>
                <c:pt idx="85">
                  <c:v>МАОУ СШ № 69</c:v>
                </c:pt>
                <c:pt idx="86">
                  <c:v>МАОУ СШ № 85</c:v>
                </c:pt>
                <c:pt idx="87">
                  <c:v>МАОУ СШ № 91</c:v>
                </c:pt>
                <c:pt idx="88">
                  <c:v>МАОУ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МАОУ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МАОУ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Гимназия 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СОШ № 10 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Покровский"</c:v>
                </c:pt>
                <c:pt idx="116">
                  <c:v>МАОУ СШ № 155</c:v>
                </c:pt>
              </c:strCache>
            </c:strRef>
          </c:cat>
          <c:val>
            <c:numRef>
              <c:f>'Математ-9 диаграмма'!$M$5:$M$121</c:f>
              <c:numCache>
                <c:formatCode>Основной</c:formatCode>
                <c:ptCount val="117"/>
                <c:pt idx="0">
                  <c:v>3.61</c:v>
                </c:pt>
                <c:pt idx="1">
                  <c:v>3.61</c:v>
                </c:pt>
                <c:pt idx="2">
                  <c:v>3.61</c:v>
                </c:pt>
                <c:pt idx="3">
                  <c:v>3.61</c:v>
                </c:pt>
                <c:pt idx="4">
                  <c:v>3.61</c:v>
                </c:pt>
                <c:pt idx="5">
                  <c:v>3.61</c:v>
                </c:pt>
                <c:pt idx="6">
                  <c:v>3.61</c:v>
                </c:pt>
                <c:pt idx="7">
                  <c:v>3.61</c:v>
                </c:pt>
                <c:pt idx="8">
                  <c:v>3.61</c:v>
                </c:pt>
                <c:pt idx="9">
                  <c:v>3.61</c:v>
                </c:pt>
                <c:pt idx="10">
                  <c:v>3.61</c:v>
                </c:pt>
                <c:pt idx="11">
                  <c:v>3.61</c:v>
                </c:pt>
                <c:pt idx="12">
                  <c:v>3.61</c:v>
                </c:pt>
                <c:pt idx="13">
                  <c:v>3.61</c:v>
                </c:pt>
                <c:pt idx="14">
                  <c:v>3.61</c:v>
                </c:pt>
                <c:pt idx="15">
                  <c:v>3.61</c:v>
                </c:pt>
                <c:pt idx="16">
                  <c:v>3.61</c:v>
                </c:pt>
                <c:pt idx="17">
                  <c:v>3.61</c:v>
                </c:pt>
                <c:pt idx="18">
                  <c:v>3.61</c:v>
                </c:pt>
                <c:pt idx="19">
                  <c:v>3.61</c:v>
                </c:pt>
                <c:pt idx="20">
                  <c:v>3.61</c:v>
                </c:pt>
                <c:pt idx="21">
                  <c:v>3.61</c:v>
                </c:pt>
                <c:pt idx="22">
                  <c:v>3.61</c:v>
                </c:pt>
                <c:pt idx="23">
                  <c:v>3.61</c:v>
                </c:pt>
                <c:pt idx="24">
                  <c:v>3.61</c:v>
                </c:pt>
                <c:pt idx="25">
                  <c:v>3.61</c:v>
                </c:pt>
                <c:pt idx="26">
                  <c:v>3.61</c:v>
                </c:pt>
                <c:pt idx="27">
                  <c:v>3.61</c:v>
                </c:pt>
                <c:pt idx="28">
                  <c:v>3.61</c:v>
                </c:pt>
                <c:pt idx="29">
                  <c:v>3.61</c:v>
                </c:pt>
                <c:pt idx="30">
                  <c:v>3.61</c:v>
                </c:pt>
                <c:pt idx="31">
                  <c:v>3.61</c:v>
                </c:pt>
                <c:pt idx="32">
                  <c:v>3.61</c:v>
                </c:pt>
                <c:pt idx="33">
                  <c:v>3.61</c:v>
                </c:pt>
                <c:pt idx="34">
                  <c:v>3.61</c:v>
                </c:pt>
                <c:pt idx="35">
                  <c:v>3.61</c:v>
                </c:pt>
                <c:pt idx="36">
                  <c:v>3.61</c:v>
                </c:pt>
                <c:pt idx="37">
                  <c:v>3.61</c:v>
                </c:pt>
                <c:pt idx="38">
                  <c:v>3.61</c:v>
                </c:pt>
                <c:pt idx="39">
                  <c:v>3.61</c:v>
                </c:pt>
                <c:pt idx="40">
                  <c:v>3.61</c:v>
                </c:pt>
                <c:pt idx="41">
                  <c:v>3.61</c:v>
                </c:pt>
                <c:pt idx="42">
                  <c:v>3.61</c:v>
                </c:pt>
                <c:pt idx="43">
                  <c:v>3.61</c:v>
                </c:pt>
                <c:pt idx="44">
                  <c:v>3.61</c:v>
                </c:pt>
                <c:pt idx="45">
                  <c:v>3.61</c:v>
                </c:pt>
                <c:pt idx="46">
                  <c:v>3.61</c:v>
                </c:pt>
                <c:pt idx="47">
                  <c:v>3.61</c:v>
                </c:pt>
                <c:pt idx="48">
                  <c:v>3.61</c:v>
                </c:pt>
                <c:pt idx="49">
                  <c:v>3.61</c:v>
                </c:pt>
                <c:pt idx="50">
                  <c:v>3.61</c:v>
                </c:pt>
                <c:pt idx="51">
                  <c:v>3.61</c:v>
                </c:pt>
                <c:pt idx="52">
                  <c:v>3.61</c:v>
                </c:pt>
                <c:pt idx="53">
                  <c:v>3.61</c:v>
                </c:pt>
                <c:pt idx="54">
                  <c:v>3.61</c:v>
                </c:pt>
                <c:pt idx="55">
                  <c:v>3.61</c:v>
                </c:pt>
                <c:pt idx="56">
                  <c:v>3.61</c:v>
                </c:pt>
                <c:pt idx="57">
                  <c:v>3.61</c:v>
                </c:pt>
                <c:pt idx="58">
                  <c:v>3.61</c:v>
                </c:pt>
                <c:pt idx="59">
                  <c:v>3.61</c:v>
                </c:pt>
                <c:pt idx="60">
                  <c:v>3.61</c:v>
                </c:pt>
                <c:pt idx="61">
                  <c:v>3.61</c:v>
                </c:pt>
                <c:pt idx="62">
                  <c:v>3.61</c:v>
                </c:pt>
                <c:pt idx="63">
                  <c:v>3.61</c:v>
                </c:pt>
                <c:pt idx="64">
                  <c:v>3.61</c:v>
                </c:pt>
                <c:pt idx="65">
                  <c:v>3.61</c:v>
                </c:pt>
                <c:pt idx="66">
                  <c:v>3.61</c:v>
                </c:pt>
                <c:pt idx="67">
                  <c:v>3.61</c:v>
                </c:pt>
                <c:pt idx="68">
                  <c:v>3.61</c:v>
                </c:pt>
                <c:pt idx="69">
                  <c:v>3.61</c:v>
                </c:pt>
                <c:pt idx="70">
                  <c:v>3.61</c:v>
                </c:pt>
                <c:pt idx="71">
                  <c:v>3.61</c:v>
                </c:pt>
                <c:pt idx="72">
                  <c:v>3.61</c:v>
                </c:pt>
                <c:pt idx="73">
                  <c:v>3.61</c:v>
                </c:pt>
                <c:pt idx="74">
                  <c:v>3.61</c:v>
                </c:pt>
                <c:pt idx="75">
                  <c:v>3.61</c:v>
                </c:pt>
                <c:pt idx="76">
                  <c:v>3.61</c:v>
                </c:pt>
                <c:pt idx="77">
                  <c:v>3.61</c:v>
                </c:pt>
                <c:pt idx="78">
                  <c:v>3.61</c:v>
                </c:pt>
                <c:pt idx="79">
                  <c:v>3.61</c:v>
                </c:pt>
                <c:pt idx="80">
                  <c:v>3.61</c:v>
                </c:pt>
                <c:pt idx="81">
                  <c:v>3.61</c:v>
                </c:pt>
                <c:pt idx="82">
                  <c:v>3.61</c:v>
                </c:pt>
                <c:pt idx="83">
                  <c:v>3.61</c:v>
                </c:pt>
                <c:pt idx="84">
                  <c:v>3.61</c:v>
                </c:pt>
                <c:pt idx="85">
                  <c:v>3.61</c:v>
                </c:pt>
                <c:pt idx="86">
                  <c:v>3.61</c:v>
                </c:pt>
                <c:pt idx="87">
                  <c:v>3.61</c:v>
                </c:pt>
                <c:pt idx="88">
                  <c:v>3.61</c:v>
                </c:pt>
                <c:pt idx="89">
                  <c:v>3.61</c:v>
                </c:pt>
                <c:pt idx="90">
                  <c:v>3.61</c:v>
                </c:pt>
                <c:pt idx="91">
                  <c:v>3.61</c:v>
                </c:pt>
                <c:pt idx="92">
                  <c:v>3.61</c:v>
                </c:pt>
                <c:pt idx="93">
                  <c:v>3.61</c:v>
                </c:pt>
                <c:pt idx="94">
                  <c:v>3.61</c:v>
                </c:pt>
                <c:pt idx="95">
                  <c:v>3.61</c:v>
                </c:pt>
                <c:pt idx="96">
                  <c:v>3.61</c:v>
                </c:pt>
                <c:pt idx="97">
                  <c:v>3.61</c:v>
                </c:pt>
                <c:pt idx="98">
                  <c:v>3.61</c:v>
                </c:pt>
                <c:pt idx="99">
                  <c:v>3.61</c:v>
                </c:pt>
                <c:pt idx="100">
                  <c:v>3.61</c:v>
                </c:pt>
                <c:pt idx="101">
                  <c:v>3.61</c:v>
                </c:pt>
                <c:pt idx="102">
                  <c:v>3.61</c:v>
                </c:pt>
                <c:pt idx="103">
                  <c:v>3.61</c:v>
                </c:pt>
                <c:pt idx="104">
                  <c:v>3.61</c:v>
                </c:pt>
                <c:pt idx="105">
                  <c:v>3.61</c:v>
                </c:pt>
                <c:pt idx="106">
                  <c:v>3.61</c:v>
                </c:pt>
                <c:pt idx="107">
                  <c:v>3.61</c:v>
                </c:pt>
                <c:pt idx="108">
                  <c:v>3.61</c:v>
                </c:pt>
                <c:pt idx="109">
                  <c:v>3.61</c:v>
                </c:pt>
                <c:pt idx="110">
                  <c:v>3.61</c:v>
                </c:pt>
                <c:pt idx="111">
                  <c:v>3.61</c:v>
                </c:pt>
                <c:pt idx="112">
                  <c:v>3.61</c:v>
                </c:pt>
                <c:pt idx="113">
                  <c:v>3.61</c:v>
                </c:pt>
                <c:pt idx="114">
                  <c:v>3.61</c:v>
                </c:pt>
                <c:pt idx="115">
                  <c:v>3.61</c:v>
                </c:pt>
                <c:pt idx="116">
                  <c:v>3.61</c:v>
                </c:pt>
              </c:numCache>
            </c:numRef>
          </c:val>
          <c:smooth val="0"/>
        </c:ser>
        <c:ser>
          <c:idx val="12"/>
          <c:order val="5"/>
          <c:tx>
            <c:v>2022 ср. балл ОУ</c:v>
          </c:tx>
          <c:spPr>
            <a:ln w="25400">
              <a:solidFill>
                <a:srgbClr val="FFFF00"/>
              </a:solidFill>
            </a:ln>
          </c:spPr>
          <c:marker>
            <c:symbol val="none"/>
          </c:marker>
          <c:cat>
            <c:strRef>
              <c:f>'Математ-9 диаграмма по районам'!$B$5:$B$121</c:f>
              <c:strCache>
                <c:ptCount val="117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МАОУ СШ № 46</c:v>
                </c:pt>
                <c:pt idx="17">
                  <c:v>МАОУ СШ № 55</c:v>
                </c:pt>
                <c:pt idx="18">
                  <c:v>МАОУ СШ № 63</c:v>
                </c:pt>
                <c:pt idx="19">
                  <c:v>МАОУ СШ № 81</c:v>
                </c:pt>
                <c:pt idx="20">
                  <c:v>МАОУ СШ № 90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13</c:v>
                </c:pt>
                <c:pt idx="29">
                  <c:v>МАОУ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МАОУ СШ № 50</c:v>
                </c:pt>
                <c:pt idx="33">
                  <c:v>МАОУ СШ № 53</c:v>
                </c:pt>
                <c:pt idx="34">
                  <c:v>МБОУ СШ № 64</c:v>
                </c:pt>
                <c:pt idx="35">
                  <c:v>МАОУ СШ № 65</c:v>
                </c:pt>
                <c:pt idx="36">
                  <c:v>МБОУ СШ № 79</c:v>
                </c:pt>
                <c:pt idx="37">
                  <c:v>МАОУ СШ № 89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 1 - Универс"</c:v>
                </c:pt>
                <c:pt idx="42">
                  <c:v>МБОУ Гимназия № 3</c:v>
                </c:pt>
                <c:pt idx="43">
                  <c:v>МАОУ Гимназия № 13 "Академ"</c:v>
                </c:pt>
                <c:pt idx="44">
                  <c:v>МАОУ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МАОУ Школа-интернат № 1 </c:v>
                </c:pt>
                <c:pt idx="48">
                  <c:v>МАОУ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МАОУ СШ № 72</c:v>
                </c:pt>
                <c:pt idx="54">
                  <c:v>МБОУ СШ № 73</c:v>
                </c:pt>
                <c:pt idx="55">
                  <c:v>МАОУ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 </c:v>
                </c:pt>
                <c:pt idx="60">
                  <c:v>МБОУ СШ № 159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МАОУ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МАОУ СШ № 34</c:v>
                </c:pt>
                <c:pt idx="68">
                  <c:v>МАОУ СШ № 42</c:v>
                </c:pt>
                <c:pt idx="69">
                  <c:v>МАОУ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МАОУ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МАОУ СШ № 158 "Грани"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МАОУ СШ № 5</c:v>
                </c:pt>
                <c:pt idx="80">
                  <c:v>МАОУ СШ № 7</c:v>
                </c:pt>
                <c:pt idx="81">
                  <c:v>МАОУ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МАОУ СШ № 66</c:v>
                </c:pt>
                <c:pt idx="85">
                  <c:v>МАОУ СШ № 69</c:v>
                </c:pt>
                <c:pt idx="86">
                  <c:v>МАОУ СШ № 85</c:v>
                </c:pt>
                <c:pt idx="87">
                  <c:v>МАОУ СШ № 91</c:v>
                </c:pt>
                <c:pt idx="88">
                  <c:v>МАОУ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МАОУ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МАОУ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Гимназия 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СОШ № 10 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Покровский"</c:v>
                </c:pt>
                <c:pt idx="116">
                  <c:v>МАОУ СШ № 155</c:v>
                </c:pt>
              </c:strCache>
            </c:strRef>
          </c:cat>
          <c:val>
            <c:numRef>
              <c:f>'Математ-9 диаграмма'!$L$5:$L$121</c:f>
              <c:numCache>
                <c:formatCode>0,00</c:formatCode>
                <c:ptCount val="117"/>
                <c:pt idx="0">
                  <c:v>3.631524765727288</c:v>
                </c:pt>
                <c:pt idx="1">
                  <c:v>3.8181818181818183</c:v>
                </c:pt>
                <c:pt idx="2">
                  <c:v>3.7096774193548385</c:v>
                </c:pt>
                <c:pt idx="3">
                  <c:v>3.7297297297297298</c:v>
                </c:pt>
                <c:pt idx="4">
                  <c:v>3.7</c:v>
                </c:pt>
                <c:pt idx="5">
                  <c:v>3.5</c:v>
                </c:pt>
                <c:pt idx="6">
                  <c:v>3.5940594059405941</c:v>
                </c:pt>
                <c:pt idx="7">
                  <c:v>3.5887850467289719</c:v>
                </c:pt>
                <c:pt idx="8">
                  <c:v>3.4117647058823528</c:v>
                </c:pt>
                <c:pt idx="9">
                  <c:v>3.5697136785868451</c:v>
                </c:pt>
                <c:pt idx="10">
                  <c:v>3.7291666666666665</c:v>
                </c:pt>
                <c:pt idx="11">
                  <c:v>3.8758169934640523</c:v>
                </c:pt>
                <c:pt idx="12">
                  <c:v>3.6808510638297873</c:v>
                </c:pt>
                <c:pt idx="13">
                  <c:v>3.7401574803149606</c:v>
                </c:pt>
                <c:pt idx="14">
                  <c:v>3.7</c:v>
                </c:pt>
                <c:pt idx="15">
                  <c:v>3.4333333333333331</c:v>
                </c:pt>
                <c:pt idx="16">
                  <c:v>3.5555555555555554</c:v>
                </c:pt>
                <c:pt idx="17">
                  <c:v>3.5769230769230771</c:v>
                </c:pt>
                <c:pt idx="18">
                  <c:v>3.3137254901960786</c:v>
                </c:pt>
                <c:pt idx="19">
                  <c:v>3.4310344827586206</c:v>
                </c:pt>
                <c:pt idx="20">
                  <c:v>3.3333333333333335</c:v>
                </c:pt>
                <c:pt idx="21">
                  <c:v>3.4666666666666668</c:v>
                </c:pt>
                <c:pt idx="22">
                  <c:v>3.4714308896339086</c:v>
                </c:pt>
                <c:pt idx="23">
                  <c:v>3.7195121951219514</c:v>
                </c:pt>
                <c:pt idx="24">
                  <c:v>3.7023809523809526</c:v>
                </c:pt>
                <c:pt idx="25">
                  <c:v>3.7027027027027026</c:v>
                </c:pt>
                <c:pt idx="26">
                  <c:v>3.7049180327868854</c:v>
                </c:pt>
                <c:pt idx="27">
                  <c:v>3.58</c:v>
                </c:pt>
                <c:pt idx="28">
                  <c:v>3.48</c:v>
                </c:pt>
                <c:pt idx="29">
                  <c:v>3.5</c:v>
                </c:pt>
                <c:pt idx="30">
                  <c:v>3.5517241379310347</c:v>
                </c:pt>
                <c:pt idx="31">
                  <c:v>3.4188034188034186</c:v>
                </c:pt>
                <c:pt idx="32">
                  <c:v>3.22</c:v>
                </c:pt>
                <c:pt idx="33">
                  <c:v>3.2857142857142856</c:v>
                </c:pt>
                <c:pt idx="34">
                  <c:v>3.622950819672131</c:v>
                </c:pt>
                <c:pt idx="35">
                  <c:v>3.278688524590164</c:v>
                </c:pt>
                <c:pt idx="36">
                  <c:v>3.2884615384615383</c:v>
                </c:pt>
                <c:pt idx="37">
                  <c:v>3.2653061224489797</c:v>
                </c:pt>
                <c:pt idx="38">
                  <c:v>3.2777777777777777</c:v>
                </c:pt>
                <c:pt idx="39">
                  <c:v>3.4153846153846152</c:v>
                </c:pt>
                <c:pt idx="40">
                  <c:v>3.6035048515261425</c:v>
                </c:pt>
                <c:pt idx="41">
                  <c:v>3.4545454545454546</c:v>
                </c:pt>
                <c:pt idx="42">
                  <c:v>3.9567901234567899</c:v>
                </c:pt>
                <c:pt idx="43">
                  <c:v>3.8471337579617835</c:v>
                </c:pt>
                <c:pt idx="44">
                  <c:v>3.6081081081081079</c:v>
                </c:pt>
                <c:pt idx="45">
                  <c:v>3.7115384615384617</c:v>
                </c:pt>
                <c:pt idx="46">
                  <c:v>3.5762711864406778</c:v>
                </c:pt>
                <c:pt idx="47">
                  <c:v>3.6494845360824741</c:v>
                </c:pt>
                <c:pt idx="48">
                  <c:v>3.8961038961038961</c:v>
                </c:pt>
                <c:pt idx="49">
                  <c:v>3.5897435897435899</c:v>
                </c:pt>
                <c:pt idx="50">
                  <c:v>3.5</c:v>
                </c:pt>
                <c:pt idx="51">
                  <c:v>3.3043478260869565</c:v>
                </c:pt>
                <c:pt idx="52">
                  <c:v>3.6458333333333335</c:v>
                </c:pt>
                <c:pt idx="53">
                  <c:v>3.6315789473684212</c:v>
                </c:pt>
                <c:pt idx="54">
                  <c:v>3.9375</c:v>
                </c:pt>
                <c:pt idx="56">
                  <c:v>3.5</c:v>
                </c:pt>
                <c:pt idx="57">
                  <c:v>3.2352941176470589</c:v>
                </c:pt>
                <c:pt idx="58">
                  <c:v>3.4</c:v>
                </c:pt>
                <c:pt idx="59">
                  <c:v>3.36231884057971</c:v>
                </c:pt>
                <c:pt idx="60">
                  <c:v>3.66</c:v>
                </c:pt>
                <c:pt idx="61">
                  <c:v>3.5567346486531037</c:v>
                </c:pt>
                <c:pt idx="62">
                  <c:v>3.5368421052631578</c:v>
                </c:pt>
                <c:pt idx="63">
                  <c:v>3.7265625</c:v>
                </c:pt>
                <c:pt idx="64">
                  <c:v>3.721518987341772</c:v>
                </c:pt>
                <c:pt idx="65">
                  <c:v>3.6265060240963853</c:v>
                </c:pt>
                <c:pt idx="66">
                  <c:v>3.6486486486486487</c:v>
                </c:pt>
                <c:pt idx="67">
                  <c:v>3.4459459459459461</c:v>
                </c:pt>
                <c:pt idx="68">
                  <c:v>3.5090909090909093</c:v>
                </c:pt>
                <c:pt idx="69">
                  <c:v>3.442622950819672</c:v>
                </c:pt>
                <c:pt idx="70">
                  <c:v>3.6973684210526314</c:v>
                </c:pt>
                <c:pt idx="71">
                  <c:v>3.3109243697478989</c:v>
                </c:pt>
                <c:pt idx="72">
                  <c:v>3.6324324324324326</c:v>
                </c:pt>
                <c:pt idx="73">
                  <c:v>3.5735294117647061</c:v>
                </c:pt>
                <c:pt idx="74">
                  <c:v>3.5774647887323945</c:v>
                </c:pt>
                <c:pt idx="75">
                  <c:v>3.3448275862068964</c:v>
                </c:pt>
                <c:pt idx="76">
                  <c:v>3.5657362828626322</c:v>
                </c:pt>
                <c:pt idx="77">
                  <c:v>3.9790575916230368</c:v>
                </c:pt>
                <c:pt idx="78">
                  <c:v>3.701657458563536</c:v>
                </c:pt>
                <c:pt idx="79">
                  <c:v>3.7253218884120169</c:v>
                </c:pt>
                <c:pt idx="80">
                  <c:v>3.8814814814814813</c:v>
                </c:pt>
                <c:pt idx="81">
                  <c:v>3.8518518518518516</c:v>
                </c:pt>
                <c:pt idx="82">
                  <c:v>3.625</c:v>
                </c:pt>
                <c:pt idx="83">
                  <c:v>3.6333333333333333</c:v>
                </c:pt>
                <c:pt idx="84">
                  <c:v>3.7319148936170214</c:v>
                </c:pt>
                <c:pt idx="85">
                  <c:v>3.5362318840579712</c:v>
                </c:pt>
                <c:pt idx="86">
                  <c:v>3.68075117370892</c:v>
                </c:pt>
                <c:pt idx="87">
                  <c:v>3.436619718309859</c:v>
                </c:pt>
                <c:pt idx="88">
                  <c:v>3.4554455445544554</c:v>
                </c:pt>
                <c:pt idx="89">
                  <c:v>3.896551724137931</c:v>
                </c:pt>
                <c:pt idx="90">
                  <c:v>3.4583333333333335</c:v>
                </c:pt>
                <c:pt idx="91">
                  <c:v>3.6516853932584268</c:v>
                </c:pt>
                <c:pt idx="92">
                  <c:v>3.5918367346938775</c:v>
                </c:pt>
                <c:pt idx="93">
                  <c:v>3.5675675675675675</c:v>
                </c:pt>
                <c:pt idx="94">
                  <c:v>3.4782608695652173</c:v>
                </c:pt>
                <c:pt idx="95">
                  <c:v>3.4363636363636365</c:v>
                </c:pt>
                <c:pt idx="96">
                  <c:v>3.4523809523809526</c:v>
                </c:pt>
                <c:pt idx="97">
                  <c:v>3.5949367088607596</c:v>
                </c:pt>
                <c:pt idx="98">
                  <c:v>3.5882352941176472</c:v>
                </c:pt>
                <c:pt idx="99">
                  <c:v>2.95</c:v>
                </c:pt>
                <c:pt idx="100">
                  <c:v>3.5</c:v>
                </c:pt>
                <c:pt idx="101">
                  <c:v>3.5308641975308643</c:v>
                </c:pt>
                <c:pt idx="102">
                  <c:v>3.3959731543624163</c:v>
                </c:pt>
                <c:pt idx="103">
                  <c:v>3.4852941176470589</c:v>
                </c:pt>
                <c:pt idx="104">
                  <c:v>3.3714285714285714</c:v>
                </c:pt>
                <c:pt idx="105">
                  <c:v>3.3924050632911391</c:v>
                </c:pt>
                <c:pt idx="106">
                  <c:v>3.3913043478260869</c:v>
                </c:pt>
                <c:pt idx="107">
                  <c:v>3.730990933327202</c:v>
                </c:pt>
                <c:pt idx="108">
                  <c:v>3.7534246575342465</c:v>
                </c:pt>
                <c:pt idx="109">
                  <c:v>4</c:v>
                </c:pt>
                <c:pt idx="110">
                  <c:v>3.9603960396039604</c:v>
                </c:pt>
                <c:pt idx="111">
                  <c:v>4.1481481481481479</c:v>
                </c:pt>
                <c:pt idx="112">
                  <c:v>3.5116279069767442</c:v>
                </c:pt>
                <c:pt idx="113">
                  <c:v>3.5535714285714284</c:v>
                </c:pt>
                <c:pt idx="114">
                  <c:v>3.5388127853881279</c:v>
                </c:pt>
                <c:pt idx="115">
                  <c:v>3.4390243902439024</c:v>
                </c:pt>
                <c:pt idx="116">
                  <c:v>3.6739130434782608</c:v>
                </c:pt>
              </c:numCache>
            </c:numRef>
          </c:val>
          <c:smooth val="0"/>
        </c:ser>
        <c:ser>
          <c:idx val="0"/>
          <c:order val="6"/>
          <c:tx>
            <c:v>2021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'Математ-9 диаграмма по районам'!$B$5:$B$121</c:f>
              <c:strCache>
                <c:ptCount val="117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МАОУ СШ № 46</c:v>
                </c:pt>
                <c:pt idx="17">
                  <c:v>МАОУ СШ № 55</c:v>
                </c:pt>
                <c:pt idx="18">
                  <c:v>МАОУ СШ № 63</c:v>
                </c:pt>
                <c:pt idx="19">
                  <c:v>МАОУ СШ № 81</c:v>
                </c:pt>
                <c:pt idx="20">
                  <c:v>МАОУ СШ № 90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13</c:v>
                </c:pt>
                <c:pt idx="29">
                  <c:v>МАОУ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МАОУ СШ № 50</c:v>
                </c:pt>
                <c:pt idx="33">
                  <c:v>МАОУ СШ № 53</c:v>
                </c:pt>
                <c:pt idx="34">
                  <c:v>МБОУ СШ № 64</c:v>
                </c:pt>
                <c:pt idx="35">
                  <c:v>МАОУ СШ № 65</c:v>
                </c:pt>
                <c:pt idx="36">
                  <c:v>МБОУ СШ № 79</c:v>
                </c:pt>
                <c:pt idx="37">
                  <c:v>МАОУ СШ № 89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 1 - Универс"</c:v>
                </c:pt>
                <c:pt idx="42">
                  <c:v>МБОУ Гимназия № 3</c:v>
                </c:pt>
                <c:pt idx="43">
                  <c:v>МАОУ Гимназия № 13 "Академ"</c:v>
                </c:pt>
                <c:pt idx="44">
                  <c:v>МАОУ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МАОУ Школа-интернат № 1 </c:v>
                </c:pt>
                <c:pt idx="48">
                  <c:v>МАОУ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МАОУ СШ № 72</c:v>
                </c:pt>
                <c:pt idx="54">
                  <c:v>МБОУ СШ № 73</c:v>
                </c:pt>
                <c:pt idx="55">
                  <c:v>МАОУ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 </c:v>
                </c:pt>
                <c:pt idx="60">
                  <c:v>МБОУ СШ № 159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МАОУ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МАОУ СШ № 34</c:v>
                </c:pt>
                <c:pt idx="68">
                  <c:v>МАОУ СШ № 42</c:v>
                </c:pt>
                <c:pt idx="69">
                  <c:v>МАОУ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МАОУ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МАОУ СШ № 158 "Грани"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МАОУ СШ № 5</c:v>
                </c:pt>
                <c:pt idx="80">
                  <c:v>МАОУ СШ № 7</c:v>
                </c:pt>
                <c:pt idx="81">
                  <c:v>МАОУ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МАОУ СШ № 66</c:v>
                </c:pt>
                <c:pt idx="85">
                  <c:v>МАОУ СШ № 69</c:v>
                </c:pt>
                <c:pt idx="86">
                  <c:v>МАОУ СШ № 85</c:v>
                </c:pt>
                <c:pt idx="87">
                  <c:v>МАОУ СШ № 91</c:v>
                </c:pt>
                <c:pt idx="88">
                  <c:v>МАОУ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МАОУ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МАОУ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Гимназия 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СОШ № 10 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Покровский"</c:v>
                </c:pt>
                <c:pt idx="116">
                  <c:v>МАОУ СШ № 155</c:v>
                </c:pt>
              </c:strCache>
            </c:strRef>
          </c:cat>
          <c:val>
            <c:numRef>
              <c:f>'Математ-9 диаграмма по районам'!$Q$5:$Q$121</c:f>
              <c:numCache>
                <c:formatCode>Основной</c:formatCode>
                <c:ptCount val="117"/>
                <c:pt idx="0">
                  <c:v>3.43</c:v>
                </c:pt>
                <c:pt idx="1">
                  <c:v>3.43</c:v>
                </c:pt>
                <c:pt idx="2">
                  <c:v>3.43</c:v>
                </c:pt>
                <c:pt idx="3">
                  <c:v>3.43</c:v>
                </c:pt>
                <c:pt idx="4">
                  <c:v>3.43</c:v>
                </c:pt>
                <c:pt idx="5">
                  <c:v>3.43</c:v>
                </c:pt>
                <c:pt idx="6">
                  <c:v>3.43</c:v>
                </c:pt>
                <c:pt idx="7">
                  <c:v>3.43</c:v>
                </c:pt>
                <c:pt idx="8">
                  <c:v>3.43</c:v>
                </c:pt>
                <c:pt idx="9">
                  <c:v>3.43</c:v>
                </c:pt>
                <c:pt idx="10">
                  <c:v>3.43</c:v>
                </c:pt>
                <c:pt idx="11">
                  <c:v>3.43</c:v>
                </c:pt>
                <c:pt idx="12">
                  <c:v>3.43</c:v>
                </c:pt>
                <c:pt idx="13">
                  <c:v>3.43</c:v>
                </c:pt>
                <c:pt idx="14">
                  <c:v>3.43</c:v>
                </c:pt>
                <c:pt idx="15">
                  <c:v>3.43</c:v>
                </c:pt>
                <c:pt idx="16">
                  <c:v>3.43</c:v>
                </c:pt>
                <c:pt idx="17">
                  <c:v>3.43</c:v>
                </c:pt>
                <c:pt idx="18">
                  <c:v>3.43</c:v>
                </c:pt>
                <c:pt idx="19">
                  <c:v>3.43</c:v>
                </c:pt>
                <c:pt idx="20">
                  <c:v>3.43</c:v>
                </c:pt>
                <c:pt idx="21">
                  <c:v>3.43</c:v>
                </c:pt>
                <c:pt idx="22">
                  <c:v>3.43</c:v>
                </c:pt>
                <c:pt idx="23">
                  <c:v>3.43</c:v>
                </c:pt>
                <c:pt idx="24">
                  <c:v>3.43</c:v>
                </c:pt>
                <c:pt idx="25">
                  <c:v>3.43</c:v>
                </c:pt>
                <c:pt idx="26">
                  <c:v>3.43</c:v>
                </c:pt>
                <c:pt idx="27">
                  <c:v>3.43</c:v>
                </c:pt>
                <c:pt idx="28">
                  <c:v>3.43</c:v>
                </c:pt>
                <c:pt idx="29">
                  <c:v>3.43</c:v>
                </c:pt>
                <c:pt idx="30">
                  <c:v>3.43</c:v>
                </c:pt>
                <c:pt idx="31">
                  <c:v>3.43</c:v>
                </c:pt>
                <c:pt idx="32">
                  <c:v>3.43</c:v>
                </c:pt>
                <c:pt idx="33">
                  <c:v>3.43</c:v>
                </c:pt>
                <c:pt idx="34">
                  <c:v>3.43</c:v>
                </c:pt>
                <c:pt idx="35">
                  <c:v>3.43</c:v>
                </c:pt>
                <c:pt idx="36">
                  <c:v>3.43</c:v>
                </c:pt>
                <c:pt idx="37">
                  <c:v>3.43</c:v>
                </c:pt>
                <c:pt idx="38">
                  <c:v>3.43</c:v>
                </c:pt>
                <c:pt idx="39">
                  <c:v>3.43</c:v>
                </c:pt>
                <c:pt idx="40">
                  <c:v>3.43</c:v>
                </c:pt>
                <c:pt idx="41">
                  <c:v>3.43</c:v>
                </c:pt>
                <c:pt idx="42">
                  <c:v>3.43</c:v>
                </c:pt>
                <c:pt idx="43">
                  <c:v>3.43</c:v>
                </c:pt>
                <c:pt idx="44">
                  <c:v>3.43</c:v>
                </c:pt>
                <c:pt idx="45">
                  <c:v>3.43</c:v>
                </c:pt>
                <c:pt idx="46">
                  <c:v>3.43</c:v>
                </c:pt>
                <c:pt idx="47">
                  <c:v>3.43</c:v>
                </c:pt>
                <c:pt idx="48">
                  <c:v>3.43</c:v>
                </c:pt>
                <c:pt idx="49">
                  <c:v>3.43</c:v>
                </c:pt>
                <c:pt idx="50">
                  <c:v>3.43</c:v>
                </c:pt>
                <c:pt idx="51">
                  <c:v>3.43</c:v>
                </c:pt>
                <c:pt idx="52">
                  <c:v>3.43</c:v>
                </c:pt>
                <c:pt idx="53">
                  <c:v>3.43</c:v>
                </c:pt>
                <c:pt idx="54">
                  <c:v>3.43</c:v>
                </c:pt>
                <c:pt idx="55">
                  <c:v>3.43</c:v>
                </c:pt>
                <c:pt idx="56">
                  <c:v>3.43</c:v>
                </c:pt>
                <c:pt idx="57">
                  <c:v>3.43</c:v>
                </c:pt>
                <c:pt idx="58">
                  <c:v>3.43</c:v>
                </c:pt>
                <c:pt idx="59">
                  <c:v>3.43</c:v>
                </c:pt>
                <c:pt idx="60">
                  <c:v>3.43</c:v>
                </c:pt>
                <c:pt idx="61">
                  <c:v>3.43</c:v>
                </c:pt>
                <c:pt idx="62">
                  <c:v>3.43</c:v>
                </c:pt>
                <c:pt idx="63">
                  <c:v>3.43</c:v>
                </c:pt>
                <c:pt idx="64">
                  <c:v>3.43</c:v>
                </c:pt>
                <c:pt idx="65">
                  <c:v>3.43</c:v>
                </c:pt>
                <c:pt idx="66">
                  <c:v>3.43</c:v>
                </c:pt>
                <c:pt idx="67">
                  <c:v>3.43</c:v>
                </c:pt>
                <c:pt idx="68">
                  <c:v>3.43</c:v>
                </c:pt>
                <c:pt idx="69">
                  <c:v>3.43</c:v>
                </c:pt>
                <c:pt idx="70">
                  <c:v>3.43</c:v>
                </c:pt>
                <c:pt idx="71">
                  <c:v>3.43</c:v>
                </c:pt>
                <c:pt idx="72">
                  <c:v>3.43</c:v>
                </c:pt>
                <c:pt idx="73">
                  <c:v>3.43</c:v>
                </c:pt>
                <c:pt idx="74">
                  <c:v>3.43</c:v>
                </c:pt>
                <c:pt idx="75">
                  <c:v>3.43</c:v>
                </c:pt>
                <c:pt idx="76">
                  <c:v>3.43</c:v>
                </c:pt>
                <c:pt idx="77">
                  <c:v>3.43</c:v>
                </c:pt>
                <c:pt idx="78">
                  <c:v>3.43</c:v>
                </c:pt>
                <c:pt idx="79">
                  <c:v>3.43</c:v>
                </c:pt>
                <c:pt idx="80">
                  <c:v>3.43</c:v>
                </c:pt>
                <c:pt idx="81">
                  <c:v>3.43</c:v>
                </c:pt>
                <c:pt idx="82">
                  <c:v>3.43</c:v>
                </c:pt>
                <c:pt idx="83">
                  <c:v>3.43</c:v>
                </c:pt>
                <c:pt idx="84">
                  <c:v>3.43</c:v>
                </c:pt>
                <c:pt idx="85">
                  <c:v>3.43</c:v>
                </c:pt>
                <c:pt idx="86">
                  <c:v>3.43</c:v>
                </c:pt>
                <c:pt idx="87">
                  <c:v>3.43</c:v>
                </c:pt>
                <c:pt idx="88">
                  <c:v>3.43</c:v>
                </c:pt>
                <c:pt idx="89">
                  <c:v>3.43</c:v>
                </c:pt>
                <c:pt idx="90">
                  <c:v>3.43</c:v>
                </c:pt>
                <c:pt idx="91">
                  <c:v>3.43</c:v>
                </c:pt>
                <c:pt idx="92">
                  <c:v>3.43</c:v>
                </c:pt>
                <c:pt idx="93">
                  <c:v>3.43</c:v>
                </c:pt>
                <c:pt idx="94">
                  <c:v>3.43</c:v>
                </c:pt>
                <c:pt idx="95">
                  <c:v>3.43</c:v>
                </c:pt>
                <c:pt idx="96">
                  <c:v>3.43</c:v>
                </c:pt>
                <c:pt idx="97">
                  <c:v>3.43</c:v>
                </c:pt>
                <c:pt idx="98">
                  <c:v>3.43</c:v>
                </c:pt>
                <c:pt idx="99">
                  <c:v>3.43</c:v>
                </c:pt>
                <c:pt idx="100">
                  <c:v>3.43</c:v>
                </c:pt>
                <c:pt idx="101">
                  <c:v>3.43</c:v>
                </c:pt>
                <c:pt idx="102">
                  <c:v>3.43</c:v>
                </c:pt>
                <c:pt idx="103">
                  <c:v>3.43</c:v>
                </c:pt>
                <c:pt idx="104">
                  <c:v>3.43</c:v>
                </c:pt>
                <c:pt idx="105">
                  <c:v>3.43</c:v>
                </c:pt>
                <c:pt idx="106">
                  <c:v>3.43</c:v>
                </c:pt>
                <c:pt idx="107">
                  <c:v>3.43</c:v>
                </c:pt>
                <c:pt idx="108">
                  <c:v>3.43</c:v>
                </c:pt>
                <c:pt idx="109">
                  <c:v>3.43</c:v>
                </c:pt>
                <c:pt idx="110">
                  <c:v>3.43</c:v>
                </c:pt>
                <c:pt idx="111">
                  <c:v>3.43</c:v>
                </c:pt>
                <c:pt idx="112">
                  <c:v>3.43</c:v>
                </c:pt>
                <c:pt idx="113">
                  <c:v>3.43</c:v>
                </c:pt>
                <c:pt idx="114">
                  <c:v>3.43</c:v>
                </c:pt>
                <c:pt idx="115">
                  <c:v>3.43</c:v>
                </c:pt>
                <c:pt idx="116">
                  <c:v>3.43</c:v>
                </c:pt>
              </c:numCache>
            </c:numRef>
          </c:val>
          <c:smooth val="0"/>
        </c:ser>
        <c:ser>
          <c:idx val="2"/>
          <c:order val="7"/>
          <c:tx>
            <c:v>2021 ср. балл ОУ</c:v>
          </c:tx>
          <c:spPr>
            <a:ln w="25400">
              <a:solidFill>
                <a:srgbClr val="FF0000"/>
              </a:solidFill>
            </a:ln>
          </c:spPr>
          <c:marker>
            <c:symbol val="none"/>
          </c:marker>
          <c:cat>
            <c:strRef>
              <c:f>'Математ-9 диаграмма по районам'!$B$5:$B$121</c:f>
              <c:strCache>
                <c:ptCount val="117"/>
                <c:pt idx="0">
                  <c:v>ЖЕЛЕЗНОДОРОЖНЫЙ РАЙОН</c:v>
                </c:pt>
                <c:pt idx="1">
                  <c:v>МАОУ Гимназия № 8</c:v>
                </c:pt>
                <c:pt idx="2">
                  <c:v>МАОУ Гимназия № 9</c:v>
                </c:pt>
                <c:pt idx="3">
                  <c:v>МАОУ Лицей № 7 </c:v>
                </c:pt>
                <c:pt idx="4">
                  <c:v>МАОУ Лицей № 28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МАОУ Лицей № 11</c:v>
                </c:pt>
                <c:pt idx="15">
                  <c:v>МАОУ СШ № 8 "Созидание"</c:v>
                </c:pt>
                <c:pt idx="16">
                  <c:v>МАОУ СШ № 46</c:v>
                </c:pt>
                <c:pt idx="17">
                  <c:v>МАОУ СШ № 55</c:v>
                </c:pt>
                <c:pt idx="18">
                  <c:v>МАОУ СШ № 63</c:v>
                </c:pt>
                <c:pt idx="19">
                  <c:v>МАОУ СШ № 81</c:v>
                </c:pt>
                <c:pt idx="20">
                  <c:v>МАОУ СШ № 90</c:v>
                </c:pt>
                <c:pt idx="21">
                  <c:v>МАОУ СШ № 135</c:v>
                </c:pt>
                <c:pt idx="22">
                  <c:v>ЛЕНИНСКИЙ РАЙОН</c:v>
                </c:pt>
                <c:pt idx="23">
                  <c:v>МБОУ Гимназия № 7</c:v>
                </c:pt>
                <c:pt idx="24">
                  <c:v>МАОУ Гимназия № 11 </c:v>
                </c:pt>
                <c:pt idx="25">
                  <c:v>МАОУ Гимназия № 15</c:v>
                </c:pt>
                <c:pt idx="26">
                  <c:v>МАОУ Лицей № 3</c:v>
                </c:pt>
                <c:pt idx="27">
                  <c:v>МАОУ Лицей № 12</c:v>
                </c:pt>
                <c:pt idx="28">
                  <c:v>МБОУ СШ № 13</c:v>
                </c:pt>
                <c:pt idx="29">
                  <c:v>МАОУ СШ № 16</c:v>
                </c:pt>
                <c:pt idx="30">
                  <c:v>МБОУ СШ № 31</c:v>
                </c:pt>
                <c:pt idx="31">
                  <c:v>МБОУ СШ № 44</c:v>
                </c:pt>
                <c:pt idx="32">
                  <c:v>МАОУ СШ № 50</c:v>
                </c:pt>
                <c:pt idx="33">
                  <c:v>МАОУ СШ № 53</c:v>
                </c:pt>
                <c:pt idx="34">
                  <c:v>МБОУ СШ № 64</c:v>
                </c:pt>
                <c:pt idx="35">
                  <c:v>МАОУ СШ № 65</c:v>
                </c:pt>
                <c:pt idx="36">
                  <c:v>МБОУ СШ № 79</c:v>
                </c:pt>
                <c:pt idx="37">
                  <c:v>МАОУ СШ № 89</c:v>
                </c:pt>
                <c:pt idx="38">
                  <c:v>МБОУ СШ № 94</c:v>
                </c:pt>
                <c:pt idx="39">
                  <c:v>МАОУ СШ № 148</c:v>
                </c:pt>
                <c:pt idx="40">
                  <c:v>ОКТЯБРЬСКИЙ РАЙОН</c:v>
                </c:pt>
                <c:pt idx="41">
                  <c:v>МАОУ "КУГ № 1 - Универс"</c:v>
                </c:pt>
                <c:pt idx="42">
                  <c:v>МБОУ Гимназия № 3</c:v>
                </c:pt>
                <c:pt idx="43">
                  <c:v>МАОУ Гимназия № 13 "Академ"</c:v>
                </c:pt>
                <c:pt idx="44">
                  <c:v>МАОУ Лицей № 1</c:v>
                </c:pt>
                <c:pt idx="45">
                  <c:v>МБОУ Лицей № 8</c:v>
                </c:pt>
                <c:pt idx="46">
                  <c:v>МБОУ Лицей № 10</c:v>
                </c:pt>
                <c:pt idx="47">
                  <c:v>МАОУ Школа-интернат № 1 </c:v>
                </c:pt>
                <c:pt idx="48">
                  <c:v>МАОУ СШ № 3</c:v>
                </c:pt>
                <c:pt idx="49">
                  <c:v>МБОУ СШ № 21</c:v>
                </c:pt>
                <c:pt idx="50">
                  <c:v>МБОУ СШ № 30</c:v>
                </c:pt>
                <c:pt idx="51">
                  <c:v>МБОУ СШ № 36</c:v>
                </c:pt>
                <c:pt idx="52">
                  <c:v>МБОУ СШ № 39</c:v>
                </c:pt>
                <c:pt idx="53">
                  <c:v>МАОУ СШ № 72</c:v>
                </c:pt>
                <c:pt idx="54">
                  <c:v>МБОУ СШ № 73</c:v>
                </c:pt>
                <c:pt idx="55">
                  <c:v>МАОУ СШ № 82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МБОУ СШ № 99</c:v>
                </c:pt>
                <c:pt idx="59">
                  <c:v>МБОУ СШ № 133 </c:v>
                </c:pt>
                <c:pt idx="60">
                  <c:v>МБОУ СШ № 159</c:v>
                </c:pt>
                <c:pt idx="61">
                  <c:v>СВЕРДЛОВСКИЙ РАЙОН</c:v>
                </c:pt>
                <c:pt idx="62">
                  <c:v>МАОУ Гимназия № 14</c:v>
                </c:pt>
                <c:pt idx="63">
                  <c:v>МАОУ Лицей № 9 "Лидер"</c:v>
                </c:pt>
                <c:pt idx="64">
                  <c:v>МАОУ СШ № 6</c:v>
                </c:pt>
                <c:pt idx="65">
                  <c:v>МАОУ СШ № 17</c:v>
                </c:pt>
                <c:pt idx="66">
                  <c:v>МАОУ СШ № 23</c:v>
                </c:pt>
                <c:pt idx="67">
                  <c:v>МАОУ СШ № 34</c:v>
                </c:pt>
                <c:pt idx="68">
                  <c:v>МАОУ СШ № 42</c:v>
                </c:pt>
                <c:pt idx="69">
                  <c:v>МАОУ СШ № 45</c:v>
                </c:pt>
                <c:pt idx="70">
                  <c:v>МБОУ СШ № 62</c:v>
                </c:pt>
                <c:pt idx="71">
                  <c:v>МАОУ СШ № 76</c:v>
                </c:pt>
                <c:pt idx="72">
                  <c:v>МАОУ СШ № 78</c:v>
                </c:pt>
                <c:pt idx="73">
                  <c:v>МАОУ СШ № 93</c:v>
                </c:pt>
                <c:pt idx="74">
                  <c:v>МАОУ СШ № 137</c:v>
                </c:pt>
                <c:pt idx="75">
                  <c:v>МАОУ СШ № 158 "Грани"</c:v>
                </c:pt>
                <c:pt idx="76">
                  <c:v>СОВЕТСКИЙ РАЙОН</c:v>
                </c:pt>
                <c:pt idx="77">
                  <c:v>МАОУ СШ № 1</c:v>
                </c:pt>
                <c:pt idx="78">
                  <c:v>МБОУ СШ № 2</c:v>
                </c:pt>
                <c:pt idx="79">
                  <c:v>МАОУ СШ № 5</c:v>
                </c:pt>
                <c:pt idx="80">
                  <c:v>МАОУ СШ № 7</c:v>
                </c:pt>
                <c:pt idx="81">
                  <c:v>МАОУ СШ № 18</c:v>
                </c:pt>
                <c:pt idx="82">
                  <c:v>МАОУ СШ № 24</c:v>
                </c:pt>
                <c:pt idx="83">
                  <c:v>МБОУ СШ № 56</c:v>
                </c:pt>
                <c:pt idx="84">
                  <c:v>МАОУ СШ № 66</c:v>
                </c:pt>
                <c:pt idx="85">
                  <c:v>МАОУ СШ № 69</c:v>
                </c:pt>
                <c:pt idx="86">
                  <c:v>МАОУ СШ № 85</c:v>
                </c:pt>
                <c:pt idx="87">
                  <c:v>МАОУ СШ № 91</c:v>
                </c:pt>
                <c:pt idx="88">
                  <c:v>МАОУ СШ № 98</c:v>
                </c:pt>
                <c:pt idx="89">
                  <c:v>МАОУ СШ № 108</c:v>
                </c:pt>
                <c:pt idx="90">
                  <c:v>МАОУ СШ № 115</c:v>
                </c:pt>
                <c:pt idx="91">
                  <c:v>МАОУ СШ № 121</c:v>
                </c:pt>
                <c:pt idx="92">
                  <c:v>МАОУ СШ № 129</c:v>
                </c:pt>
                <c:pt idx="93">
                  <c:v>МАОУ СШ № 134</c:v>
                </c:pt>
                <c:pt idx="94">
                  <c:v>МАОУ СШ № 139</c:v>
                </c:pt>
                <c:pt idx="95">
                  <c:v>МАОУ СШ № 141</c:v>
                </c:pt>
                <c:pt idx="96">
                  <c:v>МАОУ СШ № 143</c:v>
                </c:pt>
                <c:pt idx="97">
                  <c:v>МАОУ СШ № 144</c:v>
                </c:pt>
                <c:pt idx="98">
                  <c:v>МАОУ СШ № 145</c:v>
                </c:pt>
                <c:pt idx="99">
                  <c:v>МАОУ СШ № 147</c:v>
                </c:pt>
                <c:pt idx="100">
                  <c:v>МАОУ СШ № 149</c:v>
                </c:pt>
                <c:pt idx="101">
                  <c:v>МАОУ СШ № 150</c:v>
                </c:pt>
                <c:pt idx="102">
                  <c:v>МАОУ СШ № 151</c:v>
                </c:pt>
                <c:pt idx="103">
                  <c:v>МАОУ СШ № 152</c:v>
                </c:pt>
                <c:pt idx="104">
                  <c:v>МАОУ СШ № 154</c:v>
                </c:pt>
                <c:pt idx="105">
                  <c:v>МАОУ СШ № 156</c:v>
                </c:pt>
                <c:pt idx="106">
                  <c:v>МАОУ СШ № 157</c:v>
                </c:pt>
                <c:pt idx="107">
                  <c:v>ЦЕНТРАЛЬНЫЙ РАЙОН</c:v>
                </c:pt>
                <c:pt idx="108">
                  <c:v>МАОУ Гимназия № 2</c:v>
                </c:pt>
                <c:pt idx="109">
                  <c:v>МБОУ Гимназия  № 16</c:v>
                </c:pt>
                <c:pt idx="110">
                  <c:v>МБОУ Лицей № 2</c:v>
                </c:pt>
                <c:pt idx="111">
                  <c:v>МБОУ СШ № 4</c:v>
                </c:pt>
                <c:pt idx="112">
                  <c:v>МБОУ СОШ № 10 </c:v>
                </c:pt>
                <c:pt idx="113">
                  <c:v>МБОУ СШ № 27</c:v>
                </c:pt>
                <c:pt idx="114">
                  <c:v>МБОУ СШ № 51</c:v>
                </c:pt>
                <c:pt idx="115">
                  <c:v>МАОУ СШ "Комплекс Покровский"</c:v>
                </c:pt>
                <c:pt idx="116">
                  <c:v>МАОУ СШ № 155</c:v>
                </c:pt>
              </c:strCache>
            </c:strRef>
          </c:cat>
          <c:val>
            <c:numRef>
              <c:f>'Математ-9 диаграмма по районам'!$P$5:$P$121</c:f>
              <c:numCache>
                <c:formatCode>0,00</c:formatCode>
                <c:ptCount val="117"/>
                <c:pt idx="0">
                  <c:v>3.44890931372549</c:v>
                </c:pt>
                <c:pt idx="1">
                  <c:v>3.5535714285714284</c:v>
                </c:pt>
                <c:pt idx="2">
                  <c:v>3.51</c:v>
                </c:pt>
                <c:pt idx="3">
                  <c:v>3.88</c:v>
                </c:pt>
                <c:pt idx="4">
                  <c:v>3.74</c:v>
                </c:pt>
                <c:pt idx="5">
                  <c:v>3.1029411764705883</c:v>
                </c:pt>
                <c:pt idx="6">
                  <c:v>3.3047619047619046</c:v>
                </c:pt>
                <c:pt idx="7">
                  <c:v>3.2</c:v>
                </c:pt>
                <c:pt idx="8">
                  <c:v>3.3</c:v>
                </c:pt>
                <c:pt idx="9">
                  <c:v>3.3224472660404647</c:v>
                </c:pt>
                <c:pt idx="10">
                  <c:v>3.4464285714285716</c:v>
                </c:pt>
                <c:pt idx="11">
                  <c:v>3.5862068965517242</c:v>
                </c:pt>
                <c:pt idx="12">
                  <c:v>3.3846153846153846</c:v>
                </c:pt>
                <c:pt idx="13">
                  <c:v>3.6709677419354838</c:v>
                </c:pt>
                <c:pt idx="14">
                  <c:v>3.4344262295081966</c:v>
                </c:pt>
                <c:pt idx="16">
                  <c:v>3.2749999999999999</c:v>
                </c:pt>
                <c:pt idx="17">
                  <c:v>3.0588235294117645</c:v>
                </c:pt>
                <c:pt idx="18">
                  <c:v>3.5</c:v>
                </c:pt>
                <c:pt idx="19">
                  <c:v>2.8374999999999999</c:v>
                </c:pt>
                <c:pt idx="20">
                  <c:v>3.1138211382113821</c:v>
                </c:pt>
                <c:pt idx="21">
                  <c:v>3.2391304347826089</c:v>
                </c:pt>
                <c:pt idx="22">
                  <c:v>3.2040700443949901</c:v>
                </c:pt>
                <c:pt idx="23">
                  <c:v>3.5210084033613445</c:v>
                </c:pt>
                <c:pt idx="24">
                  <c:v>3.6086956521739131</c:v>
                </c:pt>
                <c:pt idx="25">
                  <c:v>3.1485148514851486</c:v>
                </c:pt>
                <c:pt idx="26">
                  <c:v>3.5333333333333332</c:v>
                </c:pt>
                <c:pt idx="27">
                  <c:v>3.2307692307692308</c:v>
                </c:pt>
                <c:pt idx="28">
                  <c:v>3.3846153846153846</c:v>
                </c:pt>
                <c:pt idx="29">
                  <c:v>3.1805555555555554</c:v>
                </c:pt>
                <c:pt idx="30">
                  <c:v>2.8888888888888888</c:v>
                </c:pt>
                <c:pt idx="31">
                  <c:v>2.9285714285714284</c:v>
                </c:pt>
                <c:pt idx="32">
                  <c:v>3.0857142857142859</c:v>
                </c:pt>
                <c:pt idx="33">
                  <c:v>3.2061855670103094</c:v>
                </c:pt>
                <c:pt idx="34">
                  <c:v>3.1447368421052633</c:v>
                </c:pt>
                <c:pt idx="35">
                  <c:v>2.9074074074074074</c:v>
                </c:pt>
                <c:pt idx="36">
                  <c:v>3.1282051282051282</c:v>
                </c:pt>
                <c:pt idx="37">
                  <c:v>2.8823529411764706</c:v>
                </c:pt>
                <c:pt idx="38">
                  <c:v>3.361904761904762</c:v>
                </c:pt>
                <c:pt idx="39">
                  <c:v>3.327731092436975</c:v>
                </c:pt>
                <c:pt idx="40">
                  <c:v>3.4656842855235435</c:v>
                </c:pt>
                <c:pt idx="41">
                  <c:v>3.6778846153846154</c:v>
                </c:pt>
                <c:pt idx="42">
                  <c:v>3.88</c:v>
                </c:pt>
                <c:pt idx="43">
                  <c:v>3.96</c:v>
                </c:pt>
                <c:pt idx="44">
                  <c:v>3.3076923076923075</c:v>
                </c:pt>
                <c:pt idx="45">
                  <c:v>3.77</c:v>
                </c:pt>
                <c:pt idx="46">
                  <c:v>3.76</c:v>
                </c:pt>
                <c:pt idx="47">
                  <c:v>3.5862068965517242</c:v>
                </c:pt>
                <c:pt idx="48">
                  <c:v>3.5063291139240507</c:v>
                </c:pt>
                <c:pt idx="49">
                  <c:v>2.9361702127659575</c:v>
                </c:pt>
                <c:pt idx="50">
                  <c:v>3.1304347826086958</c:v>
                </c:pt>
                <c:pt idx="51">
                  <c:v>3.2444444444444445</c:v>
                </c:pt>
                <c:pt idx="52">
                  <c:v>3.3111111111111109</c:v>
                </c:pt>
                <c:pt idx="53">
                  <c:v>3.3624999999999998</c:v>
                </c:pt>
                <c:pt idx="54">
                  <c:v>3.0666666666666669</c:v>
                </c:pt>
                <c:pt idx="55">
                  <c:v>3.6451612903225805</c:v>
                </c:pt>
                <c:pt idx="56">
                  <c:v>3.1538461538461537</c:v>
                </c:pt>
                <c:pt idx="57">
                  <c:v>3.2448979591836733</c:v>
                </c:pt>
                <c:pt idx="58">
                  <c:v>3.6730769230769229</c:v>
                </c:pt>
                <c:pt idx="59">
                  <c:v>3.6315789473684212</c:v>
                </c:pt>
                <c:pt idx="61">
                  <c:v>3.374786443028523</c:v>
                </c:pt>
                <c:pt idx="62">
                  <c:v>3.4864864864864864</c:v>
                </c:pt>
                <c:pt idx="63">
                  <c:v>3.8068181818181817</c:v>
                </c:pt>
                <c:pt idx="64">
                  <c:v>3.4126984126984126</c:v>
                </c:pt>
                <c:pt idx="65">
                  <c:v>3.0980392156862746</c:v>
                </c:pt>
                <c:pt idx="66">
                  <c:v>3.506849315068493</c:v>
                </c:pt>
                <c:pt idx="67">
                  <c:v>3.032258064516129</c:v>
                </c:pt>
                <c:pt idx="68">
                  <c:v>3.3571428571428572</c:v>
                </c:pt>
                <c:pt idx="69">
                  <c:v>3.4059405940594059</c:v>
                </c:pt>
                <c:pt idx="70">
                  <c:v>3.0289855072463769</c:v>
                </c:pt>
                <c:pt idx="71">
                  <c:v>3.5081967213114753</c:v>
                </c:pt>
                <c:pt idx="72">
                  <c:v>3.4150943396226414</c:v>
                </c:pt>
                <c:pt idx="73">
                  <c:v>3.2884615384615383</c:v>
                </c:pt>
                <c:pt idx="74">
                  <c:v>3.5252525252525251</c:v>
                </c:pt>
                <c:pt idx="76">
                  <c:v>3.4031625384377637</c:v>
                </c:pt>
                <c:pt idx="77">
                  <c:v>3.6025641025641026</c:v>
                </c:pt>
                <c:pt idx="78">
                  <c:v>2.95</c:v>
                </c:pt>
                <c:pt idx="79">
                  <c:v>3.2285714285714286</c:v>
                </c:pt>
                <c:pt idx="80">
                  <c:v>3.5416666666666665</c:v>
                </c:pt>
                <c:pt idx="81">
                  <c:v>3.4485981308411215</c:v>
                </c:pt>
                <c:pt idx="82">
                  <c:v>3.380281690140845</c:v>
                </c:pt>
                <c:pt idx="83">
                  <c:v>3.4285714285714284</c:v>
                </c:pt>
                <c:pt idx="84">
                  <c:v>3.3846153846153846</c:v>
                </c:pt>
                <c:pt idx="85">
                  <c:v>3.3866666666666667</c:v>
                </c:pt>
                <c:pt idx="86">
                  <c:v>3.240506329113924</c:v>
                </c:pt>
                <c:pt idx="87">
                  <c:v>3.2702702702702702</c:v>
                </c:pt>
                <c:pt idx="88">
                  <c:v>3.6133333333333333</c:v>
                </c:pt>
                <c:pt idx="89">
                  <c:v>3.3333333333333335</c:v>
                </c:pt>
                <c:pt idx="90">
                  <c:v>3.284313725490196</c:v>
                </c:pt>
                <c:pt idx="91">
                  <c:v>3.2105263157894739</c:v>
                </c:pt>
                <c:pt idx="92">
                  <c:v>3.1791044776119404</c:v>
                </c:pt>
                <c:pt idx="93">
                  <c:v>3.1851851851851851</c:v>
                </c:pt>
                <c:pt idx="94">
                  <c:v>3.1969696969696968</c:v>
                </c:pt>
                <c:pt idx="95">
                  <c:v>3.3555555555555556</c:v>
                </c:pt>
                <c:pt idx="96">
                  <c:v>3.5418994413407821</c:v>
                </c:pt>
                <c:pt idx="97">
                  <c:v>3.5256410256410255</c:v>
                </c:pt>
                <c:pt idx="98">
                  <c:v>3.5942028985507246</c:v>
                </c:pt>
                <c:pt idx="99">
                  <c:v>3.3644067796610169</c:v>
                </c:pt>
                <c:pt idx="100">
                  <c:v>3.738219895287958</c:v>
                </c:pt>
                <c:pt idx="101">
                  <c:v>3.5</c:v>
                </c:pt>
                <c:pt idx="102">
                  <c:v>3.8301886792452828</c:v>
                </c:pt>
                <c:pt idx="103">
                  <c:v>3.7557251908396947</c:v>
                </c:pt>
                <c:pt idx="104">
                  <c:v>3.5063291139240507</c:v>
                </c:pt>
                <c:pt idx="105">
                  <c:v>3.1627906976744184</c:v>
                </c:pt>
                <c:pt idx="106">
                  <c:v>3.3548387096774195</c:v>
                </c:pt>
                <c:pt idx="107">
                  <c:v>3.5165994664574427</c:v>
                </c:pt>
                <c:pt idx="108">
                  <c:v>3.75</c:v>
                </c:pt>
                <c:pt idx="109">
                  <c:v>3.592233009708738</c:v>
                </c:pt>
                <c:pt idx="110">
                  <c:v>3.6578947368421053</c:v>
                </c:pt>
                <c:pt idx="111">
                  <c:v>3.5</c:v>
                </c:pt>
                <c:pt idx="112">
                  <c:v>3.6634615384615383</c:v>
                </c:pt>
                <c:pt idx="113">
                  <c:v>3.5098039215686274</c:v>
                </c:pt>
                <c:pt idx="114">
                  <c:v>3.2051282051282053</c:v>
                </c:pt>
                <c:pt idx="115">
                  <c:v>3.470873786407767</c:v>
                </c:pt>
                <c:pt idx="116">
                  <c:v>3.3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972928"/>
        <c:axId val="94995200"/>
      </c:lineChart>
      <c:catAx>
        <c:axId val="9497292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4995200"/>
        <c:crosses val="autoZero"/>
        <c:auto val="1"/>
        <c:lblAlgn val="ctr"/>
        <c:lblOffset val="100"/>
        <c:noMultiLvlLbl val="0"/>
      </c:catAx>
      <c:valAx>
        <c:axId val="94995200"/>
        <c:scaling>
          <c:orientation val="minMax"/>
          <c:max val="5"/>
          <c:min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4972928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6144749700394863"/>
          <c:y val="1.0702096712944496E-2"/>
          <c:w val="0.56004120019936621"/>
          <c:h val="4.306249802835669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2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Математика</a:t>
            </a:r>
            <a:r>
              <a:rPr lang="ru-RU" baseline="0"/>
              <a:t> ОГЭ </a:t>
            </a:r>
            <a:r>
              <a:rPr lang="en-US" baseline="0"/>
              <a:t> 20</a:t>
            </a:r>
            <a:r>
              <a:rPr lang="ru-RU" baseline="0"/>
              <a:t>21-2024 </a:t>
            </a:r>
            <a:endParaRPr lang="ru-RU"/>
          </a:p>
        </c:rich>
      </c:tx>
      <c:layout>
        <c:manualLayout>
          <c:xMode val="edge"/>
          <c:yMode val="edge"/>
          <c:x val="2.5608456854881997E-2"/>
          <c:y val="6.7790117964381261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443152562707265E-2"/>
          <c:y val="7.9306660756896921E-2"/>
          <c:w val="0.97920816065061478"/>
          <c:h val="0.54343888158397635"/>
        </c:manualLayout>
      </c:layout>
      <c:lineChart>
        <c:grouping val="standard"/>
        <c:varyColors val="0"/>
        <c:ser>
          <c:idx val="4"/>
          <c:order val="0"/>
          <c:tx>
            <c:v>2024 ср. балл по городу</c:v>
          </c:tx>
          <c:spPr>
            <a:ln w="25400">
              <a:solidFill>
                <a:srgbClr val="0070C0"/>
              </a:solidFill>
            </a:ln>
          </c:spPr>
          <c:marker>
            <c:symbol val="none"/>
          </c:marker>
          <c:cat>
            <c:strRef>
              <c:f>'Математ-9 диаграмма'!$B$5:$B$121</c:f>
              <c:strCache>
                <c:ptCount val="117"/>
                <c:pt idx="0">
                  <c:v>ЖЕЛЕЗНОДОРОЖНЫЙ РАЙОН</c:v>
                </c:pt>
                <c:pt idx="1">
                  <c:v>МАОУ Лицей № 7 </c:v>
                </c:pt>
                <c:pt idx="2">
                  <c:v>МАОУ Лицей № 28</c:v>
                </c:pt>
                <c:pt idx="3">
                  <c:v>МАОУ Гимназия № 9</c:v>
                </c:pt>
                <c:pt idx="4">
                  <c:v>МАОУ СШ № 32</c:v>
                </c:pt>
                <c:pt idx="5">
                  <c:v>МБОУ СШ № 86</c:v>
                </c:pt>
                <c:pt idx="6">
                  <c:v>МАОУ СШ № 19</c:v>
                </c:pt>
                <c:pt idx="7">
                  <c:v>МАОУ Гимназия № 8</c:v>
                </c:pt>
                <c:pt idx="8">
                  <c:v>МАОУ СШ № 12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СШ № 135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81</c:v>
                </c:pt>
                <c:pt idx="19">
                  <c:v>МАОУ СШ № 63</c:v>
                </c:pt>
                <c:pt idx="20">
                  <c:v>МАОУ СШ № 55</c:v>
                </c:pt>
                <c:pt idx="21">
                  <c:v>МАОУ СШ № 90</c:v>
                </c:pt>
                <c:pt idx="22">
                  <c:v>ЛЕНИНСКИЙ РАЙОН</c:v>
                </c:pt>
                <c:pt idx="23">
                  <c:v>МАОУ Лицей № 3</c:v>
                </c:pt>
                <c:pt idx="24">
                  <c:v>МАОУ Гимназия № 11 </c:v>
                </c:pt>
                <c:pt idx="25">
                  <c:v>МБОУ СШ № 64</c:v>
                </c:pt>
                <c:pt idx="26">
                  <c:v>МБОУ Гимназия № 7</c:v>
                </c:pt>
                <c:pt idx="27">
                  <c:v>МАОУ Гимназия № 15</c:v>
                </c:pt>
                <c:pt idx="28">
                  <c:v>МАОУ СШ № 16</c:v>
                </c:pt>
                <c:pt idx="29">
                  <c:v>МБОУ СШ № 94</c:v>
                </c:pt>
                <c:pt idx="30">
                  <c:v>МАОУ Лицей № 12</c:v>
                </c:pt>
                <c:pt idx="31">
                  <c:v>МАОУ СШ № 148</c:v>
                </c:pt>
                <c:pt idx="32">
                  <c:v>МБОУ СШ № 79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МАОУ СШ № 89</c:v>
                </c:pt>
                <c:pt idx="36">
                  <c:v>МБОУ СШ № 31</c:v>
                </c:pt>
                <c:pt idx="37">
                  <c:v>МБОУ СШ № 13</c:v>
                </c:pt>
                <c:pt idx="38">
                  <c:v>МАОУ СШ № 65</c:v>
                </c:pt>
                <c:pt idx="39">
                  <c:v>МБОУ СШ № 44</c:v>
                </c:pt>
                <c:pt idx="40">
                  <c:v>ОКТЯБРЬСКИЙ РАЙОН</c:v>
                </c:pt>
                <c:pt idx="41">
                  <c:v>МАОУ Школа-интернат № 1 </c:v>
                </c:pt>
                <c:pt idx="42">
                  <c:v>МАОУ "КУГ № 1 - Универс"</c:v>
                </c:pt>
                <c:pt idx="43">
                  <c:v>МАОУ Гимназия № 13 "Академ"</c:v>
                </c:pt>
                <c:pt idx="44">
                  <c:v>МБОУ СШ № 133 </c:v>
                </c:pt>
                <c:pt idx="45">
                  <c:v>МБОУ Гимназия № 3</c:v>
                </c:pt>
                <c:pt idx="46">
                  <c:v>МАОУ СШ № 3</c:v>
                </c:pt>
                <c:pt idx="47">
                  <c:v>МБОУ СШ № 99</c:v>
                </c:pt>
                <c:pt idx="48">
                  <c:v>МБОУ Лицей № 10</c:v>
                </c:pt>
                <c:pt idx="49">
                  <c:v>МБОУ Лицей № 8</c:v>
                </c:pt>
                <c:pt idx="50">
                  <c:v>МАОУ СШ № 82</c:v>
                </c:pt>
                <c:pt idx="51">
                  <c:v>МБОУ СШ № 30</c:v>
                </c:pt>
                <c:pt idx="52">
                  <c:v>МАОУ Лицей № 1</c:v>
                </c:pt>
                <c:pt idx="53">
                  <c:v>МБОУ СШ № 73</c:v>
                </c:pt>
                <c:pt idx="54">
                  <c:v>МАОУ СШ № 72</c:v>
                </c:pt>
                <c:pt idx="55">
                  <c:v>МБОУ СШ № 159</c:v>
                </c:pt>
                <c:pt idx="56">
                  <c:v>МБОУ СШ № 95</c:v>
                </c:pt>
                <c:pt idx="57">
                  <c:v>МБОУ СШ № 21</c:v>
                </c:pt>
                <c:pt idx="58">
                  <c:v>МБОУ СШ № 39</c:v>
                </c:pt>
                <c:pt idx="59">
                  <c:v>МБОУ СШ № 84</c:v>
                </c:pt>
                <c:pt idx="60">
                  <c:v>МБОУ СШ № 36</c:v>
                </c:pt>
                <c:pt idx="61">
                  <c:v>СВЕРДЛОВСКИЙ РАЙОН</c:v>
                </c:pt>
                <c:pt idx="62">
                  <c:v>МАОУ СШ № 137</c:v>
                </c:pt>
                <c:pt idx="63">
                  <c:v>МАОУ СШ № 158 "Грани"</c:v>
                </c:pt>
                <c:pt idx="64">
                  <c:v>МАОУ Гимназия № 14</c:v>
                </c:pt>
                <c:pt idx="65">
                  <c:v>МАОУ СШ № 45</c:v>
                </c:pt>
                <c:pt idx="66">
                  <c:v>МАОУ Лицей № 9 "Лидер"</c:v>
                </c:pt>
                <c:pt idx="67">
                  <c:v>МАОУ СШ № 17</c:v>
                </c:pt>
                <c:pt idx="68">
                  <c:v>МАОУ СШ № 42</c:v>
                </c:pt>
                <c:pt idx="69">
                  <c:v>МАОУ СШ № 93</c:v>
                </c:pt>
                <c:pt idx="70">
                  <c:v>МАОУ СШ № 23</c:v>
                </c:pt>
                <c:pt idx="71">
                  <c:v>МАОУ СШ № 78</c:v>
                </c:pt>
                <c:pt idx="72">
                  <c:v>МАОУ СШ № 76</c:v>
                </c:pt>
                <c:pt idx="73">
                  <c:v>МАОУ СШ № 6</c:v>
                </c:pt>
                <c:pt idx="74">
                  <c:v>МАОУ СШ № 34</c:v>
                </c:pt>
                <c:pt idx="75">
                  <c:v>МБОУ СШ № 62</c:v>
                </c:pt>
                <c:pt idx="76">
                  <c:v>СОВЕТСКИЙ РАЙОН</c:v>
                </c:pt>
                <c:pt idx="77">
                  <c:v>МАОУ СШ № 152</c:v>
                </c:pt>
                <c:pt idx="78">
                  <c:v>МАОУ СШ № 151</c:v>
                </c:pt>
                <c:pt idx="79">
                  <c:v>МАОУ СШ № 150</c:v>
                </c:pt>
                <c:pt idx="80">
                  <c:v>МАОУ СШ № 145</c:v>
                </c:pt>
                <c:pt idx="81">
                  <c:v>МАОУ СШ № 154</c:v>
                </c:pt>
                <c:pt idx="82">
                  <c:v>МАОУ СШ № 141</c:v>
                </c:pt>
                <c:pt idx="83">
                  <c:v>МАОУ СШ № 144</c:v>
                </c:pt>
                <c:pt idx="84">
                  <c:v>МАОУ СШ № 149</c:v>
                </c:pt>
                <c:pt idx="85">
                  <c:v>МАОУ СШ № 66</c:v>
                </c:pt>
                <c:pt idx="86">
                  <c:v>МАОУ СШ № 143</c:v>
                </c:pt>
                <c:pt idx="87">
                  <c:v>МАОУ СШ № 24</c:v>
                </c:pt>
                <c:pt idx="88">
                  <c:v>МАОУ СШ № 147</c:v>
                </c:pt>
                <c:pt idx="89">
                  <c:v>МАОУ СШ № 157</c:v>
                </c:pt>
                <c:pt idx="90">
                  <c:v>МАОУ СШ № 98</c:v>
                </c:pt>
                <c:pt idx="91">
                  <c:v>МАОУ СШ № 18</c:v>
                </c:pt>
                <c:pt idx="92">
                  <c:v>МАОУ СШ № 7</c:v>
                </c:pt>
                <c:pt idx="93">
                  <c:v>МАОУ СШ № 108</c:v>
                </c:pt>
                <c:pt idx="94">
                  <c:v>МАОУ СШ № 115</c:v>
                </c:pt>
                <c:pt idx="95">
                  <c:v>МАОУ СШ № 121</c:v>
                </c:pt>
                <c:pt idx="96">
                  <c:v>МБОУ СШ № 2</c:v>
                </c:pt>
                <c:pt idx="97">
                  <c:v>МАОУ СШ № 91</c:v>
                </c:pt>
                <c:pt idx="98">
                  <c:v>МАОУ СШ № 5</c:v>
                </c:pt>
                <c:pt idx="99">
                  <c:v>МАОУ СШ № 69</c:v>
                </c:pt>
                <c:pt idx="100">
                  <c:v>МБОУ СШ № 56</c:v>
                </c:pt>
                <c:pt idx="101">
                  <c:v>МАОУ СШ № 85</c:v>
                </c:pt>
                <c:pt idx="102">
                  <c:v>МАОУ СШ № 156</c:v>
                </c:pt>
                <c:pt idx="103">
                  <c:v>МАОУ СШ № 1</c:v>
                </c:pt>
                <c:pt idx="104">
                  <c:v>МАОУ СШ № 129</c:v>
                </c:pt>
                <c:pt idx="105">
                  <c:v>МАОУ СШ № 139</c:v>
                </c:pt>
                <c:pt idx="106">
                  <c:v>МАОУ СШ № 134</c:v>
                </c:pt>
                <c:pt idx="107">
                  <c:v>ЦЕНТРАЛЬНЫЙ РАЙОН</c:v>
                </c:pt>
                <c:pt idx="108">
                  <c:v>МБОУ Гимназия  № 16</c:v>
                </c:pt>
                <c:pt idx="109">
                  <c:v>МАОУ Гимназия № 2</c:v>
                </c:pt>
                <c:pt idx="110">
                  <c:v>МБОУ Лицей № 2</c:v>
                </c:pt>
                <c:pt idx="111">
                  <c:v>МБОУ СОШ № 10 </c:v>
                </c:pt>
                <c:pt idx="112">
                  <c:v>МБОУ СШ № 4</c:v>
                </c:pt>
                <c:pt idx="113">
                  <c:v>МАОУ СШ № 155</c:v>
                </c:pt>
                <c:pt idx="114">
                  <c:v>МАОУ СШ "Комплекс Покровский"</c:v>
                </c:pt>
                <c:pt idx="115">
                  <c:v>МБОУ СШ № 51</c:v>
                </c:pt>
                <c:pt idx="116">
                  <c:v>МБОУ СШ № 27</c:v>
                </c:pt>
              </c:strCache>
            </c:strRef>
          </c:cat>
          <c:val>
            <c:numRef>
              <c:f>'Математ-9 диаграмма'!$E$5:$E$121</c:f>
              <c:numCache>
                <c:formatCode>0,00</c:formatCode>
                <c:ptCount val="117"/>
                <c:pt idx="0">
                  <c:v>3.85</c:v>
                </c:pt>
                <c:pt idx="1">
                  <c:v>3.85</c:v>
                </c:pt>
                <c:pt idx="2">
                  <c:v>3.85</c:v>
                </c:pt>
                <c:pt idx="3">
                  <c:v>3.85</c:v>
                </c:pt>
                <c:pt idx="4">
                  <c:v>3.85</c:v>
                </c:pt>
                <c:pt idx="5">
                  <c:v>3.85</c:v>
                </c:pt>
                <c:pt idx="6">
                  <c:v>3.85</c:v>
                </c:pt>
                <c:pt idx="7">
                  <c:v>3.85</c:v>
                </c:pt>
                <c:pt idx="8">
                  <c:v>3.85</c:v>
                </c:pt>
                <c:pt idx="9">
                  <c:v>3.85</c:v>
                </c:pt>
                <c:pt idx="10">
                  <c:v>3.85</c:v>
                </c:pt>
                <c:pt idx="11">
                  <c:v>3.85</c:v>
                </c:pt>
                <c:pt idx="12">
                  <c:v>3.85</c:v>
                </c:pt>
                <c:pt idx="13">
                  <c:v>3.85</c:v>
                </c:pt>
                <c:pt idx="14">
                  <c:v>3.85</c:v>
                </c:pt>
                <c:pt idx="15">
                  <c:v>3.85</c:v>
                </c:pt>
                <c:pt idx="16">
                  <c:v>3.85</c:v>
                </c:pt>
                <c:pt idx="17">
                  <c:v>3.85</c:v>
                </c:pt>
                <c:pt idx="18">
                  <c:v>3.85</c:v>
                </c:pt>
                <c:pt idx="19">
                  <c:v>3.85</c:v>
                </c:pt>
                <c:pt idx="20">
                  <c:v>3.85</c:v>
                </c:pt>
                <c:pt idx="21">
                  <c:v>3.85</c:v>
                </c:pt>
                <c:pt idx="22">
                  <c:v>3.85</c:v>
                </c:pt>
                <c:pt idx="23">
                  <c:v>3.85</c:v>
                </c:pt>
                <c:pt idx="24">
                  <c:v>3.85</c:v>
                </c:pt>
                <c:pt idx="25">
                  <c:v>3.85</c:v>
                </c:pt>
                <c:pt idx="26">
                  <c:v>3.85</c:v>
                </c:pt>
                <c:pt idx="27">
                  <c:v>3.85</c:v>
                </c:pt>
                <c:pt idx="28">
                  <c:v>3.85</c:v>
                </c:pt>
                <c:pt idx="29">
                  <c:v>3.85</c:v>
                </c:pt>
                <c:pt idx="30">
                  <c:v>3.85</c:v>
                </c:pt>
                <c:pt idx="31">
                  <c:v>3.85</c:v>
                </c:pt>
                <c:pt idx="32">
                  <c:v>3.85</c:v>
                </c:pt>
                <c:pt idx="33">
                  <c:v>3.85</c:v>
                </c:pt>
                <c:pt idx="34">
                  <c:v>3.85</c:v>
                </c:pt>
                <c:pt idx="35">
                  <c:v>3.85</c:v>
                </c:pt>
                <c:pt idx="36">
                  <c:v>3.85</c:v>
                </c:pt>
                <c:pt idx="37">
                  <c:v>3.85</c:v>
                </c:pt>
                <c:pt idx="38">
                  <c:v>3.85</c:v>
                </c:pt>
                <c:pt idx="39">
                  <c:v>3.85</c:v>
                </c:pt>
                <c:pt idx="40">
                  <c:v>3.85</c:v>
                </c:pt>
                <c:pt idx="41">
                  <c:v>3.85</c:v>
                </c:pt>
                <c:pt idx="42">
                  <c:v>3.85</c:v>
                </c:pt>
                <c:pt idx="43">
                  <c:v>3.85</c:v>
                </c:pt>
                <c:pt idx="44">
                  <c:v>3.85</c:v>
                </c:pt>
                <c:pt idx="45">
                  <c:v>3.85</c:v>
                </c:pt>
                <c:pt idx="46">
                  <c:v>3.85</c:v>
                </c:pt>
                <c:pt idx="47">
                  <c:v>3.85</c:v>
                </c:pt>
                <c:pt idx="48">
                  <c:v>3.85</c:v>
                </c:pt>
                <c:pt idx="49">
                  <c:v>3.85</c:v>
                </c:pt>
                <c:pt idx="50">
                  <c:v>3.85</c:v>
                </c:pt>
                <c:pt idx="51">
                  <c:v>3.85</c:v>
                </c:pt>
                <c:pt idx="52">
                  <c:v>3.85</c:v>
                </c:pt>
                <c:pt idx="53">
                  <c:v>3.85</c:v>
                </c:pt>
                <c:pt idx="54">
                  <c:v>3.85</c:v>
                </c:pt>
                <c:pt idx="55">
                  <c:v>3.85</c:v>
                </c:pt>
                <c:pt idx="56">
                  <c:v>3.85</c:v>
                </c:pt>
                <c:pt idx="57">
                  <c:v>3.85</c:v>
                </c:pt>
                <c:pt idx="58">
                  <c:v>3.85</c:v>
                </c:pt>
                <c:pt idx="59">
                  <c:v>3.85</c:v>
                </c:pt>
                <c:pt idx="60">
                  <c:v>3.85</c:v>
                </c:pt>
                <c:pt idx="61">
                  <c:v>3.85</c:v>
                </c:pt>
                <c:pt idx="62">
                  <c:v>3.85</c:v>
                </c:pt>
                <c:pt idx="63">
                  <c:v>3.85</c:v>
                </c:pt>
                <c:pt idx="64">
                  <c:v>3.85</c:v>
                </c:pt>
                <c:pt idx="65">
                  <c:v>3.85</c:v>
                </c:pt>
                <c:pt idx="66">
                  <c:v>3.85</c:v>
                </c:pt>
                <c:pt idx="67">
                  <c:v>3.85</c:v>
                </c:pt>
                <c:pt idx="68">
                  <c:v>3.85</c:v>
                </c:pt>
                <c:pt idx="69">
                  <c:v>3.85</c:v>
                </c:pt>
                <c:pt idx="70">
                  <c:v>3.85</c:v>
                </c:pt>
                <c:pt idx="71">
                  <c:v>3.85</c:v>
                </c:pt>
                <c:pt idx="72">
                  <c:v>3.85</c:v>
                </c:pt>
                <c:pt idx="73">
                  <c:v>3.85</c:v>
                </c:pt>
                <c:pt idx="74">
                  <c:v>3.85</c:v>
                </c:pt>
                <c:pt idx="75">
                  <c:v>3.85</c:v>
                </c:pt>
                <c:pt idx="76">
                  <c:v>3.85</c:v>
                </c:pt>
                <c:pt idx="77">
                  <c:v>3.85</c:v>
                </c:pt>
                <c:pt idx="78">
                  <c:v>3.85</c:v>
                </c:pt>
                <c:pt idx="79">
                  <c:v>3.85</c:v>
                </c:pt>
                <c:pt idx="80">
                  <c:v>3.85</c:v>
                </c:pt>
                <c:pt idx="81">
                  <c:v>3.85</c:v>
                </c:pt>
                <c:pt idx="82">
                  <c:v>3.85</c:v>
                </c:pt>
                <c:pt idx="83">
                  <c:v>3.85</c:v>
                </c:pt>
                <c:pt idx="84">
                  <c:v>3.85</c:v>
                </c:pt>
                <c:pt idx="85">
                  <c:v>3.85</c:v>
                </c:pt>
                <c:pt idx="86">
                  <c:v>3.85</c:v>
                </c:pt>
                <c:pt idx="87">
                  <c:v>3.85</c:v>
                </c:pt>
                <c:pt idx="88">
                  <c:v>3.85</c:v>
                </c:pt>
                <c:pt idx="89">
                  <c:v>3.85</c:v>
                </c:pt>
                <c:pt idx="90">
                  <c:v>3.85</c:v>
                </c:pt>
                <c:pt idx="91">
                  <c:v>3.85</c:v>
                </c:pt>
                <c:pt idx="92">
                  <c:v>3.85</c:v>
                </c:pt>
                <c:pt idx="93">
                  <c:v>3.85</c:v>
                </c:pt>
                <c:pt idx="94">
                  <c:v>3.85</c:v>
                </c:pt>
                <c:pt idx="95">
                  <c:v>3.85</c:v>
                </c:pt>
                <c:pt idx="96">
                  <c:v>3.85</c:v>
                </c:pt>
                <c:pt idx="97">
                  <c:v>3.85</c:v>
                </c:pt>
                <c:pt idx="98">
                  <c:v>3.85</c:v>
                </c:pt>
                <c:pt idx="99">
                  <c:v>3.85</c:v>
                </c:pt>
                <c:pt idx="100">
                  <c:v>3.85</c:v>
                </c:pt>
                <c:pt idx="101">
                  <c:v>3.85</c:v>
                </c:pt>
                <c:pt idx="102">
                  <c:v>3.85</c:v>
                </c:pt>
                <c:pt idx="103">
                  <c:v>3.85</c:v>
                </c:pt>
                <c:pt idx="104">
                  <c:v>3.85</c:v>
                </c:pt>
                <c:pt idx="105">
                  <c:v>3.85</c:v>
                </c:pt>
                <c:pt idx="106">
                  <c:v>3.85</c:v>
                </c:pt>
                <c:pt idx="107">
                  <c:v>3.85</c:v>
                </c:pt>
                <c:pt idx="108">
                  <c:v>3.85</c:v>
                </c:pt>
                <c:pt idx="109">
                  <c:v>3.85</c:v>
                </c:pt>
                <c:pt idx="110">
                  <c:v>3.85</c:v>
                </c:pt>
                <c:pt idx="111">
                  <c:v>3.85</c:v>
                </c:pt>
                <c:pt idx="112">
                  <c:v>3.85</c:v>
                </c:pt>
                <c:pt idx="113">
                  <c:v>3.85</c:v>
                </c:pt>
                <c:pt idx="114">
                  <c:v>3.85</c:v>
                </c:pt>
                <c:pt idx="115">
                  <c:v>3.85</c:v>
                </c:pt>
                <c:pt idx="116">
                  <c:v>3.85</c:v>
                </c:pt>
              </c:numCache>
            </c:numRef>
          </c:val>
          <c:smooth val="0"/>
        </c:ser>
        <c:ser>
          <c:idx val="5"/>
          <c:order val="1"/>
          <c:tx>
            <c:v>2024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'Математ-9 диаграмма'!$B$5:$B$121</c:f>
              <c:strCache>
                <c:ptCount val="117"/>
                <c:pt idx="0">
                  <c:v>ЖЕЛЕЗНОДОРОЖНЫЙ РАЙОН</c:v>
                </c:pt>
                <c:pt idx="1">
                  <c:v>МАОУ Лицей № 7 </c:v>
                </c:pt>
                <c:pt idx="2">
                  <c:v>МАОУ Лицей № 28</c:v>
                </c:pt>
                <c:pt idx="3">
                  <c:v>МАОУ Гимназия № 9</c:v>
                </c:pt>
                <c:pt idx="4">
                  <c:v>МАОУ СШ № 32</c:v>
                </c:pt>
                <c:pt idx="5">
                  <c:v>МБОУ СШ № 86</c:v>
                </c:pt>
                <c:pt idx="6">
                  <c:v>МАОУ СШ № 19</c:v>
                </c:pt>
                <c:pt idx="7">
                  <c:v>МАОУ Гимназия № 8</c:v>
                </c:pt>
                <c:pt idx="8">
                  <c:v>МАОУ СШ № 12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СШ № 135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81</c:v>
                </c:pt>
                <c:pt idx="19">
                  <c:v>МАОУ СШ № 63</c:v>
                </c:pt>
                <c:pt idx="20">
                  <c:v>МАОУ СШ № 55</c:v>
                </c:pt>
                <c:pt idx="21">
                  <c:v>МАОУ СШ № 90</c:v>
                </c:pt>
                <c:pt idx="22">
                  <c:v>ЛЕНИНСКИЙ РАЙОН</c:v>
                </c:pt>
                <c:pt idx="23">
                  <c:v>МАОУ Лицей № 3</c:v>
                </c:pt>
                <c:pt idx="24">
                  <c:v>МАОУ Гимназия № 11 </c:v>
                </c:pt>
                <c:pt idx="25">
                  <c:v>МБОУ СШ № 64</c:v>
                </c:pt>
                <c:pt idx="26">
                  <c:v>МБОУ Гимназия № 7</c:v>
                </c:pt>
                <c:pt idx="27">
                  <c:v>МАОУ Гимназия № 15</c:v>
                </c:pt>
                <c:pt idx="28">
                  <c:v>МАОУ СШ № 16</c:v>
                </c:pt>
                <c:pt idx="29">
                  <c:v>МБОУ СШ № 94</c:v>
                </c:pt>
                <c:pt idx="30">
                  <c:v>МАОУ Лицей № 12</c:v>
                </c:pt>
                <c:pt idx="31">
                  <c:v>МАОУ СШ № 148</c:v>
                </c:pt>
                <c:pt idx="32">
                  <c:v>МБОУ СШ № 79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МАОУ СШ № 89</c:v>
                </c:pt>
                <c:pt idx="36">
                  <c:v>МБОУ СШ № 31</c:v>
                </c:pt>
                <c:pt idx="37">
                  <c:v>МБОУ СШ № 13</c:v>
                </c:pt>
                <c:pt idx="38">
                  <c:v>МАОУ СШ № 65</c:v>
                </c:pt>
                <c:pt idx="39">
                  <c:v>МБОУ СШ № 44</c:v>
                </c:pt>
                <c:pt idx="40">
                  <c:v>ОКТЯБРЬСКИЙ РАЙОН</c:v>
                </c:pt>
                <c:pt idx="41">
                  <c:v>МАОУ Школа-интернат № 1 </c:v>
                </c:pt>
                <c:pt idx="42">
                  <c:v>МАОУ "КУГ № 1 - Универс"</c:v>
                </c:pt>
                <c:pt idx="43">
                  <c:v>МАОУ Гимназия № 13 "Академ"</c:v>
                </c:pt>
                <c:pt idx="44">
                  <c:v>МБОУ СШ № 133 </c:v>
                </c:pt>
                <c:pt idx="45">
                  <c:v>МБОУ Гимназия № 3</c:v>
                </c:pt>
                <c:pt idx="46">
                  <c:v>МАОУ СШ № 3</c:v>
                </c:pt>
                <c:pt idx="47">
                  <c:v>МБОУ СШ № 99</c:v>
                </c:pt>
                <c:pt idx="48">
                  <c:v>МБОУ Лицей № 10</c:v>
                </c:pt>
                <c:pt idx="49">
                  <c:v>МБОУ Лицей № 8</c:v>
                </c:pt>
                <c:pt idx="50">
                  <c:v>МАОУ СШ № 82</c:v>
                </c:pt>
                <c:pt idx="51">
                  <c:v>МБОУ СШ № 30</c:v>
                </c:pt>
                <c:pt idx="52">
                  <c:v>МАОУ Лицей № 1</c:v>
                </c:pt>
                <c:pt idx="53">
                  <c:v>МБОУ СШ № 73</c:v>
                </c:pt>
                <c:pt idx="54">
                  <c:v>МАОУ СШ № 72</c:v>
                </c:pt>
                <c:pt idx="55">
                  <c:v>МБОУ СШ № 159</c:v>
                </c:pt>
                <c:pt idx="56">
                  <c:v>МБОУ СШ № 95</c:v>
                </c:pt>
                <c:pt idx="57">
                  <c:v>МБОУ СШ № 21</c:v>
                </c:pt>
                <c:pt idx="58">
                  <c:v>МБОУ СШ № 39</c:v>
                </c:pt>
                <c:pt idx="59">
                  <c:v>МБОУ СШ № 84</c:v>
                </c:pt>
                <c:pt idx="60">
                  <c:v>МБОУ СШ № 36</c:v>
                </c:pt>
                <c:pt idx="61">
                  <c:v>СВЕРДЛОВСКИЙ РАЙОН</c:v>
                </c:pt>
                <c:pt idx="62">
                  <c:v>МАОУ СШ № 137</c:v>
                </c:pt>
                <c:pt idx="63">
                  <c:v>МАОУ СШ № 158 "Грани"</c:v>
                </c:pt>
                <c:pt idx="64">
                  <c:v>МАОУ Гимназия № 14</c:v>
                </c:pt>
                <c:pt idx="65">
                  <c:v>МАОУ СШ № 45</c:v>
                </c:pt>
                <c:pt idx="66">
                  <c:v>МАОУ Лицей № 9 "Лидер"</c:v>
                </c:pt>
                <c:pt idx="67">
                  <c:v>МАОУ СШ № 17</c:v>
                </c:pt>
                <c:pt idx="68">
                  <c:v>МАОУ СШ № 42</c:v>
                </c:pt>
                <c:pt idx="69">
                  <c:v>МАОУ СШ № 93</c:v>
                </c:pt>
                <c:pt idx="70">
                  <c:v>МАОУ СШ № 23</c:v>
                </c:pt>
                <c:pt idx="71">
                  <c:v>МАОУ СШ № 78</c:v>
                </c:pt>
                <c:pt idx="72">
                  <c:v>МАОУ СШ № 76</c:v>
                </c:pt>
                <c:pt idx="73">
                  <c:v>МАОУ СШ № 6</c:v>
                </c:pt>
                <c:pt idx="74">
                  <c:v>МАОУ СШ № 34</c:v>
                </c:pt>
                <c:pt idx="75">
                  <c:v>МБОУ СШ № 62</c:v>
                </c:pt>
                <c:pt idx="76">
                  <c:v>СОВЕТСКИЙ РАЙОН</c:v>
                </c:pt>
                <c:pt idx="77">
                  <c:v>МАОУ СШ № 152</c:v>
                </c:pt>
                <c:pt idx="78">
                  <c:v>МАОУ СШ № 151</c:v>
                </c:pt>
                <c:pt idx="79">
                  <c:v>МАОУ СШ № 150</c:v>
                </c:pt>
                <c:pt idx="80">
                  <c:v>МАОУ СШ № 145</c:v>
                </c:pt>
                <c:pt idx="81">
                  <c:v>МАОУ СШ № 154</c:v>
                </c:pt>
                <c:pt idx="82">
                  <c:v>МАОУ СШ № 141</c:v>
                </c:pt>
                <c:pt idx="83">
                  <c:v>МАОУ СШ № 144</c:v>
                </c:pt>
                <c:pt idx="84">
                  <c:v>МАОУ СШ № 149</c:v>
                </c:pt>
                <c:pt idx="85">
                  <c:v>МАОУ СШ № 66</c:v>
                </c:pt>
                <c:pt idx="86">
                  <c:v>МАОУ СШ № 143</c:v>
                </c:pt>
                <c:pt idx="87">
                  <c:v>МАОУ СШ № 24</c:v>
                </c:pt>
                <c:pt idx="88">
                  <c:v>МАОУ СШ № 147</c:v>
                </c:pt>
                <c:pt idx="89">
                  <c:v>МАОУ СШ № 157</c:v>
                </c:pt>
                <c:pt idx="90">
                  <c:v>МАОУ СШ № 98</c:v>
                </c:pt>
                <c:pt idx="91">
                  <c:v>МАОУ СШ № 18</c:v>
                </c:pt>
                <c:pt idx="92">
                  <c:v>МАОУ СШ № 7</c:v>
                </c:pt>
                <c:pt idx="93">
                  <c:v>МАОУ СШ № 108</c:v>
                </c:pt>
                <c:pt idx="94">
                  <c:v>МАОУ СШ № 115</c:v>
                </c:pt>
                <c:pt idx="95">
                  <c:v>МАОУ СШ № 121</c:v>
                </c:pt>
                <c:pt idx="96">
                  <c:v>МБОУ СШ № 2</c:v>
                </c:pt>
                <c:pt idx="97">
                  <c:v>МАОУ СШ № 91</c:v>
                </c:pt>
                <c:pt idx="98">
                  <c:v>МАОУ СШ № 5</c:v>
                </c:pt>
                <c:pt idx="99">
                  <c:v>МАОУ СШ № 69</c:v>
                </c:pt>
                <c:pt idx="100">
                  <c:v>МБОУ СШ № 56</c:v>
                </c:pt>
                <c:pt idx="101">
                  <c:v>МАОУ СШ № 85</c:v>
                </c:pt>
                <c:pt idx="102">
                  <c:v>МАОУ СШ № 156</c:v>
                </c:pt>
                <c:pt idx="103">
                  <c:v>МАОУ СШ № 1</c:v>
                </c:pt>
                <c:pt idx="104">
                  <c:v>МАОУ СШ № 129</c:v>
                </c:pt>
                <c:pt idx="105">
                  <c:v>МАОУ СШ № 139</c:v>
                </c:pt>
                <c:pt idx="106">
                  <c:v>МАОУ СШ № 134</c:v>
                </c:pt>
                <c:pt idx="107">
                  <c:v>ЦЕНТРАЛЬНЫЙ РАЙОН</c:v>
                </c:pt>
                <c:pt idx="108">
                  <c:v>МБОУ Гимназия  № 16</c:v>
                </c:pt>
                <c:pt idx="109">
                  <c:v>МАОУ Гимназия № 2</c:v>
                </c:pt>
                <c:pt idx="110">
                  <c:v>МБОУ Лицей № 2</c:v>
                </c:pt>
                <c:pt idx="111">
                  <c:v>МБОУ СОШ № 10 </c:v>
                </c:pt>
                <c:pt idx="112">
                  <c:v>МБОУ СШ № 4</c:v>
                </c:pt>
                <c:pt idx="113">
                  <c:v>МАОУ СШ № 155</c:v>
                </c:pt>
                <c:pt idx="114">
                  <c:v>МАОУ СШ "Комплекс Покровский"</c:v>
                </c:pt>
                <c:pt idx="115">
                  <c:v>МБОУ СШ № 51</c:v>
                </c:pt>
                <c:pt idx="116">
                  <c:v>МБОУ СШ № 27</c:v>
                </c:pt>
              </c:strCache>
            </c:strRef>
          </c:cat>
          <c:val>
            <c:numRef>
              <c:f>'Математ-9 диаграмма'!$D$5:$D$121</c:f>
              <c:numCache>
                <c:formatCode>0,00</c:formatCode>
                <c:ptCount val="117"/>
                <c:pt idx="0">
                  <c:v>3.7899651597122443</c:v>
                </c:pt>
                <c:pt idx="1">
                  <c:v>4.2259887005649714</c:v>
                </c:pt>
                <c:pt idx="2">
                  <c:v>3.9814814814814814</c:v>
                </c:pt>
                <c:pt idx="3">
                  <c:v>3.7832167832167833</c:v>
                </c:pt>
                <c:pt idx="4">
                  <c:v>3.7244897959183674</c:v>
                </c:pt>
                <c:pt idx="5">
                  <c:v>3.676056338028169</c:v>
                </c:pt>
                <c:pt idx="6">
                  <c:v>3.6730769230769229</c:v>
                </c:pt>
                <c:pt idx="7">
                  <c:v>3.6363636363636362</c:v>
                </c:pt>
                <c:pt idx="8">
                  <c:v>3.6190476190476191</c:v>
                </c:pt>
                <c:pt idx="9">
                  <c:v>3.8474754862659872</c:v>
                </c:pt>
                <c:pt idx="10">
                  <c:v>4.0697674418604652</c:v>
                </c:pt>
                <c:pt idx="11">
                  <c:v>3.9612903225806453</c:v>
                </c:pt>
                <c:pt idx="12">
                  <c:v>3.94</c:v>
                </c:pt>
                <c:pt idx="13">
                  <c:v>3.9029126213592233</c:v>
                </c:pt>
                <c:pt idx="14">
                  <c:v>3.8952380952380952</c:v>
                </c:pt>
                <c:pt idx="15">
                  <c:v>3.8904109589041096</c:v>
                </c:pt>
                <c:pt idx="16">
                  <c:v>3.806451612903226</c:v>
                </c:pt>
                <c:pt idx="17">
                  <c:v>3.7647058823529411</c:v>
                </c:pt>
                <c:pt idx="18">
                  <c:v>3.7608695652173911</c:v>
                </c:pt>
                <c:pt idx="19">
                  <c:v>3.7567567567567566</c:v>
                </c:pt>
                <c:pt idx="20">
                  <c:v>3.7272727272727271</c:v>
                </c:pt>
                <c:pt idx="21">
                  <c:v>3.6940298507462686</c:v>
                </c:pt>
                <c:pt idx="22">
                  <c:v>3.7281620144537206</c:v>
                </c:pt>
                <c:pt idx="23">
                  <c:v>3.9795918367346941</c:v>
                </c:pt>
                <c:pt idx="24">
                  <c:v>3.948905109489051</c:v>
                </c:pt>
                <c:pt idx="25">
                  <c:v>3.9333333333333331</c:v>
                </c:pt>
                <c:pt idx="26">
                  <c:v>3.8897058823529411</c:v>
                </c:pt>
                <c:pt idx="27">
                  <c:v>3.8596491228070176</c:v>
                </c:pt>
                <c:pt idx="28">
                  <c:v>3.8241758241758244</c:v>
                </c:pt>
                <c:pt idx="29">
                  <c:v>3.7941176470588234</c:v>
                </c:pt>
                <c:pt idx="30">
                  <c:v>3.7920792079207919</c:v>
                </c:pt>
                <c:pt idx="31">
                  <c:v>3.7448979591836733</c:v>
                </c:pt>
                <c:pt idx="32">
                  <c:v>3.7358490566037736</c:v>
                </c:pt>
                <c:pt idx="33">
                  <c:v>3.6428571428571428</c:v>
                </c:pt>
                <c:pt idx="34">
                  <c:v>3.6369426751592355</c:v>
                </c:pt>
                <c:pt idx="35">
                  <c:v>3.6184210526315788</c:v>
                </c:pt>
                <c:pt idx="36">
                  <c:v>3.535211267605634</c:v>
                </c:pt>
                <c:pt idx="37">
                  <c:v>3.5227272727272729</c:v>
                </c:pt>
                <c:pt idx="38">
                  <c:v>3.5</c:v>
                </c:pt>
                <c:pt idx="39">
                  <c:v>3.4202898550724639</c:v>
                </c:pt>
                <c:pt idx="40">
                  <c:v>3.8564223372913204</c:v>
                </c:pt>
                <c:pt idx="41">
                  <c:v>4.24</c:v>
                </c:pt>
                <c:pt idx="42">
                  <c:v>4.1489361702127656</c:v>
                </c:pt>
                <c:pt idx="43">
                  <c:v>4.1337209302325579</c:v>
                </c:pt>
                <c:pt idx="44">
                  <c:v>4.0307692307692307</c:v>
                </c:pt>
                <c:pt idx="45">
                  <c:v>3.9818181818181819</c:v>
                </c:pt>
                <c:pt idx="46">
                  <c:v>3.9494949494949494</c:v>
                </c:pt>
                <c:pt idx="47">
                  <c:v>3.941747572815534</c:v>
                </c:pt>
                <c:pt idx="48">
                  <c:v>3.9066666666666667</c:v>
                </c:pt>
                <c:pt idx="49">
                  <c:v>3.879032258064516</c:v>
                </c:pt>
                <c:pt idx="50">
                  <c:v>3.8695652173913042</c:v>
                </c:pt>
                <c:pt idx="51">
                  <c:v>3.8666666666666667</c:v>
                </c:pt>
                <c:pt idx="52">
                  <c:v>3.8260869565217392</c:v>
                </c:pt>
                <c:pt idx="53">
                  <c:v>3.7727272727272729</c:v>
                </c:pt>
                <c:pt idx="54">
                  <c:v>3.7674418604651163</c:v>
                </c:pt>
                <c:pt idx="55">
                  <c:v>3.7560975609756095</c:v>
                </c:pt>
                <c:pt idx="56">
                  <c:v>3.6986301369863015</c:v>
                </c:pt>
                <c:pt idx="57">
                  <c:v>3.6530612244897958</c:v>
                </c:pt>
                <c:pt idx="58">
                  <c:v>3.6363636363636362</c:v>
                </c:pt>
                <c:pt idx="59">
                  <c:v>3.5696202531645569</c:v>
                </c:pt>
                <c:pt idx="60">
                  <c:v>3.5</c:v>
                </c:pt>
                <c:pt idx="61">
                  <c:v>3.8171573708038724</c:v>
                </c:pt>
                <c:pt idx="62">
                  <c:v>4.024390243902439</c:v>
                </c:pt>
                <c:pt idx="63">
                  <c:v>3.9709543568464731</c:v>
                </c:pt>
                <c:pt idx="64">
                  <c:v>3.8979591836734695</c:v>
                </c:pt>
                <c:pt idx="65">
                  <c:v>3.8863636363636362</c:v>
                </c:pt>
                <c:pt idx="66">
                  <c:v>3.8446601941747574</c:v>
                </c:pt>
                <c:pt idx="67">
                  <c:v>3.8378378378378377</c:v>
                </c:pt>
                <c:pt idx="68">
                  <c:v>3.8333333333333335</c:v>
                </c:pt>
                <c:pt idx="69">
                  <c:v>3.8160919540229883</c:v>
                </c:pt>
                <c:pt idx="70">
                  <c:v>3.8157894736842106</c:v>
                </c:pt>
                <c:pt idx="71">
                  <c:v>3.8048780487804876</c:v>
                </c:pt>
                <c:pt idx="72">
                  <c:v>3.7438423645320196</c:v>
                </c:pt>
                <c:pt idx="73">
                  <c:v>3.7058823529411766</c:v>
                </c:pt>
                <c:pt idx="74">
                  <c:v>3.6941176470588237</c:v>
                </c:pt>
                <c:pt idx="75">
                  <c:v>3.5641025641025643</c:v>
                </c:pt>
                <c:pt idx="76">
                  <c:v>3.8499046691148409</c:v>
                </c:pt>
                <c:pt idx="77">
                  <c:v>4.25</c:v>
                </c:pt>
                <c:pt idx="78">
                  <c:v>4.2129032258064516</c:v>
                </c:pt>
                <c:pt idx="79">
                  <c:v>4.036290322580645</c:v>
                </c:pt>
                <c:pt idx="80">
                  <c:v>4.0299401197604787</c:v>
                </c:pt>
                <c:pt idx="81">
                  <c:v>4.0074074074074071</c:v>
                </c:pt>
                <c:pt idx="82">
                  <c:v>4</c:v>
                </c:pt>
                <c:pt idx="83">
                  <c:v>3.9858490566037736</c:v>
                </c:pt>
                <c:pt idx="84">
                  <c:v>3.959016393442623</c:v>
                </c:pt>
                <c:pt idx="85">
                  <c:v>3.9019607843137254</c:v>
                </c:pt>
                <c:pt idx="86">
                  <c:v>3.8712446351931331</c:v>
                </c:pt>
                <c:pt idx="87">
                  <c:v>3.870967741935484</c:v>
                </c:pt>
                <c:pt idx="88">
                  <c:v>3.8549618320610688</c:v>
                </c:pt>
                <c:pt idx="89">
                  <c:v>3.8503937007874014</c:v>
                </c:pt>
                <c:pt idx="90">
                  <c:v>3.8333333333333335</c:v>
                </c:pt>
                <c:pt idx="91">
                  <c:v>3.8214285714285716</c:v>
                </c:pt>
                <c:pt idx="92">
                  <c:v>3.8130081300813008</c:v>
                </c:pt>
                <c:pt idx="93">
                  <c:v>3.7933333333333334</c:v>
                </c:pt>
                <c:pt idx="94">
                  <c:v>3.7790697674418605</c:v>
                </c:pt>
                <c:pt idx="95">
                  <c:v>3.7721518987341773</c:v>
                </c:pt>
                <c:pt idx="96">
                  <c:v>3.7575757575757578</c:v>
                </c:pt>
                <c:pt idx="97">
                  <c:v>3.7473684210526317</c:v>
                </c:pt>
                <c:pt idx="98">
                  <c:v>3.7425742574257428</c:v>
                </c:pt>
                <c:pt idx="99">
                  <c:v>3.736842105263158</c:v>
                </c:pt>
                <c:pt idx="100">
                  <c:v>3.7346938775510203</c:v>
                </c:pt>
                <c:pt idx="101">
                  <c:v>3.7264150943396226</c:v>
                </c:pt>
                <c:pt idx="102">
                  <c:v>3.717488789237668</c:v>
                </c:pt>
                <c:pt idx="103">
                  <c:v>3.7142857142857144</c:v>
                </c:pt>
                <c:pt idx="104">
                  <c:v>3.691358024691358</c:v>
                </c:pt>
                <c:pt idx="105">
                  <c:v>3.6533333333333333</c:v>
                </c:pt>
                <c:pt idx="106">
                  <c:v>3.6319444444444446</c:v>
                </c:pt>
                <c:pt idx="107">
                  <c:v>3.9052271538084793</c:v>
                </c:pt>
                <c:pt idx="108">
                  <c:v>4.2530120481927707</c:v>
                </c:pt>
                <c:pt idx="109">
                  <c:v>4.1386138613861387</c:v>
                </c:pt>
                <c:pt idx="110">
                  <c:v>4.1052631578947372</c:v>
                </c:pt>
                <c:pt idx="111">
                  <c:v>4.0566037735849054</c:v>
                </c:pt>
                <c:pt idx="112">
                  <c:v>4</c:v>
                </c:pt>
                <c:pt idx="113">
                  <c:v>3.9078947368421053</c:v>
                </c:pt>
                <c:pt idx="114">
                  <c:v>3.7769784172661871</c:v>
                </c:pt>
                <c:pt idx="115">
                  <c:v>3.5365853658536586</c:v>
                </c:pt>
                <c:pt idx="116">
                  <c:v>3.3720930232558142</c:v>
                </c:pt>
              </c:numCache>
            </c:numRef>
          </c:val>
          <c:smooth val="0"/>
        </c:ser>
        <c:ser>
          <c:idx val="1"/>
          <c:order val="2"/>
          <c:tx>
            <c:v>2023 ср. балл по городу</c:v>
          </c:tx>
          <c:spPr>
            <a:ln w="25400"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'Математ-9 диаграмма'!$B$5:$B$121</c:f>
              <c:strCache>
                <c:ptCount val="117"/>
                <c:pt idx="0">
                  <c:v>ЖЕЛЕЗНОДОРОЖНЫЙ РАЙОН</c:v>
                </c:pt>
                <c:pt idx="1">
                  <c:v>МАОУ Лицей № 7 </c:v>
                </c:pt>
                <c:pt idx="2">
                  <c:v>МАОУ Лицей № 28</c:v>
                </c:pt>
                <c:pt idx="3">
                  <c:v>МАОУ Гимназия № 9</c:v>
                </c:pt>
                <c:pt idx="4">
                  <c:v>МАОУ СШ № 32</c:v>
                </c:pt>
                <c:pt idx="5">
                  <c:v>МБОУ СШ № 86</c:v>
                </c:pt>
                <c:pt idx="6">
                  <c:v>МАОУ СШ № 19</c:v>
                </c:pt>
                <c:pt idx="7">
                  <c:v>МАОУ Гимназия № 8</c:v>
                </c:pt>
                <c:pt idx="8">
                  <c:v>МАОУ СШ № 12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СШ № 135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81</c:v>
                </c:pt>
                <c:pt idx="19">
                  <c:v>МАОУ СШ № 63</c:v>
                </c:pt>
                <c:pt idx="20">
                  <c:v>МАОУ СШ № 55</c:v>
                </c:pt>
                <c:pt idx="21">
                  <c:v>МАОУ СШ № 90</c:v>
                </c:pt>
                <c:pt idx="22">
                  <c:v>ЛЕНИНСКИЙ РАЙОН</c:v>
                </c:pt>
                <c:pt idx="23">
                  <c:v>МАОУ Лицей № 3</c:v>
                </c:pt>
                <c:pt idx="24">
                  <c:v>МАОУ Гимназия № 11 </c:v>
                </c:pt>
                <c:pt idx="25">
                  <c:v>МБОУ СШ № 64</c:v>
                </c:pt>
                <c:pt idx="26">
                  <c:v>МБОУ Гимназия № 7</c:v>
                </c:pt>
                <c:pt idx="27">
                  <c:v>МАОУ Гимназия № 15</c:v>
                </c:pt>
                <c:pt idx="28">
                  <c:v>МАОУ СШ № 16</c:v>
                </c:pt>
                <c:pt idx="29">
                  <c:v>МБОУ СШ № 94</c:v>
                </c:pt>
                <c:pt idx="30">
                  <c:v>МАОУ Лицей № 12</c:v>
                </c:pt>
                <c:pt idx="31">
                  <c:v>МАОУ СШ № 148</c:v>
                </c:pt>
                <c:pt idx="32">
                  <c:v>МБОУ СШ № 79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МАОУ СШ № 89</c:v>
                </c:pt>
                <c:pt idx="36">
                  <c:v>МБОУ СШ № 31</c:v>
                </c:pt>
                <c:pt idx="37">
                  <c:v>МБОУ СШ № 13</c:v>
                </c:pt>
                <c:pt idx="38">
                  <c:v>МАОУ СШ № 65</c:v>
                </c:pt>
                <c:pt idx="39">
                  <c:v>МБОУ СШ № 44</c:v>
                </c:pt>
                <c:pt idx="40">
                  <c:v>ОКТЯБРЬСКИЙ РАЙОН</c:v>
                </c:pt>
                <c:pt idx="41">
                  <c:v>МАОУ Школа-интернат № 1 </c:v>
                </c:pt>
                <c:pt idx="42">
                  <c:v>МАОУ "КУГ № 1 - Универс"</c:v>
                </c:pt>
                <c:pt idx="43">
                  <c:v>МАОУ Гимназия № 13 "Академ"</c:v>
                </c:pt>
                <c:pt idx="44">
                  <c:v>МБОУ СШ № 133 </c:v>
                </c:pt>
                <c:pt idx="45">
                  <c:v>МБОУ Гимназия № 3</c:v>
                </c:pt>
                <c:pt idx="46">
                  <c:v>МАОУ СШ № 3</c:v>
                </c:pt>
                <c:pt idx="47">
                  <c:v>МБОУ СШ № 99</c:v>
                </c:pt>
                <c:pt idx="48">
                  <c:v>МБОУ Лицей № 10</c:v>
                </c:pt>
                <c:pt idx="49">
                  <c:v>МБОУ Лицей № 8</c:v>
                </c:pt>
                <c:pt idx="50">
                  <c:v>МАОУ СШ № 82</c:v>
                </c:pt>
                <c:pt idx="51">
                  <c:v>МБОУ СШ № 30</c:v>
                </c:pt>
                <c:pt idx="52">
                  <c:v>МАОУ Лицей № 1</c:v>
                </c:pt>
                <c:pt idx="53">
                  <c:v>МБОУ СШ № 73</c:v>
                </c:pt>
                <c:pt idx="54">
                  <c:v>МАОУ СШ № 72</c:v>
                </c:pt>
                <c:pt idx="55">
                  <c:v>МБОУ СШ № 159</c:v>
                </c:pt>
                <c:pt idx="56">
                  <c:v>МБОУ СШ № 95</c:v>
                </c:pt>
                <c:pt idx="57">
                  <c:v>МБОУ СШ № 21</c:v>
                </c:pt>
                <c:pt idx="58">
                  <c:v>МБОУ СШ № 39</c:v>
                </c:pt>
                <c:pt idx="59">
                  <c:v>МБОУ СШ № 84</c:v>
                </c:pt>
                <c:pt idx="60">
                  <c:v>МБОУ СШ № 36</c:v>
                </c:pt>
                <c:pt idx="61">
                  <c:v>СВЕРДЛОВСКИЙ РАЙОН</c:v>
                </c:pt>
                <c:pt idx="62">
                  <c:v>МАОУ СШ № 137</c:v>
                </c:pt>
                <c:pt idx="63">
                  <c:v>МАОУ СШ № 158 "Грани"</c:v>
                </c:pt>
                <c:pt idx="64">
                  <c:v>МАОУ Гимназия № 14</c:v>
                </c:pt>
                <c:pt idx="65">
                  <c:v>МАОУ СШ № 45</c:v>
                </c:pt>
                <c:pt idx="66">
                  <c:v>МАОУ Лицей № 9 "Лидер"</c:v>
                </c:pt>
                <c:pt idx="67">
                  <c:v>МАОУ СШ № 17</c:v>
                </c:pt>
                <c:pt idx="68">
                  <c:v>МАОУ СШ № 42</c:v>
                </c:pt>
                <c:pt idx="69">
                  <c:v>МАОУ СШ № 93</c:v>
                </c:pt>
                <c:pt idx="70">
                  <c:v>МАОУ СШ № 23</c:v>
                </c:pt>
                <c:pt idx="71">
                  <c:v>МАОУ СШ № 78</c:v>
                </c:pt>
                <c:pt idx="72">
                  <c:v>МАОУ СШ № 76</c:v>
                </c:pt>
                <c:pt idx="73">
                  <c:v>МАОУ СШ № 6</c:v>
                </c:pt>
                <c:pt idx="74">
                  <c:v>МАОУ СШ № 34</c:v>
                </c:pt>
                <c:pt idx="75">
                  <c:v>МБОУ СШ № 62</c:v>
                </c:pt>
                <c:pt idx="76">
                  <c:v>СОВЕТСКИЙ РАЙОН</c:v>
                </c:pt>
                <c:pt idx="77">
                  <c:v>МАОУ СШ № 152</c:v>
                </c:pt>
                <c:pt idx="78">
                  <c:v>МАОУ СШ № 151</c:v>
                </c:pt>
                <c:pt idx="79">
                  <c:v>МАОУ СШ № 150</c:v>
                </c:pt>
                <c:pt idx="80">
                  <c:v>МАОУ СШ № 145</c:v>
                </c:pt>
                <c:pt idx="81">
                  <c:v>МАОУ СШ № 154</c:v>
                </c:pt>
                <c:pt idx="82">
                  <c:v>МАОУ СШ № 141</c:v>
                </c:pt>
                <c:pt idx="83">
                  <c:v>МАОУ СШ № 144</c:v>
                </c:pt>
                <c:pt idx="84">
                  <c:v>МАОУ СШ № 149</c:v>
                </c:pt>
                <c:pt idx="85">
                  <c:v>МАОУ СШ № 66</c:v>
                </c:pt>
                <c:pt idx="86">
                  <c:v>МАОУ СШ № 143</c:v>
                </c:pt>
                <c:pt idx="87">
                  <c:v>МАОУ СШ № 24</c:v>
                </c:pt>
                <c:pt idx="88">
                  <c:v>МАОУ СШ № 147</c:v>
                </c:pt>
                <c:pt idx="89">
                  <c:v>МАОУ СШ № 157</c:v>
                </c:pt>
                <c:pt idx="90">
                  <c:v>МАОУ СШ № 98</c:v>
                </c:pt>
                <c:pt idx="91">
                  <c:v>МАОУ СШ № 18</c:v>
                </c:pt>
                <c:pt idx="92">
                  <c:v>МАОУ СШ № 7</c:v>
                </c:pt>
                <c:pt idx="93">
                  <c:v>МАОУ СШ № 108</c:v>
                </c:pt>
                <c:pt idx="94">
                  <c:v>МАОУ СШ № 115</c:v>
                </c:pt>
                <c:pt idx="95">
                  <c:v>МАОУ СШ № 121</c:v>
                </c:pt>
                <c:pt idx="96">
                  <c:v>МБОУ СШ № 2</c:v>
                </c:pt>
                <c:pt idx="97">
                  <c:v>МАОУ СШ № 91</c:v>
                </c:pt>
                <c:pt idx="98">
                  <c:v>МАОУ СШ № 5</c:v>
                </c:pt>
                <c:pt idx="99">
                  <c:v>МАОУ СШ № 69</c:v>
                </c:pt>
                <c:pt idx="100">
                  <c:v>МБОУ СШ № 56</c:v>
                </c:pt>
                <c:pt idx="101">
                  <c:v>МАОУ СШ № 85</c:v>
                </c:pt>
                <c:pt idx="102">
                  <c:v>МАОУ СШ № 156</c:v>
                </c:pt>
                <c:pt idx="103">
                  <c:v>МАОУ СШ № 1</c:v>
                </c:pt>
                <c:pt idx="104">
                  <c:v>МАОУ СШ № 129</c:v>
                </c:pt>
                <c:pt idx="105">
                  <c:v>МАОУ СШ № 139</c:v>
                </c:pt>
                <c:pt idx="106">
                  <c:v>МАОУ СШ № 134</c:v>
                </c:pt>
                <c:pt idx="107">
                  <c:v>ЦЕНТРАЛЬНЫЙ РАЙОН</c:v>
                </c:pt>
                <c:pt idx="108">
                  <c:v>МБОУ Гимназия  № 16</c:v>
                </c:pt>
                <c:pt idx="109">
                  <c:v>МАОУ Гимназия № 2</c:v>
                </c:pt>
                <c:pt idx="110">
                  <c:v>МБОУ Лицей № 2</c:v>
                </c:pt>
                <c:pt idx="111">
                  <c:v>МБОУ СОШ № 10 </c:v>
                </c:pt>
                <c:pt idx="112">
                  <c:v>МБОУ СШ № 4</c:v>
                </c:pt>
                <c:pt idx="113">
                  <c:v>МАОУ СШ № 155</c:v>
                </c:pt>
                <c:pt idx="114">
                  <c:v>МАОУ СШ "Комплекс Покровский"</c:v>
                </c:pt>
                <c:pt idx="115">
                  <c:v>МБОУ СШ № 51</c:v>
                </c:pt>
                <c:pt idx="116">
                  <c:v>МБОУ СШ № 27</c:v>
                </c:pt>
              </c:strCache>
            </c:strRef>
          </c:cat>
          <c:val>
            <c:numRef>
              <c:f>'Математ-9 диаграмма'!$I$5:$I$121</c:f>
              <c:numCache>
                <c:formatCode>0,00</c:formatCode>
                <c:ptCount val="117"/>
                <c:pt idx="0">
                  <c:v>3.7</c:v>
                </c:pt>
                <c:pt idx="1">
                  <c:v>3.7</c:v>
                </c:pt>
                <c:pt idx="2">
                  <c:v>3.7</c:v>
                </c:pt>
                <c:pt idx="3">
                  <c:v>3.7</c:v>
                </c:pt>
                <c:pt idx="4">
                  <c:v>3.7</c:v>
                </c:pt>
                <c:pt idx="5">
                  <c:v>3.7</c:v>
                </c:pt>
                <c:pt idx="6">
                  <c:v>3.7</c:v>
                </c:pt>
                <c:pt idx="7">
                  <c:v>3.7</c:v>
                </c:pt>
                <c:pt idx="8">
                  <c:v>3.7</c:v>
                </c:pt>
                <c:pt idx="9">
                  <c:v>3.7</c:v>
                </c:pt>
                <c:pt idx="10">
                  <c:v>3.7</c:v>
                </c:pt>
                <c:pt idx="11">
                  <c:v>3.7</c:v>
                </c:pt>
                <c:pt idx="12">
                  <c:v>3.7</c:v>
                </c:pt>
                <c:pt idx="13">
                  <c:v>3.7</c:v>
                </c:pt>
                <c:pt idx="14">
                  <c:v>3.7</c:v>
                </c:pt>
                <c:pt idx="15">
                  <c:v>3.7</c:v>
                </c:pt>
                <c:pt idx="16">
                  <c:v>3.7</c:v>
                </c:pt>
                <c:pt idx="17">
                  <c:v>3.7</c:v>
                </c:pt>
                <c:pt idx="18">
                  <c:v>3.7</c:v>
                </c:pt>
                <c:pt idx="19">
                  <c:v>3.7</c:v>
                </c:pt>
                <c:pt idx="20">
                  <c:v>3.7</c:v>
                </c:pt>
                <c:pt idx="21">
                  <c:v>3.7</c:v>
                </c:pt>
                <c:pt idx="22">
                  <c:v>3.7</c:v>
                </c:pt>
                <c:pt idx="23">
                  <c:v>3.7</c:v>
                </c:pt>
                <c:pt idx="24">
                  <c:v>3.7</c:v>
                </c:pt>
                <c:pt idx="25">
                  <c:v>3.7</c:v>
                </c:pt>
                <c:pt idx="26">
                  <c:v>3.7</c:v>
                </c:pt>
                <c:pt idx="27">
                  <c:v>3.7</c:v>
                </c:pt>
                <c:pt idx="28">
                  <c:v>3.7</c:v>
                </c:pt>
                <c:pt idx="29">
                  <c:v>3.7</c:v>
                </c:pt>
                <c:pt idx="30">
                  <c:v>3.7</c:v>
                </c:pt>
                <c:pt idx="31">
                  <c:v>3.7</c:v>
                </c:pt>
                <c:pt idx="32">
                  <c:v>3.7</c:v>
                </c:pt>
                <c:pt idx="33">
                  <c:v>3.7</c:v>
                </c:pt>
                <c:pt idx="34">
                  <c:v>3.7</c:v>
                </c:pt>
                <c:pt idx="35">
                  <c:v>3.7</c:v>
                </c:pt>
                <c:pt idx="36">
                  <c:v>3.7</c:v>
                </c:pt>
                <c:pt idx="37">
                  <c:v>3.7</c:v>
                </c:pt>
                <c:pt idx="38">
                  <c:v>3.7</c:v>
                </c:pt>
                <c:pt idx="39">
                  <c:v>3.7</c:v>
                </c:pt>
                <c:pt idx="40">
                  <c:v>3.7</c:v>
                </c:pt>
                <c:pt idx="41">
                  <c:v>3.7</c:v>
                </c:pt>
                <c:pt idx="42">
                  <c:v>3.7</c:v>
                </c:pt>
                <c:pt idx="43">
                  <c:v>3.7</c:v>
                </c:pt>
                <c:pt idx="44">
                  <c:v>3.7</c:v>
                </c:pt>
                <c:pt idx="45">
                  <c:v>3.7</c:v>
                </c:pt>
                <c:pt idx="46">
                  <c:v>3.7</c:v>
                </c:pt>
                <c:pt idx="47">
                  <c:v>3.7</c:v>
                </c:pt>
                <c:pt idx="48">
                  <c:v>3.7</c:v>
                </c:pt>
                <c:pt idx="49">
                  <c:v>3.7</c:v>
                </c:pt>
                <c:pt idx="50">
                  <c:v>3.7</c:v>
                </c:pt>
                <c:pt idx="51">
                  <c:v>3.7</c:v>
                </c:pt>
                <c:pt idx="52">
                  <c:v>3.7</c:v>
                </c:pt>
                <c:pt idx="53">
                  <c:v>3.7</c:v>
                </c:pt>
                <c:pt idx="54">
                  <c:v>3.7</c:v>
                </c:pt>
                <c:pt idx="55">
                  <c:v>3.7</c:v>
                </c:pt>
                <c:pt idx="56">
                  <c:v>3.7</c:v>
                </c:pt>
                <c:pt idx="57">
                  <c:v>3.7</c:v>
                </c:pt>
                <c:pt idx="58">
                  <c:v>3.7</c:v>
                </c:pt>
                <c:pt idx="59">
                  <c:v>3.7</c:v>
                </c:pt>
                <c:pt idx="60">
                  <c:v>3.7</c:v>
                </c:pt>
                <c:pt idx="61">
                  <c:v>3.7</c:v>
                </c:pt>
                <c:pt idx="62">
                  <c:v>3.7</c:v>
                </c:pt>
                <c:pt idx="63">
                  <c:v>3.7</c:v>
                </c:pt>
                <c:pt idx="64">
                  <c:v>3.7</c:v>
                </c:pt>
                <c:pt idx="65">
                  <c:v>3.7</c:v>
                </c:pt>
                <c:pt idx="66">
                  <c:v>3.7</c:v>
                </c:pt>
                <c:pt idx="67">
                  <c:v>3.7</c:v>
                </c:pt>
                <c:pt idx="68">
                  <c:v>3.7</c:v>
                </c:pt>
                <c:pt idx="69">
                  <c:v>3.7</c:v>
                </c:pt>
                <c:pt idx="70">
                  <c:v>3.7</c:v>
                </c:pt>
                <c:pt idx="71">
                  <c:v>3.7</c:v>
                </c:pt>
                <c:pt idx="72">
                  <c:v>3.7</c:v>
                </c:pt>
                <c:pt idx="73">
                  <c:v>3.7</c:v>
                </c:pt>
                <c:pt idx="74">
                  <c:v>3.7</c:v>
                </c:pt>
                <c:pt idx="75">
                  <c:v>3.7</c:v>
                </c:pt>
                <c:pt idx="76">
                  <c:v>3.7</c:v>
                </c:pt>
                <c:pt idx="77">
                  <c:v>3.7</c:v>
                </c:pt>
                <c:pt idx="78">
                  <c:v>3.7</c:v>
                </c:pt>
                <c:pt idx="79">
                  <c:v>3.7</c:v>
                </c:pt>
                <c:pt idx="80">
                  <c:v>3.7</c:v>
                </c:pt>
                <c:pt idx="81">
                  <c:v>3.7</c:v>
                </c:pt>
                <c:pt idx="82">
                  <c:v>3.7</c:v>
                </c:pt>
                <c:pt idx="83">
                  <c:v>3.7</c:v>
                </c:pt>
                <c:pt idx="84">
                  <c:v>3.7</c:v>
                </c:pt>
                <c:pt idx="85">
                  <c:v>3.7</c:v>
                </c:pt>
                <c:pt idx="86">
                  <c:v>3.7</c:v>
                </c:pt>
                <c:pt idx="87">
                  <c:v>3.7</c:v>
                </c:pt>
                <c:pt idx="88">
                  <c:v>3.7</c:v>
                </c:pt>
                <c:pt idx="89">
                  <c:v>3.7</c:v>
                </c:pt>
                <c:pt idx="90">
                  <c:v>3.7</c:v>
                </c:pt>
                <c:pt idx="91">
                  <c:v>3.7</c:v>
                </c:pt>
                <c:pt idx="92">
                  <c:v>3.7</c:v>
                </c:pt>
                <c:pt idx="93">
                  <c:v>3.7</c:v>
                </c:pt>
                <c:pt idx="94">
                  <c:v>3.7</c:v>
                </c:pt>
                <c:pt idx="95">
                  <c:v>3.7</c:v>
                </c:pt>
                <c:pt idx="96">
                  <c:v>3.7</c:v>
                </c:pt>
                <c:pt idx="97">
                  <c:v>3.7</c:v>
                </c:pt>
                <c:pt idx="98">
                  <c:v>3.7</c:v>
                </c:pt>
                <c:pt idx="99">
                  <c:v>3.7</c:v>
                </c:pt>
                <c:pt idx="100">
                  <c:v>3.7</c:v>
                </c:pt>
                <c:pt idx="101">
                  <c:v>3.7</c:v>
                </c:pt>
                <c:pt idx="102">
                  <c:v>3.7</c:v>
                </c:pt>
                <c:pt idx="103">
                  <c:v>3.7</c:v>
                </c:pt>
                <c:pt idx="104">
                  <c:v>3.7</c:v>
                </c:pt>
                <c:pt idx="105">
                  <c:v>3.7</c:v>
                </c:pt>
                <c:pt idx="106">
                  <c:v>3.7</c:v>
                </c:pt>
                <c:pt idx="107">
                  <c:v>3.7</c:v>
                </c:pt>
                <c:pt idx="108">
                  <c:v>3.7</c:v>
                </c:pt>
                <c:pt idx="109">
                  <c:v>3.7</c:v>
                </c:pt>
                <c:pt idx="110">
                  <c:v>3.7</c:v>
                </c:pt>
                <c:pt idx="111">
                  <c:v>3.7</c:v>
                </c:pt>
                <c:pt idx="112">
                  <c:v>3.7</c:v>
                </c:pt>
                <c:pt idx="113">
                  <c:v>3.7</c:v>
                </c:pt>
                <c:pt idx="114">
                  <c:v>3.7</c:v>
                </c:pt>
                <c:pt idx="115">
                  <c:v>3.7</c:v>
                </c:pt>
                <c:pt idx="116">
                  <c:v>3.7</c:v>
                </c:pt>
              </c:numCache>
            </c:numRef>
          </c:val>
          <c:smooth val="0"/>
        </c:ser>
        <c:ser>
          <c:idx val="3"/>
          <c:order val="3"/>
          <c:tx>
            <c:v>2023 ср. балл ОУ</c:v>
          </c:tx>
          <c:spPr>
            <a:ln w="25400">
              <a:solidFill>
                <a:srgbClr val="00B050"/>
              </a:solidFill>
            </a:ln>
          </c:spPr>
          <c:marker>
            <c:symbol val="none"/>
          </c:marker>
          <c:cat>
            <c:strRef>
              <c:f>'Математ-9 диаграмма'!$B$5:$B$121</c:f>
              <c:strCache>
                <c:ptCount val="117"/>
                <c:pt idx="0">
                  <c:v>ЖЕЛЕЗНОДОРОЖНЫЙ РАЙОН</c:v>
                </c:pt>
                <c:pt idx="1">
                  <c:v>МАОУ Лицей № 7 </c:v>
                </c:pt>
                <c:pt idx="2">
                  <c:v>МАОУ Лицей № 28</c:v>
                </c:pt>
                <c:pt idx="3">
                  <c:v>МАОУ Гимназия № 9</c:v>
                </c:pt>
                <c:pt idx="4">
                  <c:v>МАОУ СШ № 32</c:v>
                </c:pt>
                <c:pt idx="5">
                  <c:v>МБОУ СШ № 86</c:v>
                </c:pt>
                <c:pt idx="6">
                  <c:v>МАОУ СШ № 19</c:v>
                </c:pt>
                <c:pt idx="7">
                  <c:v>МАОУ Гимназия № 8</c:v>
                </c:pt>
                <c:pt idx="8">
                  <c:v>МАОУ СШ № 12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СШ № 135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81</c:v>
                </c:pt>
                <c:pt idx="19">
                  <c:v>МАОУ СШ № 63</c:v>
                </c:pt>
                <c:pt idx="20">
                  <c:v>МАОУ СШ № 55</c:v>
                </c:pt>
                <c:pt idx="21">
                  <c:v>МАОУ СШ № 90</c:v>
                </c:pt>
                <c:pt idx="22">
                  <c:v>ЛЕНИНСКИЙ РАЙОН</c:v>
                </c:pt>
                <c:pt idx="23">
                  <c:v>МАОУ Лицей № 3</c:v>
                </c:pt>
                <c:pt idx="24">
                  <c:v>МАОУ Гимназия № 11 </c:v>
                </c:pt>
                <c:pt idx="25">
                  <c:v>МБОУ СШ № 64</c:v>
                </c:pt>
                <c:pt idx="26">
                  <c:v>МБОУ Гимназия № 7</c:v>
                </c:pt>
                <c:pt idx="27">
                  <c:v>МАОУ Гимназия № 15</c:v>
                </c:pt>
                <c:pt idx="28">
                  <c:v>МАОУ СШ № 16</c:v>
                </c:pt>
                <c:pt idx="29">
                  <c:v>МБОУ СШ № 94</c:v>
                </c:pt>
                <c:pt idx="30">
                  <c:v>МАОУ Лицей № 12</c:v>
                </c:pt>
                <c:pt idx="31">
                  <c:v>МАОУ СШ № 148</c:v>
                </c:pt>
                <c:pt idx="32">
                  <c:v>МБОУ СШ № 79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МАОУ СШ № 89</c:v>
                </c:pt>
                <c:pt idx="36">
                  <c:v>МБОУ СШ № 31</c:v>
                </c:pt>
                <c:pt idx="37">
                  <c:v>МБОУ СШ № 13</c:v>
                </c:pt>
                <c:pt idx="38">
                  <c:v>МАОУ СШ № 65</c:v>
                </c:pt>
                <c:pt idx="39">
                  <c:v>МБОУ СШ № 44</c:v>
                </c:pt>
                <c:pt idx="40">
                  <c:v>ОКТЯБРЬСКИЙ РАЙОН</c:v>
                </c:pt>
                <c:pt idx="41">
                  <c:v>МАОУ Школа-интернат № 1 </c:v>
                </c:pt>
                <c:pt idx="42">
                  <c:v>МАОУ "КУГ № 1 - Универс"</c:v>
                </c:pt>
                <c:pt idx="43">
                  <c:v>МАОУ Гимназия № 13 "Академ"</c:v>
                </c:pt>
                <c:pt idx="44">
                  <c:v>МБОУ СШ № 133 </c:v>
                </c:pt>
                <c:pt idx="45">
                  <c:v>МБОУ Гимназия № 3</c:v>
                </c:pt>
                <c:pt idx="46">
                  <c:v>МАОУ СШ № 3</c:v>
                </c:pt>
                <c:pt idx="47">
                  <c:v>МБОУ СШ № 99</c:v>
                </c:pt>
                <c:pt idx="48">
                  <c:v>МБОУ Лицей № 10</c:v>
                </c:pt>
                <c:pt idx="49">
                  <c:v>МБОУ Лицей № 8</c:v>
                </c:pt>
                <c:pt idx="50">
                  <c:v>МАОУ СШ № 82</c:v>
                </c:pt>
                <c:pt idx="51">
                  <c:v>МБОУ СШ № 30</c:v>
                </c:pt>
                <c:pt idx="52">
                  <c:v>МАОУ Лицей № 1</c:v>
                </c:pt>
                <c:pt idx="53">
                  <c:v>МБОУ СШ № 73</c:v>
                </c:pt>
                <c:pt idx="54">
                  <c:v>МАОУ СШ № 72</c:v>
                </c:pt>
                <c:pt idx="55">
                  <c:v>МБОУ СШ № 159</c:v>
                </c:pt>
                <c:pt idx="56">
                  <c:v>МБОУ СШ № 95</c:v>
                </c:pt>
                <c:pt idx="57">
                  <c:v>МБОУ СШ № 21</c:v>
                </c:pt>
                <c:pt idx="58">
                  <c:v>МБОУ СШ № 39</c:v>
                </c:pt>
                <c:pt idx="59">
                  <c:v>МБОУ СШ № 84</c:v>
                </c:pt>
                <c:pt idx="60">
                  <c:v>МБОУ СШ № 36</c:v>
                </c:pt>
                <c:pt idx="61">
                  <c:v>СВЕРДЛОВСКИЙ РАЙОН</c:v>
                </c:pt>
                <c:pt idx="62">
                  <c:v>МАОУ СШ № 137</c:v>
                </c:pt>
                <c:pt idx="63">
                  <c:v>МАОУ СШ № 158 "Грани"</c:v>
                </c:pt>
                <c:pt idx="64">
                  <c:v>МАОУ Гимназия № 14</c:v>
                </c:pt>
                <c:pt idx="65">
                  <c:v>МАОУ СШ № 45</c:v>
                </c:pt>
                <c:pt idx="66">
                  <c:v>МАОУ Лицей № 9 "Лидер"</c:v>
                </c:pt>
                <c:pt idx="67">
                  <c:v>МАОУ СШ № 17</c:v>
                </c:pt>
                <c:pt idx="68">
                  <c:v>МАОУ СШ № 42</c:v>
                </c:pt>
                <c:pt idx="69">
                  <c:v>МАОУ СШ № 93</c:v>
                </c:pt>
                <c:pt idx="70">
                  <c:v>МАОУ СШ № 23</c:v>
                </c:pt>
                <c:pt idx="71">
                  <c:v>МАОУ СШ № 78</c:v>
                </c:pt>
                <c:pt idx="72">
                  <c:v>МАОУ СШ № 76</c:v>
                </c:pt>
                <c:pt idx="73">
                  <c:v>МАОУ СШ № 6</c:v>
                </c:pt>
                <c:pt idx="74">
                  <c:v>МАОУ СШ № 34</c:v>
                </c:pt>
                <c:pt idx="75">
                  <c:v>МБОУ СШ № 62</c:v>
                </c:pt>
                <c:pt idx="76">
                  <c:v>СОВЕТСКИЙ РАЙОН</c:v>
                </c:pt>
                <c:pt idx="77">
                  <c:v>МАОУ СШ № 152</c:v>
                </c:pt>
                <c:pt idx="78">
                  <c:v>МАОУ СШ № 151</c:v>
                </c:pt>
                <c:pt idx="79">
                  <c:v>МАОУ СШ № 150</c:v>
                </c:pt>
                <c:pt idx="80">
                  <c:v>МАОУ СШ № 145</c:v>
                </c:pt>
                <c:pt idx="81">
                  <c:v>МАОУ СШ № 154</c:v>
                </c:pt>
                <c:pt idx="82">
                  <c:v>МАОУ СШ № 141</c:v>
                </c:pt>
                <c:pt idx="83">
                  <c:v>МАОУ СШ № 144</c:v>
                </c:pt>
                <c:pt idx="84">
                  <c:v>МАОУ СШ № 149</c:v>
                </c:pt>
                <c:pt idx="85">
                  <c:v>МАОУ СШ № 66</c:v>
                </c:pt>
                <c:pt idx="86">
                  <c:v>МАОУ СШ № 143</c:v>
                </c:pt>
                <c:pt idx="87">
                  <c:v>МАОУ СШ № 24</c:v>
                </c:pt>
                <c:pt idx="88">
                  <c:v>МАОУ СШ № 147</c:v>
                </c:pt>
                <c:pt idx="89">
                  <c:v>МАОУ СШ № 157</c:v>
                </c:pt>
                <c:pt idx="90">
                  <c:v>МАОУ СШ № 98</c:v>
                </c:pt>
                <c:pt idx="91">
                  <c:v>МАОУ СШ № 18</c:v>
                </c:pt>
                <c:pt idx="92">
                  <c:v>МАОУ СШ № 7</c:v>
                </c:pt>
                <c:pt idx="93">
                  <c:v>МАОУ СШ № 108</c:v>
                </c:pt>
                <c:pt idx="94">
                  <c:v>МАОУ СШ № 115</c:v>
                </c:pt>
                <c:pt idx="95">
                  <c:v>МАОУ СШ № 121</c:v>
                </c:pt>
                <c:pt idx="96">
                  <c:v>МБОУ СШ № 2</c:v>
                </c:pt>
                <c:pt idx="97">
                  <c:v>МАОУ СШ № 91</c:v>
                </c:pt>
                <c:pt idx="98">
                  <c:v>МАОУ СШ № 5</c:v>
                </c:pt>
                <c:pt idx="99">
                  <c:v>МАОУ СШ № 69</c:v>
                </c:pt>
                <c:pt idx="100">
                  <c:v>МБОУ СШ № 56</c:v>
                </c:pt>
                <c:pt idx="101">
                  <c:v>МАОУ СШ № 85</c:v>
                </c:pt>
                <c:pt idx="102">
                  <c:v>МАОУ СШ № 156</c:v>
                </c:pt>
                <c:pt idx="103">
                  <c:v>МАОУ СШ № 1</c:v>
                </c:pt>
                <c:pt idx="104">
                  <c:v>МАОУ СШ № 129</c:v>
                </c:pt>
                <c:pt idx="105">
                  <c:v>МАОУ СШ № 139</c:v>
                </c:pt>
                <c:pt idx="106">
                  <c:v>МАОУ СШ № 134</c:v>
                </c:pt>
                <c:pt idx="107">
                  <c:v>ЦЕНТРАЛЬНЫЙ РАЙОН</c:v>
                </c:pt>
                <c:pt idx="108">
                  <c:v>МБОУ Гимназия  № 16</c:v>
                </c:pt>
                <c:pt idx="109">
                  <c:v>МАОУ Гимназия № 2</c:v>
                </c:pt>
                <c:pt idx="110">
                  <c:v>МБОУ Лицей № 2</c:v>
                </c:pt>
                <c:pt idx="111">
                  <c:v>МБОУ СОШ № 10 </c:v>
                </c:pt>
                <c:pt idx="112">
                  <c:v>МБОУ СШ № 4</c:v>
                </c:pt>
                <c:pt idx="113">
                  <c:v>МАОУ СШ № 155</c:v>
                </c:pt>
                <c:pt idx="114">
                  <c:v>МАОУ СШ "Комплекс Покровский"</c:v>
                </c:pt>
                <c:pt idx="115">
                  <c:v>МБОУ СШ № 51</c:v>
                </c:pt>
                <c:pt idx="116">
                  <c:v>МБОУ СШ № 27</c:v>
                </c:pt>
              </c:strCache>
            </c:strRef>
          </c:cat>
          <c:val>
            <c:numRef>
              <c:f>'Математ-9 диаграмма'!$H$5:$H$121</c:f>
              <c:numCache>
                <c:formatCode>0,00</c:formatCode>
                <c:ptCount val="117"/>
                <c:pt idx="0">
                  <c:v>3.6385358889641197</c:v>
                </c:pt>
                <c:pt idx="1">
                  <c:v>4</c:v>
                </c:pt>
                <c:pt idx="2">
                  <c:v>3.8181818181818183</c:v>
                </c:pt>
                <c:pt idx="3">
                  <c:v>3.7619047619047619</c:v>
                </c:pt>
                <c:pt idx="4">
                  <c:v>3.6231884057971016</c:v>
                </c:pt>
                <c:pt idx="5">
                  <c:v>3.6351351351351351</c:v>
                </c:pt>
                <c:pt idx="6">
                  <c:v>3.4862385321100917</c:v>
                </c:pt>
                <c:pt idx="7">
                  <c:v>3.5233644859813085</c:v>
                </c:pt>
                <c:pt idx="8">
                  <c:v>3.2602739726027399</c:v>
                </c:pt>
                <c:pt idx="9">
                  <c:v>3.6717729126051286</c:v>
                </c:pt>
                <c:pt idx="10">
                  <c:v>3.7349397590361444</c:v>
                </c:pt>
                <c:pt idx="11">
                  <c:v>3.9261744966442955</c:v>
                </c:pt>
                <c:pt idx="12">
                  <c:v>3.88</c:v>
                </c:pt>
                <c:pt idx="13">
                  <c:v>3.6853932584269664</c:v>
                </c:pt>
                <c:pt idx="14">
                  <c:v>3.9255319148936172</c:v>
                </c:pt>
                <c:pt idx="15">
                  <c:v>3.7045454545454546</c:v>
                </c:pt>
                <c:pt idx="16">
                  <c:v>3.5616438356164384</c:v>
                </c:pt>
                <c:pt idx="17">
                  <c:v>3.7532467532467533</c:v>
                </c:pt>
                <c:pt idx="18">
                  <c:v>3.3285714285714287</c:v>
                </c:pt>
                <c:pt idx="19">
                  <c:v>3.5084745762711864</c:v>
                </c:pt>
                <c:pt idx="20">
                  <c:v>3.4482758620689653</c:v>
                </c:pt>
                <c:pt idx="21">
                  <c:v>3.6044776119402986</c:v>
                </c:pt>
                <c:pt idx="22">
                  <c:v>3.6217862659268549</c:v>
                </c:pt>
                <c:pt idx="23">
                  <c:v>3.8607594936708862</c:v>
                </c:pt>
                <c:pt idx="24">
                  <c:v>3.6493506493506493</c:v>
                </c:pt>
                <c:pt idx="25">
                  <c:v>3.6530612244897958</c:v>
                </c:pt>
                <c:pt idx="26">
                  <c:v>3.9495798319327733</c:v>
                </c:pt>
                <c:pt idx="27">
                  <c:v>3.6862745098039214</c:v>
                </c:pt>
                <c:pt idx="28">
                  <c:v>3.7978723404255321</c:v>
                </c:pt>
                <c:pt idx="29">
                  <c:v>3.625</c:v>
                </c:pt>
                <c:pt idx="30">
                  <c:v>3.613861386138614</c:v>
                </c:pt>
                <c:pt idx="31">
                  <c:v>3.6559139784946235</c:v>
                </c:pt>
                <c:pt idx="32">
                  <c:v>3.5471698113207548</c:v>
                </c:pt>
                <c:pt idx="33">
                  <c:v>3.5862068965517242</c:v>
                </c:pt>
                <c:pt idx="34">
                  <c:v>3.6962962962962962</c:v>
                </c:pt>
                <c:pt idx="35">
                  <c:v>3.5897435897435899</c:v>
                </c:pt>
                <c:pt idx="36">
                  <c:v>3.4814814814814814</c:v>
                </c:pt>
                <c:pt idx="37">
                  <c:v>3.3913043478260869</c:v>
                </c:pt>
                <c:pt idx="38">
                  <c:v>3.4821428571428572</c:v>
                </c:pt>
                <c:pt idx="39">
                  <c:v>3.3043478260869565</c:v>
                </c:pt>
                <c:pt idx="40">
                  <c:v>3.6952153736499516</c:v>
                </c:pt>
                <c:pt idx="41">
                  <c:v>4.166666666666667</c:v>
                </c:pt>
                <c:pt idx="42">
                  <c:v>3.7852760736196318</c:v>
                </c:pt>
                <c:pt idx="43">
                  <c:v>4.0490797546012267</c:v>
                </c:pt>
                <c:pt idx="44">
                  <c:v>3.8035714285714284</c:v>
                </c:pt>
                <c:pt idx="45">
                  <c:v>3.7962962962962963</c:v>
                </c:pt>
                <c:pt idx="46">
                  <c:v>3.8253968253968256</c:v>
                </c:pt>
                <c:pt idx="47">
                  <c:v>3.6330275229357798</c:v>
                </c:pt>
                <c:pt idx="48">
                  <c:v>3.7840909090909092</c:v>
                </c:pt>
                <c:pt idx="49">
                  <c:v>3.6379310344827585</c:v>
                </c:pt>
                <c:pt idx="50">
                  <c:v>3.7567567567567566</c:v>
                </c:pt>
                <c:pt idx="51">
                  <c:v>3.9130434782608696</c:v>
                </c:pt>
                <c:pt idx="52">
                  <c:v>3.6666666666666665</c:v>
                </c:pt>
                <c:pt idx="53">
                  <c:v>3.3684210526315788</c:v>
                </c:pt>
                <c:pt idx="54">
                  <c:v>3.8764044943820224</c:v>
                </c:pt>
                <c:pt idx="56">
                  <c:v>3.5119047619047619</c:v>
                </c:pt>
                <c:pt idx="57">
                  <c:v>3.4509803921568629</c:v>
                </c:pt>
                <c:pt idx="58">
                  <c:v>3.5081967213114753</c:v>
                </c:pt>
                <c:pt idx="59">
                  <c:v>3.4901960784313726</c:v>
                </c:pt>
                <c:pt idx="60">
                  <c:v>3.1851851851851851</c:v>
                </c:pt>
                <c:pt idx="61">
                  <c:v>3.6426551158430849</c:v>
                </c:pt>
                <c:pt idx="62">
                  <c:v>3.7682926829268291</c:v>
                </c:pt>
                <c:pt idx="63">
                  <c:v>3.6956521739130435</c:v>
                </c:pt>
                <c:pt idx="64">
                  <c:v>3.9342105263157894</c:v>
                </c:pt>
                <c:pt idx="65">
                  <c:v>3.4871794871794872</c:v>
                </c:pt>
                <c:pt idx="66">
                  <c:v>3.9074074074074074</c:v>
                </c:pt>
                <c:pt idx="67">
                  <c:v>3.5714285714285716</c:v>
                </c:pt>
                <c:pt idx="68">
                  <c:v>3.6391752577319587</c:v>
                </c:pt>
                <c:pt idx="69">
                  <c:v>3.5245901639344264</c:v>
                </c:pt>
                <c:pt idx="70">
                  <c:v>3.6666666666666665</c:v>
                </c:pt>
                <c:pt idx="71">
                  <c:v>3.1965811965811968</c:v>
                </c:pt>
                <c:pt idx="72">
                  <c:v>3.7926829268292681</c:v>
                </c:pt>
                <c:pt idx="73">
                  <c:v>3.7358490566037736</c:v>
                </c:pt>
                <c:pt idx="74">
                  <c:v>3.6585365853658538</c:v>
                </c:pt>
                <c:pt idx="75">
                  <c:v>3.4189189189189189</c:v>
                </c:pt>
                <c:pt idx="76">
                  <c:v>3.6634479936709856</c:v>
                </c:pt>
                <c:pt idx="77">
                  <c:v>4.1767955801104977</c:v>
                </c:pt>
                <c:pt idx="78">
                  <c:v>3.9370629370629371</c:v>
                </c:pt>
                <c:pt idx="79">
                  <c:v>3.7934272300469485</c:v>
                </c:pt>
                <c:pt idx="80">
                  <c:v>3.7299270072992701</c:v>
                </c:pt>
                <c:pt idx="81">
                  <c:v>3.9459459459459461</c:v>
                </c:pt>
                <c:pt idx="82">
                  <c:v>3.6341463414634148</c:v>
                </c:pt>
                <c:pt idx="83">
                  <c:v>3.7349999999999999</c:v>
                </c:pt>
                <c:pt idx="84">
                  <c:v>3.943661971830986</c:v>
                </c:pt>
                <c:pt idx="85">
                  <c:v>3.5490196078431371</c:v>
                </c:pt>
                <c:pt idx="86">
                  <c:v>3.7696335078534031</c:v>
                </c:pt>
                <c:pt idx="87">
                  <c:v>3.6603773584905661</c:v>
                </c:pt>
                <c:pt idx="88">
                  <c:v>3.5510204081632653</c:v>
                </c:pt>
                <c:pt idx="89">
                  <c:v>3.6385542168674698</c:v>
                </c:pt>
                <c:pt idx="90">
                  <c:v>3.6315789473684212</c:v>
                </c:pt>
                <c:pt idx="91">
                  <c:v>3.5750000000000002</c:v>
                </c:pt>
                <c:pt idx="92">
                  <c:v>3.8157894736842106</c:v>
                </c:pt>
                <c:pt idx="93">
                  <c:v>3.806451612903226</c:v>
                </c:pt>
                <c:pt idx="94">
                  <c:v>3.625</c:v>
                </c:pt>
                <c:pt idx="95">
                  <c:v>3.4736842105263159</c:v>
                </c:pt>
                <c:pt idx="96">
                  <c:v>3.4545454545454546</c:v>
                </c:pt>
                <c:pt idx="97">
                  <c:v>3.4415584415584415</c:v>
                </c:pt>
                <c:pt idx="98">
                  <c:v>3.57</c:v>
                </c:pt>
                <c:pt idx="99">
                  <c:v>3.7435897435897436</c:v>
                </c:pt>
                <c:pt idx="100">
                  <c:v>3.66</c:v>
                </c:pt>
                <c:pt idx="101">
                  <c:v>3.4752475247524752</c:v>
                </c:pt>
                <c:pt idx="102">
                  <c:v>3.6130952380952381</c:v>
                </c:pt>
                <c:pt idx="103">
                  <c:v>3.4285714285714284</c:v>
                </c:pt>
                <c:pt idx="104">
                  <c:v>3.535211267605634</c:v>
                </c:pt>
                <c:pt idx="105">
                  <c:v>3.5064935064935066</c:v>
                </c:pt>
                <c:pt idx="106">
                  <c:v>3.4830508474576272</c:v>
                </c:pt>
                <c:pt idx="107">
                  <c:v>3.7308470082005636</c:v>
                </c:pt>
                <c:pt idx="108">
                  <c:v>3.8292682926829267</c:v>
                </c:pt>
                <c:pt idx="109">
                  <c:v>4.0441176470588234</c:v>
                </c:pt>
                <c:pt idx="110">
                  <c:v>3.9859154929577465</c:v>
                </c:pt>
                <c:pt idx="111">
                  <c:v>3.9326923076923075</c:v>
                </c:pt>
                <c:pt idx="112">
                  <c:v>3.6296296296296298</c:v>
                </c:pt>
                <c:pt idx="113">
                  <c:v>3.6896551724137931</c:v>
                </c:pt>
                <c:pt idx="114">
                  <c:v>3.5902439024390245</c:v>
                </c:pt>
                <c:pt idx="115">
                  <c:v>3.3666666666666667</c:v>
                </c:pt>
                <c:pt idx="116">
                  <c:v>3.5094339622641511</c:v>
                </c:pt>
              </c:numCache>
            </c:numRef>
          </c:val>
          <c:smooth val="0"/>
        </c:ser>
        <c:ser>
          <c:idx val="13"/>
          <c:order val="4"/>
          <c:tx>
            <c:v>2022 ср. балл по городу</c:v>
          </c:tx>
          <c:spPr>
            <a:ln w="25400">
              <a:solidFill>
                <a:srgbClr val="FFC000"/>
              </a:solidFill>
            </a:ln>
          </c:spPr>
          <c:marker>
            <c:symbol val="none"/>
          </c:marker>
          <c:cat>
            <c:strRef>
              <c:f>'Математ-9 диаграмма'!$B$5:$B$121</c:f>
              <c:strCache>
                <c:ptCount val="117"/>
                <c:pt idx="0">
                  <c:v>ЖЕЛЕЗНОДОРОЖНЫЙ РАЙОН</c:v>
                </c:pt>
                <c:pt idx="1">
                  <c:v>МАОУ Лицей № 7 </c:v>
                </c:pt>
                <c:pt idx="2">
                  <c:v>МАОУ Лицей № 28</c:v>
                </c:pt>
                <c:pt idx="3">
                  <c:v>МАОУ Гимназия № 9</c:v>
                </c:pt>
                <c:pt idx="4">
                  <c:v>МАОУ СШ № 32</c:v>
                </c:pt>
                <c:pt idx="5">
                  <c:v>МБОУ СШ № 86</c:v>
                </c:pt>
                <c:pt idx="6">
                  <c:v>МАОУ СШ № 19</c:v>
                </c:pt>
                <c:pt idx="7">
                  <c:v>МАОУ Гимназия № 8</c:v>
                </c:pt>
                <c:pt idx="8">
                  <c:v>МАОУ СШ № 12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СШ № 135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81</c:v>
                </c:pt>
                <c:pt idx="19">
                  <c:v>МАОУ СШ № 63</c:v>
                </c:pt>
                <c:pt idx="20">
                  <c:v>МАОУ СШ № 55</c:v>
                </c:pt>
                <c:pt idx="21">
                  <c:v>МАОУ СШ № 90</c:v>
                </c:pt>
                <c:pt idx="22">
                  <c:v>ЛЕНИНСКИЙ РАЙОН</c:v>
                </c:pt>
                <c:pt idx="23">
                  <c:v>МАОУ Лицей № 3</c:v>
                </c:pt>
                <c:pt idx="24">
                  <c:v>МАОУ Гимназия № 11 </c:v>
                </c:pt>
                <c:pt idx="25">
                  <c:v>МБОУ СШ № 64</c:v>
                </c:pt>
                <c:pt idx="26">
                  <c:v>МБОУ Гимназия № 7</c:v>
                </c:pt>
                <c:pt idx="27">
                  <c:v>МАОУ Гимназия № 15</c:v>
                </c:pt>
                <c:pt idx="28">
                  <c:v>МАОУ СШ № 16</c:v>
                </c:pt>
                <c:pt idx="29">
                  <c:v>МБОУ СШ № 94</c:v>
                </c:pt>
                <c:pt idx="30">
                  <c:v>МАОУ Лицей № 12</c:v>
                </c:pt>
                <c:pt idx="31">
                  <c:v>МАОУ СШ № 148</c:v>
                </c:pt>
                <c:pt idx="32">
                  <c:v>МБОУ СШ № 79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МАОУ СШ № 89</c:v>
                </c:pt>
                <c:pt idx="36">
                  <c:v>МБОУ СШ № 31</c:v>
                </c:pt>
                <c:pt idx="37">
                  <c:v>МБОУ СШ № 13</c:v>
                </c:pt>
                <c:pt idx="38">
                  <c:v>МАОУ СШ № 65</c:v>
                </c:pt>
                <c:pt idx="39">
                  <c:v>МБОУ СШ № 44</c:v>
                </c:pt>
                <c:pt idx="40">
                  <c:v>ОКТЯБРЬСКИЙ РАЙОН</c:v>
                </c:pt>
                <c:pt idx="41">
                  <c:v>МАОУ Школа-интернат № 1 </c:v>
                </c:pt>
                <c:pt idx="42">
                  <c:v>МАОУ "КУГ № 1 - Универс"</c:v>
                </c:pt>
                <c:pt idx="43">
                  <c:v>МАОУ Гимназия № 13 "Академ"</c:v>
                </c:pt>
                <c:pt idx="44">
                  <c:v>МБОУ СШ № 133 </c:v>
                </c:pt>
                <c:pt idx="45">
                  <c:v>МБОУ Гимназия № 3</c:v>
                </c:pt>
                <c:pt idx="46">
                  <c:v>МАОУ СШ № 3</c:v>
                </c:pt>
                <c:pt idx="47">
                  <c:v>МБОУ СШ № 99</c:v>
                </c:pt>
                <c:pt idx="48">
                  <c:v>МБОУ Лицей № 10</c:v>
                </c:pt>
                <c:pt idx="49">
                  <c:v>МБОУ Лицей № 8</c:v>
                </c:pt>
                <c:pt idx="50">
                  <c:v>МАОУ СШ № 82</c:v>
                </c:pt>
                <c:pt idx="51">
                  <c:v>МБОУ СШ № 30</c:v>
                </c:pt>
                <c:pt idx="52">
                  <c:v>МАОУ Лицей № 1</c:v>
                </c:pt>
                <c:pt idx="53">
                  <c:v>МБОУ СШ № 73</c:v>
                </c:pt>
                <c:pt idx="54">
                  <c:v>МАОУ СШ № 72</c:v>
                </c:pt>
                <c:pt idx="55">
                  <c:v>МБОУ СШ № 159</c:v>
                </c:pt>
                <c:pt idx="56">
                  <c:v>МБОУ СШ № 95</c:v>
                </c:pt>
                <c:pt idx="57">
                  <c:v>МБОУ СШ № 21</c:v>
                </c:pt>
                <c:pt idx="58">
                  <c:v>МБОУ СШ № 39</c:v>
                </c:pt>
                <c:pt idx="59">
                  <c:v>МБОУ СШ № 84</c:v>
                </c:pt>
                <c:pt idx="60">
                  <c:v>МБОУ СШ № 36</c:v>
                </c:pt>
                <c:pt idx="61">
                  <c:v>СВЕРДЛОВСКИЙ РАЙОН</c:v>
                </c:pt>
                <c:pt idx="62">
                  <c:v>МАОУ СШ № 137</c:v>
                </c:pt>
                <c:pt idx="63">
                  <c:v>МАОУ СШ № 158 "Грани"</c:v>
                </c:pt>
                <c:pt idx="64">
                  <c:v>МАОУ Гимназия № 14</c:v>
                </c:pt>
                <c:pt idx="65">
                  <c:v>МАОУ СШ № 45</c:v>
                </c:pt>
                <c:pt idx="66">
                  <c:v>МАОУ Лицей № 9 "Лидер"</c:v>
                </c:pt>
                <c:pt idx="67">
                  <c:v>МАОУ СШ № 17</c:v>
                </c:pt>
                <c:pt idx="68">
                  <c:v>МАОУ СШ № 42</c:v>
                </c:pt>
                <c:pt idx="69">
                  <c:v>МАОУ СШ № 93</c:v>
                </c:pt>
                <c:pt idx="70">
                  <c:v>МАОУ СШ № 23</c:v>
                </c:pt>
                <c:pt idx="71">
                  <c:v>МАОУ СШ № 78</c:v>
                </c:pt>
                <c:pt idx="72">
                  <c:v>МАОУ СШ № 76</c:v>
                </c:pt>
                <c:pt idx="73">
                  <c:v>МАОУ СШ № 6</c:v>
                </c:pt>
                <c:pt idx="74">
                  <c:v>МАОУ СШ № 34</c:v>
                </c:pt>
                <c:pt idx="75">
                  <c:v>МБОУ СШ № 62</c:v>
                </c:pt>
                <c:pt idx="76">
                  <c:v>СОВЕТСКИЙ РАЙОН</c:v>
                </c:pt>
                <c:pt idx="77">
                  <c:v>МАОУ СШ № 152</c:v>
                </c:pt>
                <c:pt idx="78">
                  <c:v>МАОУ СШ № 151</c:v>
                </c:pt>
                <c:pt idx="79">
                  <c:v>МАОУ СШ № 150</c:v>
                </c:pt>
                <c:pt idx="80">
                  <c:v>МАОУ СШ № 145</c:v>
                </c:pt>
                <c:pt idx="81">
                  <c:v>МАОУ СШ № 154</c:v>
                </c:pt>
                <c:pt idx="82">
                  <c:v>МАОУ СШ № 141</c:v>
                </c:pt>
                <c:pt idx="83">
                  <c:v>МАОУ СШ № 144</c:v>
                </c:pt>
                <c:pt idx="84">
                  <c:v>МАОУ СШ № 149</c:v>
                </c:pt>
                <c:pt idx="85">
                  <c:v>МАОУ СШ № 66</c:v>
                </c:pt>
                <c:pt idx="86">
                  <c:v>МАОУ СШ № 143</c:v>
                </c:pt>
                <c:pt idx="87">
                  <c:v>МАОУ СШ № 24</c:v>
                </c:pt>
                <c:pt idx="88">
                  <c:v>МАОУ СШ № 147</c:v>
                </c:pt>
                <c:pt idx="89">
                  <c:v>МАОУ СШ № 157</c:v>
                </c:pt>
                <c:pt idx="90">
                  <c:v>МАОУ СШ № 98</c:v>
                </c:pt>
                <c:pt idx="91">
                  <c:v>МАОУ СШ № 18</c:v>
                </c:pt>
                <c:pt idx="92">
                  <c:v>МАОУ СШ № 7</c:v>
                </c:pt>
                <c:pt idx="93">
                  <c:v>МАОУ СШ № 108</c:v>
                </c:pt>
                <c:pt idx="94">
                  <c:v>МАОУ СШ № 115</c:v>
                </c:pt>
                <c:pt idx="95">
                  <c:v>МАОУ СШ № 121</c:v>
                </c:pt>
                <c:pt idx="96">
                  <c:v>МБОУ СШ № 2</c:v>
                </c:pt>
                <c:pt idx="97">
                  <c:v>МАОУ СШ № 91</c:v>
                </c:pt>
                <c:pt idx="98">
                  <c:v>МАОУ СШ № 5</c:v>
                </c:pt>
                <c:pt idx="99">
                  <c:v>МАОУ СШ № 69</c:v>
                </c:pt>
                <c:pt idx="100">
                  <c:v>МБОУ СШ № 56</c:v>
                </c:pt>
                <c:pt idx="101">
                  <c:v>МАОУ СШ № 85</c:v>
                </c:pt>
                <c:pt idx="102">
                  <c:v>МАОУ СШ № 156</c:v>
                </c:pt>
                <c:pt idx="103">
                  <c:v>МАОУ СШ № 1</c:v>
                </c:pt>
                <c:pt idx="104">
                  <c:v>МАОУ СШ № 129</c:v>
                </c:pt>
                <c:pt idx="105">
                  <c:v>МАОУ СШ № 139</c:v>
                </c:pt>
                <c:pt idx="106">
                  <c:v>МАОУ СШ № 134</c:v>
                </c:pt>
                <c:pt idx="107">
                  <c:v>ЦЕНТРАЛЬНЫЙ РАЙОН</c:v>
                </c:pt>
                <c:pt idx="108">
                  <c:v>МБОУ Гимназия  № 16</c:v>
                </c:pt>
                <c:pt idx="109">
                  <c:v>МАОУ Гимназия № 2</c:v>
                </c:pt>
                <c:pt idx="110">
                  <c:v>МБОУ Лицей № 2</c:v>
                </c:pt>
                <c:pt idx="111">
                  <c:v>МБОУ СОШ № 10 </c:v>
                </c:pt>
                <c:pt idx="112">
                  <c:v>МБОУ СШ № 4</c:v>
                </c:pt>
                <c:pt idx="113">
                  <c:v>МАОУ СШ № 155</c:v>
                </c:pt>
                <c:pt idx="114">
                  <c:v>МАОУ СШ "Комплекс Покровский"</c:v>
                </c:pt>
                <c:pt idx="115">
                  <c:v>МБОУ СШ № 51</c:v>
                </c:pt>
                <c:pt idx="116">
                  <c:v>МБОУ СШ № 27</c:v>
                </c:pt>
              </c:strCache>
            </c:strRef>
          </c:cat>
          <c:val>
            <c:numRef>
              <c:f>'Математ-9 диаграмма'!$M$5:$M$121</c:f>
              <c:numCache>
                <c:formatCode>Основной</c:formatCode>
                <c:ptCount val="117"/>
                <c:pt idx="0">
                  <c:v>3.61</c:v>
                </c:pt>
                <c:pt idx="1">
                  <c:v>3.61</c:v>
                </c:pt>
                <c:pt idx="2">
                  <c:v>3.61</c:v>
                </c:pt>
                <c:pt idx="3">
                  <c:v>3.61</c:v>
                </c:pt>
                <c:pt idx="4">
                  <c:v>3.61</c:v>
                </c:pt>
                <c:pt idx="5">
                  <c:v>3.61</c:v>
                </c:pt>
                <c:pt idx="6">
                  <c:v>3.61</c:v>
                </c:pt>
                <c:pt idx="7">
                  <c:v>3.61</c:v>
                </c:pt>
                <c:pt idx="8">
                  <c:v>3.61</c:v>
                </c:pt>
                <c:pt idx="9">
                  <c:v>3.61</c:v>
                </c:pt>
                <c:pt idx="10">
                  <c:v>3.61</c:v>
                </c:pt>
                <c:pt idx="11">
                  <c:v>3.61</c:v>
                </c:pt>
                <c:pt idx="12">
                  <c:v>3.61</c:v>
                </c:pt>
                <c:pt idx="13">
                  <c:v>3.61</c:v>
                </c:pt>
                <c:pt idx="14">
                  <c:v>3.61</c:v>
                </c:pt>
                <c:pt idx="15">
                  <c:v>3.61</c:v>
                </c:pt>
                <c:pt idx="16">
                  <c:v>3.61</c:v>
                </c:pt>
                <c:pt idx="17">
                  <c:v>3.61</c:v>
                </c:pt>
                <c:pt idx="18">
                  <c:v>3.61</c:v>
                </c:pt>
                <c:pt idx="19">
                  <c:v>3.61</c:v>
                </c:pt>
                <c:pt idx="20">
                  <c:v>3.61</c:v>
                </c:pt>
                <c:pt idx="21">
                  <c:v>3.61</c:v>
                </c:pt>
                <c:pt idx="22">
                  <c:v>3.61</c:v>
                </c:pt>
                <c:pt idx="23">
                  <c:v>3.61</c:v>
                </c:pt>
                <c:pt idx="24">
                  <c:v>3.61</c:v>
                </c:pt>
                <c:pt idx="25">
                  <c:v>3.61</c:v>
                </c:pt>
                <c:pt idx="26">
                  <c:v>3.61</c:v>
                </c:pt>
                <c:pt idx="27">
                  <c:v>3.61</c:v>
                </c:pt>
                <c:pt idx="28">
                  <c:v>3.61</c:v>
                </c:pt>
                <c:pt idx="29">
                  <c:v>3.61</c:v>
                </c:pt>
                <c:pt idx="30">
                  <c:v>3.61</c:v>
                </c:pt>
                <c:pt idx="31">
                  <c:v>3.61</c:v>
                </c:pt>
                <c:pt idx="32">
                  <c:v>3.61</c:v>
                </c:pt>
                <c:pt idx="33">
                  <c:v>3.61</c:v>
                </c:pt>
                <c:pt idx="34">
                  <c:v>3.61</c:v>
                </c:pt>
                <c:pt idx="35">
                  <c:v>3.61</c:v>
                </c:pt>
                <c:pt idx="36">
                  <c:v>3.61</c:v>
                </c:pt>
                <c:pt idx="37">
                  <c:v>3.61</c:v>
                </c:pt>
                <c:pt idx="38">
                  <c:v>3.61</c:v>
                </c:pt>
                <c:pt idx="39">
                  <c:v>3.61</c:v>
                </c:pt>
                <c:pt idx="40">
                  <c:v>3.61</c:v>
                </c:pt>
                <c:pt idx="41">
                  <c:v>3.61</c:v>
                </c:pt>
                <c:pt idx="42">
                  <c:v>3.61</c:v>
                </c:pt>
                <c:pt idx="43">
                  <c:v>3.61</c:v>
                </c:pt>
                <c:pt idx="44">
                  <c:v>3.61</c:v>
                </c:pt>
                <c:pt idx="45">
                  <c:v>3.61</c:v>
                </c:pt>
                <c:pt idx="46">
                  <c:v>3.61</c:v>
                </c:pt>
                <c:pt idx="47">
                  <c:v>3.61</c:v>
                </c:pt>
                <c:pt idx="48">
                  <c:v>3.61</c:v>
                </c:pt>
                <c:pt idx="49">
                  <c:v>3.61</c:v>
                </c:pt>
                <c:pt idx="50">
                  <c:v>3.61</c:v>
                </c:pt>
                <c:pt idx="51">
                  <c:v>3.61</c:v>
                </c:pt>
                <c:pt idx="52">
                  <c:v>3.61</c:v>
                </c:pt>
                <c:pt idx="53">
                  <c:v>3.61</c:v>
                </c:pt>
                <c:pt idx="54">
                  <c:v>3.61</c:v>
                </c:pt>
                <c:pt idx="55">
                  <c:v>3.61</c:v>
                </c:pt>
                <c:pt idx="56">
                  <c:v>3.61</c:v>
                </c:pt>
                <c:pt idx="57">
                  <c:v>3.61</c:v>
                </c:pt>
                <c:pt idx="58">
                  <c:v>3.61</c:v>
                </c:pt>
                <c:pt idx="59">
                  <c:v>3.61</c:v>
                </c:pt>
                <c:pt idx="60">
                  <c:v>3.61</c:v>
                </c:pt>
                <c:pt idx="61">
                  <c:v>3.61</c:v>
                </c:pt>
                <c:pt idx="62">
                  <c:v>3.61</c:v>
                </c:pt>
                <c:pt idx="63">
                  <c:v>3.61</c:v>
                </c:pt>
                <c:pt idx="64">
                  <c:v>3.61</c:v>
                </c:pt>
                <c:pt idx="65">
                  <c:v>3.61</c:v>
                </c:pt>
                <c:pt idx="66">
                  <c:v>3.61</c:v>
                </c:pt>
                <c:pt idx="67">
                  <c:v>3.61</c:v>
                </c:pt>
                <c:pt idx="68">
                  <c:v>3.61</c:v>
                </c:pt>
                <c:pt idx="69">
                  <c:v>3.61</c:v>
                </c:pt>
                <c:pt idx="70">
                  <c:v>3.61</c:v>
                </c:pt>
                <c:pt idx="71">
                  <c:v>3.61</c:v>
                </c:pt>
                <c:pt idx="72">
                  <c:v>3.61</c:v>
                </c:pt>
                <c:pt idx="73">
                  <c:v>3.61</c:v>
                </c:pt>
                <c:pt idx="74">
                  <c:v>3.61</c:v>
                </c:pt>
                <c:pt idx="75">
                  <c:v>3.61</c:v>
                </c:pt>
                <c:pt idx="76">
                  <c:v>3.61</c:v>
                </c:pt>
                <c:pt idx="77">
                  <c:v>3.61</c:v>
                </c:pt>
                <c:pt idx="78">
                  <c:v>3.61</c:v>
                </c:pt>
                <c:pt idx="79">
                  <c:v>3.61</c:v>
                </c:pt>
                <c:pt idx="80">
                  <c:v>3.61</c:v>
                </c:pt>
                <c:pt idx="81">
                  <c:v>3.61</c:v>
                </c:pt>
                <c:pt idx="82">
                  <c:v>3.61</c:v>
                </c:pt>
                <c:pt idx="83">
                  <c:v>3.61</c:v>
                </c:pt>
                <c:pt idx="84">
                  <c:v>3.61</c:v>
                </c:pt>
                <c:pt idx="85">
                  <c:v>3.61</c:v>
                </c:pt>
                <c:pt idx="86">
                  <c:v>3.61</c:v>
                </c:pt>
                <c:pt idx="87">
                  <c:v>3.61</c:v>
                </c:pt>
                <c:pt idx="88">
                  <c:v>3.61</c:v>
                </c:pt>
                <c:pt idx="89">
                  <c:v>3.61</c:v>
                </c:pt>
                <c:pt idx="90">
                  <c:v>3.61</c:v>
                </c:pt>
                <c:pt idx="91">
                  <c:v>3.61</c:v>
                </c:pt>
                <c:pt idx="92">
                  <c:v>3.61</c:v>
                </c:pt>
                <c:pt idx="93">
                  <c:v>3.61</c:v>
                </c:pt>
                <c:pt idx="94">
                  <c:v>3.61</c:v>
                </c:pt>
                <c:pt idx="95">
                  <c:v>3.61</c:v>
                </c:pt>
                <c:pt idx="96">
                  <c:v>3.61</c:v>
                </c:pt>
                <c:pt idx="97">
                  <c:v>3.61</c:v>
                </c:pt>
                <c:pt idx="98">
                  <c:v>3.61</c:v>
                </c:pt>
                <c:pt idx="99">
                  <c:v>3.61</c:v>
                </c:pt>
                <c:pt idx="100">
                  <c:v>3.61</c:v>
                </c:pt>
                <c:pt idx="101">
                  <c:v>3.61</c:v>
                </c:pt>
                <c:pt idx="102">
                  <c:v>3.61</c:v>
                </c:pt>
                <c:pt idx="103">
                  <c:v>3.61</c:v>
                </c:pt>
                <c:pt idx="104">
                  <c:v>3.61</c:v>
                </c:pt>
                <c:pt idx="105">
                  <c:v>3.61</c:v>
                </c:pt>
                <c:pt idx="106">
                  <c:v>3.61</c:v>
                </c:pt>
                <c:pt idx="107">
                  <c:v>3.61</c:v>
                </c:pt>
                <c:pt idx="108">
                  <c:v>3.61</c:v>
                </c:pt>
                <c:pt idx="109">
                  <c:v>3.61</c:v>
                </c:pt>
                <c:pt idx="110">
                  <c:v>3.61</c:v>
                </c:pt>
                <c:pt idx="111">
                  <c:v>3.61</c:v>
                </c:pt>
                <c:pt idx="112">
                  <c:v>3.61</c:v>
                </c:pt>
                <c:pt idx="113">
                  <c:v>3.61</c:v>
                </c:pt>
                <c:pt idx="114">
                  <c:v>3.61</c:v>
                </c:pt>
                <c:pt idx="115">
                  <c:v>3.61</c:v>
                </c:pt>
                <c:pt idx="116">
                  <c:v>3.61</c:v>
                </c:pt>
              </c:numCache>
            </c:numRef>
          </c:val>
          <c:smooth val="0"/>
        </c:ser>
        <c:ser>
          <c:idx val="12"/>
          <c:order val="5"/>
          <c:tx>
            <c:v>2022 ср. балл ОУ</c:v>
          </c:tx>
          <c:spPr>
            <a:ln w="25400">
              <a:solidFill>
                <a:srgbClr val="FFFF00"/>
              </a:solidFill>
            </a:ln>
          </c:spPr>
          <c:marker>
            <c:symbol val="none"/>
          </c:marker>
          <c:cat>
            <c:strRef>
              <c:f>'Математ-9 диаграмма'!$B$5:$B$121</c:f>
              <c:strCache>
                <c:ptCount val="117"/>
                <c:pt idx="0">
                  <c:v>ЖЕЛЕЗНОДОРОЖНЫЙ РАЙОН</c:v>
                </c:pt>
                <c:pt idx="1">
                  <c:v>МАОУ Лицей № 7 </c:v>
                </c:pt>
                <c:pt idx="2">
                  <c:v>МАОУ Лицей № 28</c:v>
                </c:pt>
                <c:pt idx="3">
                  <c:v>МАОУ Гимназия № 9</c:v>
                </c:pt>
                <c:pt idx="4">
                  <c:v>МАОУ СШ № 32</c:v>
                </c:pt>
                <c:pt idx="5">
                  <c:v>МБОУ СШ № 86</c:v>
                </c:pt>
                <c:pt idx="6">
                  <c:v>МАОУ СШ № 19</c:v>
                </c:pt>
                <c:pt idx="7">
                  <c:v>МАОУ Гимназия № 8</c:v>
                </c:pt>
                <c:pt idx="8">
                  <c:v>МАОУ СШ № 12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СШ № 135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81</c:v>
                </c:pt>
                <c:pt idx="19">
                  <c:v>МАОУ СШ № 63</c:v>
                </c:pt>
                <c:pt idx="20">
                  <c:v>МАОУ СШ № 55</c:v>
                </c:pt>
                <c:pt idx="21">
                  <c:v>МАОУ СШ № 90</c:v>
                </c:pt>
                <c:pt idx="22">
                  <c:v>ЛЕНИНСКИЙ РАЙОН</c:v>
                </c:pt>
                <c:pt idx="23">
                  <c:v>МАОУ Лицей № 3</c:v>
                </c:pt>
                <c:pt idx="24">
                  <c:v>МАОУ Гимназия № 11 </c:v>
                </c:pt>
                <c:pt idx="25">
                  <c:v>МБОУ СШ № 64</c:v>
                </c:pt>
                <c:pt idx="26">
                  <c:v>МБОУ Гимназия № 7</c:v>
                </c:pt>
                <c:pt idx="27">
                  <c:v>МАОУ Гимназия № 15</c:v>
                </c:pt>
                <c:pt idx="28">
                  <c:v>МАОУ СШ № 16</c:v>
                </c:pt>
                <c:pt idx="29">
                  <c:v>МБОУ СШ № 94</c:v>
                </c:pt>
                <c:pt idx="30">
                  <c:v>МАОУ Лицей № 12</c:v>
                </c:pt>
                <c:pt idx="31">
                  <c:v>МАОУ СШ № 148</c:v>
                </c:pt>
                <c:pt idx="32">
                  <c:v>МБОУ СШ № 79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МАОУ СШ № 89</c:v>
                </c:pt>
                <c:pt idx="36">
                  <c:v>МБОУ СШ № 31</c:v>
                </c:pt>
                <c:pt idx="37">
                  <c:v>МБОУ СШ № 13</c:v>
                </c:pt>
                <c:pt idx="38">
                  <c:v>МАОУ СШ № 65</c:v>
                </c:pt>
                <c:pt idx="39">
                  <c:v>МБОУ СШ № 44</c:v>
                </c:pt>
                <c:pt idx="40">
                  <c:v>ОКТЯБРЬСКИЙ РАЙОН</c:v>
                </c:pt>
                <c:pt idx="41">
                  <c:v>МАОУ Школа-интернат № 1 </c:v>
                </c:pt>
                <c:pt idx="42">
                  <c:v>МАОУ "КУГ № 1 - Универс"</c:v>
                </c:pt>
                <c:pt idx="43">
                  <c:v>МАОУ Гимназия № 13 "Академ"</c:v>
                </c:pt>
                <c:pt idx="44">
                  <c:v>МБОУ СШ № 133 </c:v>
                </c:pt>
                <c:pt idx="45">
                  <c:v>МБОУ Гимназия № 3</c:v>
                </c:pt>
                <c:pt idx="46">
                  <c:v>МАОУ СШ № 3</c:v>
                </c:pt>
                <c:pt idx="47">
                  <c:v>МБОУ СШ № 99</c:v>
                </c:pt>
                <c:pt idx="48">
                  <c:v>МБОУ Лицей № 10</c:v>
                </c:pt>
                <c:pt idx="49">
                  <c:v>МБОУ Лицей № 8</c:v>
                </c:pt>
                <c:pt idx="50">
                  <c:v>МАОУ СШ № 82</c:v>
                </c:pt>
                <c:pt idx="51">
                  <c:v>МБОУ СШ № 30</c:v>
                </c:pt>
                <c:pt idx="52">
                  <c:v>МАОУ Лицей № 1</c:v>
                </c:pt>
                <c:pt idx="53">
                  <c:v>МБОУ СШ № 73</c:v>
                </c:pt>
                <c:pt idx="54">
                  <c:v>МАОУ СШ № 72</c:v>
                </c:pt>
                <c:pt idx="55">
                  <c:v>МБОУ СШ № 159</c:v>
                </c:pt>
                <c:pt idx="56">
                  <c:v>МБОУ СШ № 95</c:v>
                </c:pt>
                <c:pt idx="57">
                  <c:v>МБОУ СШ № 21</c:v>
                </c:pt>
                <c:pt idx="58">
                  <c:v>МБОУ СШ № 39</c:v>
                </c:pt>
                <c:pt idx="59">
                  <c:v>МБОУ СШ № 84</c:v>
                </c:pt>
                <c:pt idx="60">
                  <c:v>МБОУ СШ № 36</c:v>
                </c:pt>
                <c:pt idx="61">
                  <c:v>СВЕРДЛОВСКИЙ РАЙОН</c:v>
                </c:pt>
                <c:pt idx="62">
                  <c:v>МАОУ СШ № 137</c:v>
                </c:pt>
                <c:pt idx="63">
                  <c:v>МАОУ СШ № 158 "Грани"</c:v>
                </c:pt>
                <c:pt idx="64">
                  <c:v>МАОУ Гимназия № 14</c:v>
                </c:pt>
                <c:pt idx="65">
                  <c:v>МАОУ СШ № 45</c:v>
                </c:pt>
                <c:pt idx="66">
                  <c:v>МАОУ Лицей № 9 "Лидер"</c:v>
                </c:pt>
                <c:pt idx="67">
                  <c:v>МАОУ СШ № 17</c:v>
                </c:pt>
                <c:pt idx="68">
                  <c:v>МАОУ СШ № 42</c:v>
                </c:pt>
                <c:pt idx="69">
                  <c:v>МАОУ СШ № 93</c:v>
                </c:pt>
                <c:pt idx="70">
                  <c:v>МАОУ СШ № 23</c:v>
                </c:pt>
                <c:pt idx="71">
                  <c:v>МАОУ СШ № 78</c:v>
                </c:pt>
                <c:pt idx="72">
                  <c:v>МАОУ СШ № 76</c:v>
                </c:pt>
                <c:pt idx="73">
                  <c:v>МАОУ СШ № 6</c:v>
                </c:pt>
                <c:pt idx="74">
                  <c:v>МАОУ СШ № 34</c:v>
                </c:pt>
                <c:pt idx="75">
                  <c:v>МБОУ СШ № 62</c:v>
                </c:pt>
                <c:pt idx="76">
                  <c:v>СОВЕТСКИЙ РАЙОН</c:v>
                </c:pt>
                <c:pt idx="77">
                  <c:v>МАОУ СШ № 152</c:v>
                </c:pt>
                <c:pt idx="78">
                  <c:v>МАОУ СШ № 151</c:v>
                </c:pt>
                <c:pt idx="79">
                  <c:v>МАОУ СШ № 150</c:v>
                </c:pt>
                <c:pt idx="80">
                  <c:v>МАОУ СШ № 145</c:v>
                </c:pt>
                <c:pt idx="81">
                  <c:v>МАОУ СШ № 154</c:v>
                </c:pt>
                <c:pt idx="82">
                  <c:v>МАОУ СШ № 141</c:v>
                </c:pt>
                <c:pt idx="83">
                  <c:v>МАОУ СШ № 144</c:v>
                </c:pt>
                <c:pt idx="84">
                  <c:v>МАОУ СШ № 149</c:v>
                </c:pt>
                <c:pt idx="85">
                  <c:v>МАОУ СШ № 66</c:v>
                </c:pt>
                <c:pt idx="86">
                  <c:v>МАОУ СШ № 143</c:v>
                </c:pt>
                <c:pt idx="87">
                  <c:v>МАОУ СШ № 24</c:v>
                </c:pt>
                <c:pt idx="88">
                  <c:v>МАОУ СШ № 147</c:v>
                </c:pt>
                <c:pt idx="89">
                  <c:v>МАОУ СШ № 157</c:v>
                </c:pt>
                <c:pt idx="90">
                  <c:v>МАОУ СШ № 98</c:v>
                </c:pt>
                <c:pt idx="91">
                  <c:v>МАОУ СШ № 18</c:v>
                </c:pt>
                <c:pt idx="92">
                  <c:v>МАОУ СШ № 7</c:v>
                </c:pt>
                <c:pt idx="93">
                  <c:v>МАОУ СШ № 108</c:v>
                </c:pt>
                <c:pt idx="94">
                  <c:v>МАОУ СШ № 115</c:v>
                </c:pt>
                <c:pt idx="95">
                  <c:v>МАОУ СШ № 121</c:v>
                </c:pt>
                <c:pt idx="96">
                  <c:v>МБОУ СШ № 2</c:v>
                </c:pt>
                <c:pt idx="97">
                  <c:v>МАОУ СШ № 91</c:v>
                </c:pt>
                <c:pt idx="98">
                  <c:v>МАОУ СШ № 5</c:v>
                </c:pt>
                <c:pt idx="99">
                  <c:v>МАОУ СШ № 69</c:v>
                </c:pt>
                <c:pt idx="100">
                  <c:v>МБОУ СШ № 56</c:v>
                </c:pt>
                <c:pt idx="101">
                  <c:v>МАОУ СШ № 85</c:v>
                </c:pt>
                <c:pt idx="102">
                  <c:v>МАОУ СШ № 156</c:v>
                </c:pt>
                <c:pt idx="103">
                  <c:v>МАОУ СШ № 1</c:v>
                </c:pt>
                <c:pt idx="104">
                  <c:v>МАОУ СШ № 129</c:v>
                </c:pt>
                <c:pt idx="105">
                  <c:v>МАОУ СШ № 139</c:v>
                </c:pt>
                <c:pt idx="106">
                  <c:v>МАОУ СШ № 134</c:v>
                </c:pt>
                <c:pt idx="107">
                  <c:v>ЦЕНТРАЛЬНЫЙ РАЙОН</c:v>
                </c:pt>
                <c:pt idx="108">
                  <c:v>МБОУ Гимназия  № 16</c:v>
                </c:pt>
                <c:pt idx="109">
                  <c:v>МАОУ Гимназия № 2</c:v>
                </c:pt>
                <c:pt idx="110">
                  <c:v>МБОУ Лицей № 2</c:v>
                </c:pt>
                <c:pt idx="111">
                  <c:v>МБОУ СОШ № 10 </c:v>
                </c:pt>
                <c:pt idx="112">
                  <c:v>МБОУ СШ № 4</c:v>
                </c:pt>
                <c:pt idx="113">
                  <c:v>МАОУ СШ № 155</c:v>
                </c:pt>
                <c:pt idx="114">
                  <c:v>МАОУ СШ "Комплекс Покровский"</c:v>
                </c:pt>
                <c:pt idx="115">
                  <c:v>МБОУ СШ № 51</c:v>
                </c:pt>
                <c:pt idx="116">
                  <c:v>МБОУ СШ № 27</c:v>
                </c:pt>
              </c:strCache>
            </c:strRef>
          </c:cat>
          <c:val>
            <c:numRef>
              <c:f>'Математ-9 диаграмма'!$L$5:$L$121</c:f>
              <c:numCache>
                <c:formatCode>0,00</c:formatCode>
                <c:ptCount val="117"/>
                <c:pt idx="0">
                  <c:v>3.631524765727288</c:v>
                </c:pt>
                <c:pt idx="1">
                  <c:v>3.8181818181818183</c:v>
                </c:pt>
                <c:pt idx="2">
                  <c:v>3.7096774193548385</c:v>
                </c:pt>
                <c:pt idx="3">
                  <c:v>3.7297297297297298</c:v>
                </c:pt>
                <c:pt idx="4">
                  <c:v>3.7</c:v>
                </c:pt>
                <c:pt idx="5">
                  <c:v>3.5</c:v>
                </c:pt>
                <c:pt idx="6">
                  <c:v>3.5940594059405941</c:v>
                </c:pt>
                <c:pt idx="7">
                  <c:v>3.5887850467289719</c:v>
                </c:pt>
                <c:pt idx="8">
                  <c:v>3.4117647058823528</c:v>
                </c:pt>
                <c:pt idx="9">
                  <c:v>3.5697136785868451</c:v>
                </c:pt>
                <c:pt idx="10">
                  <c:v>3.7291666666666665</c:v>
                </c:pt>
                <c:pt idx="11">
                  <c:v>3.8758169934640523</c:v>
                </c:pt>
                <c:pt idx="12">
                  <c:v>3.6808510638297873</c:v>
                </c:pt>
                <c:pt idx="13">
                  <c:v>3.7401574803149606</c:v>
                </c:pt>
                <c:pt idx="14">
                  <c:v>3.7</c:v>
                </c:pt>
                <c:pt idx="15">
                  <c:v>3.4333333333333331</c:v>
                </c:pt>
                <c:pt idx="16">
                  <c:v>3.5555555555555554</c:v>
                </c:pt>
                <c:pt idx="17">
                  <c:v>3.5769230769230771</c:v>
                </c:pt>
                <c:pt idx="18">
                  <c:v>3.3137254901960786</c:v>
                </c:pt>
                <c:pt idx="19">
                  <c:v>3.4310344827586206</c:v>
                </c:pt>
                <c:pt idx="20">
                  <c:v>3.3333333333333335</c:v>
                </c:pt>
                <c:pt idx="21">
                  <c:v>3.4666666666666668</c:v>
                </c:pt>
                <c:pt idx="22">
                  <c:v>3.4714308896339086</c:v>
                </c:pt>
                <c:pt idx="23">
                  <c:v>3.7195121951219514</c:v>
                </c:pt>
                <c:pt idx="24">
                  <c:v>3.7023809523809526</c:v>
                </c:pt>
                <c:pt idx="25">
                  <c:v>3.7027027027027026</c:v>
                </c:pt>
                <c:pt idx="26">
                  <c:v>3.7049180327868854</c:v>
                </c:pt>
                <c:pt idx="27">
                  <c:v>3.58</c:v>
                </c:pt>
                <c:pt idx="28">
                  <c:v>3.48</c:v>
                </c:pt>
                <c:pt idx="29">
                  <c:v>3.5</c:v>
                </c:pt>
                <c:pt idx="30">
                  <c:v>3.5517241379310347</c:v>
                </c:pt>
                <c:pt idx="31">
                  <c:v>3.4188034188034186</c:v>
                </c:pt>
                <c:pt idx="32">
                  <c:v>3.22</c:v>
                </c:pt>
                <c:pt idx="33">
                  <c:v>3.2857142857142856</c:v>
                </c:pt>
                <c:pt idx="34">
                  <c:v>3.622950819672131</c:v>
                </c:pt>
                <c:pt idx="35">
                  <c:v>3.278688524590164</c:v>
                </c:pt>
                <c:pt idx="36">
                  <c:v>3.2884615384615383</c:v>
                </c:pt>
                <c:pt idx="37">
                  <c:v>3.2653061224489797</c:v>
                </c:pt>
                <c:pt idx="38">
                  <c:v>3.2777777777777777</c:v>
                </c:pt>
                <c:pt idx="39">
                  <c:v>3.4153846153846152</c:v>
                </c:pt>
                <c:pt idx="40">
                  <c:v>3.6035048515261425</c:v>
                </c:pt>
                <c:pt idx="41">
                  <c:v>3.4545454545454546</c:v>
                </c:pt>
                <c:pt idx="42">
                  <c:v>3.9567901234567899</c:v>
                </c:pt>
                <c:pt idx="43">
                  <c:v>3.8471337579617835</c:v>
                </c:pt>
                <c:pt idx="44">
                  <c:v>3.6081081081081079</c:v>
                </c:pt>
                <c:pt idx="45">
                  <c:v>3.7115384615384617</c:v>
                </c:pt>
                <c:pt idx="46">
                  <c:v>3.5762711864406778</c:v>
                </c:pt>
                <c:pt idx="47">
                  <c:v>3.6494845360824741</c:v>
                </c:pt>
                <c:pt idx="48">
                  <c:v>3.8961038961038961</c:v>
                </c:pt>
                <c:pt idx="49">
                  <c:v>3.5897435897435899</c:v>
                </c:pt>
                <c:pt idx="50">
                  <c:v>3.5</c:v>
                </c:pt>
                <c:pt idx="51">
                  <c:v>3.3043478260869565</c:v>
                </c:pt>
                <c:pt idx="52">
                  <c:v>3.6458333333333335</c:v>
                </c:pt>
                <c:pt idx="53">
                  <c:v>3.6315789473684212</c:v>
                </c:pt>
                <c:pt idx="54">
                  <c:v>3.9375</c:v>
                </c:pt>
                <c:pt idx="56">
                  <c:v>3.5</c:v>
                </c:pt>
                <c:pt idx="57">
                  <c:v>3.2352941176470589</c:v>
                </c:pt>
                <c:pt idx="58">
                  <c:v>3.4</c:v>
                </c:pt>
                <c:pt idx="59">
                  <c:v>3.36231884057971</c:v>
                </c:pt>
                <c:pt idx="60">
                  <c:v>3.66</c:v>
                </c:pt>
                <c:pt idx="61">
                  <c:v>3.5567346486531037</c:v>
                </c:pt>
                <c:pt idx="62">
                  <c:v>3.5368421052631578</c:v>
                </c:pt>
                <c:pt idx="63">
                  <c:v>3.7265625</c:v>
                </c:pt>
                <c:pt idx="64">
                  <c:v>3.721518987341772</c:v>
                </c:pt>
                <c:pt idx="65">
                  <c:v>3.6265060240963853</c:v>
                </c:pt>
                <c:pt idx="66">
                  <c:v>3.6486486486486487</c:v>
                </c:pt>
                <c:pt idx="67">
                  <c:v>3.4459459459459461</c:v>
                </c:pt>
                <c:pt idx="68">
                  <c:v>3.5090909090909093</c:v>
                </c:pt>
                <c:pt idx="69">
                  <c:v>3.442622950819672</c:v>
                </c:pt>
                <c:pt idx="70">
                  <c:v>3.6973684210526314</c:v>
                </c:pt>
                <c:pt idx="71">
                  <c:v>3.3109243697478989</c:v>
                </c:pt>
                <c:pt idx="72">
                  <c:v>3.6324324324324326</c:v>
                </c:pt>
                <c:pt idx="73">
                  <c:v>3.5735294117647061</c:v>
                </c:pt>
                <c:pt idx="74">
                  <c:v>3.5774647887323945</c:v>
                </c:pt>
                <c:pt idx="75">
                  <c:v>3.3448275862068964</c:v>
                </c:pt>
                <c:pt idx="76">
                  <c:v>3.5657362828626322</c:v>
                </c:pt>
                <c:pt idx="77">
                  <c:v>3.9790575916230368</c:v>
                </c:pt>
                <c:pt idx="78">
                  <c:v>3.701657458563536</c:v>
                </c:pt>
                <c:pt idx="79">
                  <c:v>3.7253218884120169</c:v>
                </c:pt>
                <c:pt idx="80">
                  <c:v>3.8814814814814813</c:v>
                </c:pt>
                <c:pt idx="81">
                  <c:v>3.8518518518518516</c:v>
                </c:pt>
                <c:pt idx="82">
                  <c:v>3.625</c:v>
                </c:pt>
                <c:pt idx="83">
                  <c:v>3.6333333333333333</c:v>
                </c:pt>
                <c:pt idx="84">
                  <c:v>3.7319148936170214</c:v>
                </c:pt>
                <c:pt idx="85">
                  <c:v>3.5362318840579712</c:v>
                </c:pt>
                <c:pt idx="86">
                  <c:v>3.68075117370892</c:v>
                </c:pt>
                <c:pt idx="87">
                  <c:v>3.436619718309859</c:v>
                </c:pt>
                <c:pt idx="88">
                  <c:v>3.4554455445544554</c:v>
                </c:pt>
                <c:pt idx="89">
                  <c:v>3.896551724137931</c:v>
                </c:pt>
                <c:pt idx="90">
                  <c:v>3.4583333333333335</c:v>
                </c:pt>
                <c:pt idx="91">
                  <c:v>3.6516853932584268</c:v>
                </c:pt>
                <c:pt idx="92">
                  <c:v>3.5918367346938775</c:v>
                </c:pt>
                <c:pt idx="93">
                  <c:v>3.5675675675675675</c:v>
                </c:pt>
                <c:pt idx="94">
                  <c:v>3.4782608695652173</c:v>
                </c:pt>
                <c:pt idx="95">
                  <c:v>3.4363636363636365</c:v>
                </c:pt>
                <c:pt idx="96">
                  <c:v>3.4523809523809526</c:v>
                </c:pt>
                <c:pt idx="97">
                  <c:v>3.5949367088607596</c:v>
                </c:pt>
                <c:pt idx="98">
                  <c:v>3.5882352941176472</c:v>
                </c:pt>
                <c:pt idx="99">
                  <c:v>2.95</c:v>
                </c:pt>
                <c:pt idx="100">
                  <c:v>3.5</c:v>
                </c:pt>
                <c:pt idx="101">
                  <c:v>3.5308641975308643</c:v>
                </c:pt>
                <c:pt idx="102">
                  <c:v>3.3959731543624163</c:v>
                </c:pt>
                <c:pt idx="103">
                  <c:v>3.4852941176470589</c:v>
                </c:pt>
                <c:pt idx="104">
                  <c:v>3.3714285714285714</c:v>
                </c:pt>
                <c:pt idx="105">
                  <c:v>3.3924050632911391</c:v>
                </c:pt>
                <c:pt idx="106">
                  <c:v>3.3913043478260869</c:v>
                </c:pt>
                <c:pt idx="107">
                  <c:v>3.730990933327202</c:v>
                </c:pt>
                <c:pt idx="108">
                  <c:v>3.7534246575342465</c:v>
                </c:pt>
                <c:pt idx="109">
                  <c:v>4</c:v>
                </c:pt>
                <c:pt idx="110">
                  <c:v>3.9603960396039604</c:v>
                </c:pt>
                <c:pt idx="111">
                  <c:v>4.1481481481481479</c:v>
                </c:pt>
                <c:pt idx="112">
                  <c:v>3.5116279069767442</c:v>
                </c:pt>
                <c:pt idx="113">
                  <c:v>3.5535714285714284</c:v>
                </c:pt>
                <c:pt idx="114">
                  <c:v>3.5388127853881279</c:v>
                </c:pt>
                <c:pt idx="115">
                  <c:v>3.4390243902439024</c:v>
                </c:pt>
                <c:pt idx="116">
                  <c:v>3.6739130434782608</c:v>
                </c:pt>
              </c:numCache>
            </c:numRef>
          </c:val>
          <c:smooth val="0"/>
        </c:ser>
        <c:ser>
          <c:idx val="0"/>
          <c:order val="6"/>
          <c:tx>
            <c:v>2021 ср. балл по городу</c:v>
          </c:tx>
          <c:spPr>
            <a:ln w="25400"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'Математ-9 диаграмма'!$B$5:$B$121</c:f>
              <c:strCache>
                <c:ptCount val="117"/>
                <c:pt idx="0">
                  <c:v>ЖЕЛЕЗНОДОРОЖНЫЙ РАЙОН</c:v>
                </c:pt>
                <c:pt idx="1">
                  <c:v>МАОУ Лицей № 7 </c:v>
                </c:pt>
                <c:pt idx="2">
                  <c:v>МАОУ Лицей № 28</c:v>
                </c:pt>
                <c:pt idx="3">
                  <c:v>МАОУ Гимназия № 9</c:v>
                </c:pt>
                <c:pt idx="4">
                  <c:v>МАОУ СШ № 32</c:v>
                </c:pt>
                <c:pt idx="5">
                  <c:v>МБОУ СШ № 86</c:v>
                </c:pt>
                <c:pt idx="6">
                  <c:v>МАОУ СШ № 19</c:v>
                </c:pt>
                <c:pt idx="7">
                  <c:v>МАОУ Гимназия № 8</c:v>
                </c:pt>
                <c:pt idx="8">
                  <c:v>МАОУ СШ № 12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СШ № 135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81</c:v>
                </c:pt>
                <c:pt idx="19">
                  <c:v>МАОУ СШ № 63</c:v>
                </c:pt>
                <c:pt idx="20">
                  <c:v>МАОУ СШ № 55</c:v>
                </c:pt>
                <c:pt idx="21">
                  <c:v>МАОУ СШ № 90</c:v>
                </c:pt>
                <c:pt idx="22">
                  <c:v>ЛЕНИНСКИЙ РАЙОН</c:v>
                </c:pt>
                <c:pt idx="23">
                  <c:v>МАОУ Лицей № 3</c:v>
                </c:pt>
                <c:pt idx="24">
                  <c:v>МАОУ Гимназия № 11 </c:v>
                </c:pt>
                <c:pt idx="25">
                  <c:v>МБОУ СШ № 64</c:v>
                </c:pt>
                <c:pt idx="26">
                  <c:v>МБОУ Гимназия № 7</c:v>
                </c:pt>
                <c:pt idx="27">
                  <c:v>МАОУ Гимназия № 15</c:v>
                </c:pt>
                <c:pt idx="28">
                  <c:v>МАОУ СШ № 16</c:v>
                </c:pt>
                <c:pt idx="29">
                  <c:v>МБОУ СШ № 94</c:v>
                </c:pt>
                <c:pt idx="30">
                  <c:v>МАОУ Лицей № 12</c:v>
                </c:pt>
                <c:pt idx="31">
                  <c:v>МАОУ СШ № 148</c:v>
                </c:pt>
                <c:pt idx="32">
                  <c:v>МБОУ СШ № 79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МАОУ СШ № 89</c:v>
                </c:pt>
                <c:pt idx="36">
                  <c:v>МБОУ СШ № 31</c:v>
                </c:pt>
                <c:pt idx="37">
                  <c:v>МБОУ СШ № 13</c:v>
                </c:pt>
                <c:pt idx="38">
                  <c:v>МАОУ СШ № 65</c:v>
                </c:pt>
                <c:pt idx="39">
                  <c:v>МБОУ СШ № 44</c:v>
                </c:pt>
                <c:pt idx="40">
                  <c:v>ОКТЯБРЬСКИЙ РАЙОН</c:v>
                </c:pt>
                <c:pt idx="41">
                  <c:v>МАОУ Школа-интернат № 1 </c:v>
                </c:pt>
                <c:pt idx="42">
                  <c:v>МАОУ "КУГ № 1 - Универс"</c:v>
                </c:pt>
                <c:pt idx="43">
                  <c:v>МАОУ Гимназия № 13 "Академ"</c:v>
                </c:pt>
                <c:pt idx="44">
                  <c:v>МБОУ СШ № 133 </c:v>
                </c:pt>
                <c:pt idx="45">
                  <c:v>МБОУ Гимназия № 3</c:v>
                </c:pt>
                <c:pt idx="46">
                  <c:v>МАОУ СШ № 3</c:v>
                </c:pt>
                <c:pt idx="47">
                  <c:v>МБОУ СШ № 99</c:v>
                </c:pt>
                <c:pt idx="48">
                  <c:v>МБОУ Лицей № 10</c:v>
                </c:pt>
                <c:pt idx="49">
                  <c:v>МБОУ Лицей № 8</c:v>
                </c:pt>
                <c:pt idx="50">
                  <c:v>МАОУ СШ № 82</c:v>
                </c:pt>
                <c:pt idx="51">
                  <c:v>МБОУ СШ № 30</c:v>
                </c:pt>
                <c:pt idx="52">
                  <c:v>МАОУ Лицей № 1</c:v>
                </c:pt>
                <c:pt idx="53">
                  <c:v>МБОУ СШ № 73</c:v>
                </c:pt>
                <c:pt idx="54">
                  <c:v>МАОУ СШ № 72</c:v>
                </c:pt>
                <c:pt idx="55">
                  <c:v>МБОУ СШ № 159</c:v>
                </c:pt>
                <c:pt idx="56">
                  <c:v>МБОУ СШ № 95</c:v>
                </c:pt>
                <c:pt idx="57">
                  <c:v>МБОУ СШ № 21</c:v>
                </c:pt>
                <c:pt idx="58">
                  <c:v>МБОУ СШ № 39</c:v>
                </c:pt>
                <c:pt idx="59">
                  <c:v>МБОУ СШ № 84</c:v>
                </c:pt>
                <c:pt idx="60">
                  <c:v>МБОУ СШ № 36</c:v>
                </c:pt>
                <c:pt idx="61">
                  <c:v>СВЕРДЛОВСКИЙ РАЙОН</c:v>
                </c:pt>
                <c:pt idx="62">
                  <c:v>МАОУ СШ № 137</c:v>
                </c:pt>
                <c:pt idx="63">
                  <c:v>МАОУ СШ № 158 "Грани"</c:v>
                </c:pt>
                <c:pt idx="64">
                  <c:v>МАОУ Гимназия № 14</c:v>
                </c:pt>
                <c:pt idx="65">
                  <c:v>МАОУ СШ № 45</c:v>
                </c:pt>
                <c:pt idx="66">
                  <c:v>МАОУ Лицей № 9 "Лидер"</c:v>
                </c:pt>
                <c:pt idx="67">
                  <c:v>МАОУ СШ № 17</c:v>
                </c:pt>
                <c:pt idx="68">
                  <c:v>МАОУ СШ № 42</c:v>
                </c:pt>
                <c:pt idx="69">
                  <c:v>МАОУ СШ № 93</c:v>
                </c:pt>
                <c:pt idx="70">
                  <c:v>МАОУ СШ № 23</c:v>
                </c:pt>
                <c:pt idx="71">
                  <c:v>МАОУ СШ № 78</c:v>
                </c:pt>
                <c:pt idx="72">
                  <c:v>МАОУ СШ № 76</c:v>
                </c:pt>
                <c:pt idx="73">
                  <c:v>МАОУ СШ № 6</c:v>
                </c:pt>
                <c:pt idx="74">
                  <c:v>МАОУ СШ № 34</c:v>
                </c:pt>
                <c:pt idx="75">
                  <c:v>МБОУ СШ № 62</c:v>
                </c:pt>
                <c:pt idx="76">
                  <c:v>СОВЕТСКИЙ РАЙОН</c:v>
                </c:pt>
                <c:pt idx="77">
                  <c:v>МАОУ СШ № 152</c:v>
                </c:pt>
                <c:pt idx="78">
                  <c:v>МАОУ СШ № 151</c:v>
                </c:pt>
                <c:pt idx="79">
                  <c:v>МАОУ СШ № 150</c:v>
                </c:pt>
                <c:pt idx="80">
                  <c:v>МАОУ СШ № 145</c:v>
                </c:pt>
                <c:pt idx="81">
                  <c:v>МАОУ СШ № 154</c:v>
                </c:pt>
                <c:pt idx="82">
                  <c:v>МАОУ СШ № 141</c:v>
                </c:pt>
                <c:pt idx="83">
                  <c:v>МАОУ СШ № 144</c:v>
                </c:pt>
                <c:pt idx="84">
                  <c:v>МАОУ СШ № 149</c:v>
                </c:pt>
                <c:pt idx="85">
                  <c:v>МАОУ СШ № 66</c:v>
                </c:pt>
                <c:pt idx="86">
                  <c:v>МАОУ СШ № 143</c:v>
                </c:pt>
                <c:pt idx="87">
                  <c:v>МАОУ СШ № 24</c:v>
                </c:pt>
                <c:pt idx="88">
                  <c:v>МАОУ СШ № 147</c:v>
                </c:pt>
                <c:pt idx="89">
                  <c:v>МАОУ СШ № 157</c:v>
                </c:pt>
                <c:pt idx="90">
                  <c:v>МАОУ СШ № 98</c:v>
                </c:pt>
                <c:pt idx="91">
                  <c:v>МАОУ СШ № 18</c:v>
                </c:pt>
                <c:pt idx="92">
                  <c:v>МАОУ СШ № 7</c:v>
                </c:pt>
                <c:pt idx="93">
                  <c:v>МАОУ СШ № 108</c:v>
                </c:pt>
                <c:pt idx="94">
                  <c:v>МАОУ СШ № 115</c:v>
                </c:pt>
                <c:pt idx="95">
                  <c:v>МАОУ СШ № 121</c:v>
                </c:pt>
                <c:pt idx="96">
                  <c:v>МБОУ СШ № 2</c:v>
                </c:pt>
                <c:pt idx="97">
                  <c:v>МАОУ СШ № 91</c:v>
                </c:pt>
                <c:pt idx="98">
                  <c:v>МАОУ СШ № 5</c:v>
                </c:pt>
                <c:pt idx="99">
                  <c:v>МАОУ СШ № 69</c:v>
                </c:pt>
                <c:pt idx="100">
                  <c:v>МБОУ СШ № 56</c:v>
                </c:pt>
                <c:pt idx="101">
                  <c:v>МАОУ СШ № 85</c:v>
                </c:pt>
                <c:pt idx="102">
                  <c:v>МАОУ СШ № 156</c:v>
                </c:pt>
                <c:pt idx="103">
                  <c:v>МАОУ СШ № 1</c:v>
                </c:pt>
                <c:pt idx="104">
                  <c:v>МАОУ СШ № 129</c:v>
                </c:pt>
                <c:pt idx="105">
                  <c:v>МАОУ СШ № 139</c:v>
                </c:pt>
                <c:pt idx="106">
                  <c:v>МАОУ СШ № 134</c:v>
                </c:pt>
                <c:pt idx="107">
                  <c:v>ЦЕНТРАЛЬНЫЙ РАЙОН</c:v>
                </c:pt>
                <c:pt idx="108">
                  <c:v>МБОУ Гимназия  № 16</c:v>
                </c:pt>
                <c:pt idx="109">
                  <c:v>МАОУ Гимназия № 2</c:v>
                </c:pt>
                <c:pt idx="110">
                  <c:v>МБОУ Лицей № 2</c:v>
                </c:pt>
                <c:pt idx="111">
                  <c:v>МБОУ СОШ № 10 </c:v>
                </c:pt>
                <c:pt idx="112">
                  <c:v>МБОУ СШ № 4</c:v>
                </c:pt>
                <c:pt idx="113">
                  <c:v>МАОУ СШ № 155</c:v>
                </c:pt>
                <c:pt idx="114">
                  <c:v>МАОУ СШ "Комплекс Покровский"</c:v>
                </c:pt>
                <c:pt idx="115">
                  <c:v>МБОУ СШ № 51</c:v>
                </c:pt>
                <c:pt idx="116">
                  <c:v>МБОУ СШ № 27</c:v>
                </c:pt>
              </c:strCache>
            </c:strRef>
          </c:cat>
          <c:val>
            <c:numRef>
              <c:f>'Математ-9 диаграмма'!$Q$5:$Q$121</c:f>
              <c:numCache>
                <c:formatCode>Основной</c:formatCode>
                <c:ptCount val="117"/>
                <c:pt idx="0">
                  <c:v>3.43</c:v>
                </c:pt>
                <c:pt idx="1">
                  <c:v>3.43</c:v>
                </c:pt>
                <c:pt idx="2">
                  <c:v>3.43</c:v>
                </c:pt>
                <c:pt idx="3">
                  <c:v>3.43</c:v>
                </c:pt>
                <c:pt idx="4">
                  <c:v>3.43</c:v>
                </c:pt>
                <c:pt idx="5">
                  <c:v>3.43</c:v>
                </c:pt>
                <c:pt idx="6">
                  <c:v>3.43</c:v>
                </c:pt>
                <c:pt idx="7">
                  <c:v>3.43</c:v>
                </c:pt>
                <c:pt idx="8">
                  <c:v>3.43</c:v>
                </c:pt>
                <c:pt idx="9">
                  <c:v>3.43</c:v>
                </c:pt>
                <c:pt idx="10">
                  <c:v>3.43</c:v>
                </c:pt>
                <c:pt idx="11">
                  <c:v>3.43</c:v>
                </c:pt>
                <c:pt idx="12">
                  <c:v>3.43</c:v>
                </c:pt>
                <c:pt idx="13">
                  <c:v>3.43</c:v>
                </c:pt>
                <c:pt idx="14">
                  <c:v>3.43</c:v>
                </c:pt>
                <c:pt idx="15">
                  <c:v>3.43</c:v>
                </c:pt>
                <c:pt idx="16">
                  <c:v>3.43</c:v>
                </c:pt>
                <c:pt idx="17">
                  <c:v>3.43</c:v>
                </c:pt>
                <c:pt idx="18">
                  <c:v>3.43</c:v>
                </c:pt>
                <c:pt idx="19">
                  <c:v>3.43</c:v>
                </c:pt>
                <c:pt idx="20">
                  <c:v>3.43</c:v>
                </c:pt>
                <c:pt idx="21">
                  <c:v>3.43</c:v>
                </c:pt>
                <c:pt idx="22">
                  <c:v>3.43</c:v>
                </c:pt>
                <c:pt idx="23">
                  <c:v>3.43</c:v>
                </c:pt>
                <c:pt idx="24">
                  <c:v>3.43</c:v>
                </c:pt>
                <c:pt idx="25">
                  <c:v>3.43</c:v>
                </c:pt>
                <c:pt idx="26">
                  <c:v>3.43</c:v>
                </c:pt>
                <c:pt idx="27">
                  <c:v>3.43</c:v>
                </c:pt>
                <c:pt idx="28">
                  <c:v>3.43</c:v>
                </c:pt>
                <c:pt idx="29">
                  <c:v>3.43</c:v>
                </c:pt>
                <c:pt idx="30">
                  <c:v>3.43</c:v>
                </c:pt>
                <c:pt idx="31">
                  <c:v>3.43</c:v>
                </c:pt>
                <c:pt idx="32">
                  <c:v>3.43</c:v>
                </c:pt>
                <c:pt idx="33">
                  <c:v>3.43</c:v>
                </c:pt>
                <c:pt idx="34">
                  <c:v>3.43</c:v>
                </c:pt>
                <c:pt idx="35">
                  <c:v>3.43</c:v>
                </c:pt>
                <c:pt idx="36">
                  <c:v>3.43</c:v>
                </c:pt>
                <c:pt idx="37">
                  <c:v>3.43</c:v>
                </c:pt>
                <c:pt idx="38">
                  <c:v>3.43</c:v>
                </c:pt>
                <c:pt idx="39">
                  <c:v>3.43</c:v>
                </c:pt>
                <c:pt idx="40">
                  <c:v>3.43</c:v>
                </c:pt>
                <c:pt idx="41">
                  <c:v>3.43</c:v>
                </c:pt>
                <c:pt idx="42">
                  <c:v>3.43</c:v>
                </c:pt>
                <c:pt idx="43">
                  <c:v>3.43</c:v>
                </c:pt>
                <c:pt idx="44">
                  <c:v>3.43</c:v>
                </c:pt>
                <c:pt idx="45">
                  <c:v>3.43</c:v>
                </c:pt>
                <c:pt idx="46">
                  <c:v>3.43</c:v>
                </c:pt>
                <c:pt idx="47">
                  <c:v>3.43</c:v>
                </c:pt>
                <c:pt idx="48">
                  <c:v>3.43</c:v>
                </c:pt>
                <c:pt idx="49">
                  <c:v>3.43</c:v>
                </c:pt>
                <c:pt idx="50">
                  <c:v>3.43</c:v>
                </c:pt>
                <c:pt idx="51">
                  <c:v>3.43</c:v>
                </c:pt>
                <c:pt idx="52">
                  <c:v>3.43</c:v>
                </c:pt>
                <c:pt idx="53">
                  <c:v>3.43</c:v>
                </c:pt>
                <c:pt idx="54">
                  <c:v>3.43</c:v>
                </c:pt>
                <c:pt idx="55">
                  <c:v>3.43</c:v>
                </c:pt>
                <c:pt idx="56">
                  <c:v>3.43</c:v>
                </c:pt>
                <c:pt idx="57">
                  <c:v>3.43</c:v>
                </c:pt>
                <c:pt idx="58">
                  <c:v>3.43</c:v>
                </c:pt>
                <c:pt idx="59">
                  <c:v>3.43</c:v>
                </c:pt>
                <c:pt idx="60">
                  <c:v>3.43</c:v>
                </c:pt>
                <c:pt idx="61">
                  <c:v>3.43</c:v>
                </c:pt>
                <c:pt idx="62">
                  <c:v>3.43</c:v>
                </c:pt>
                <c:pt idx="63">
                  <c:v>3.43</c:v>
                </c:pt>
                <c:pt idx="64">
                  <c:v>3.43</c:v>
                </c:pt>
                <c:pt idx="65">
                  <c:v>3.43</c:v>
                </c:pt>
                <c:pt idx="66">
                  <c:v>3.43</c:v>
                </c:pt>
                <c:pt idx="67">
                  <c:v>3.43</c:v>
                </c:pt>
                <c:pt idx="68">
                  <c:v>3.43</c:v>
                </c:pt>
                <c:pt idx="69">
                  <c:v>3.43</c:v>
                </c:pt>
                <c:pt idx="70">
                  <c:v>3.43</c:v>
                </c:pt>
                <c:pt idx="71">
                  <c:v>3.43</c:v>
                </c:pt>
                <c:pt idx="72">
                  <c:v>3.43</c:v>
                </c:pt>
                <c:pt idx="73">
                  <c:v>3.43</c:v>
                </c:pt>
                <c:pt idx="74">
                  <c:v>3.43</c:v>
                </c:pt>
                <c:pt idx="75">
                  <c:v>3.43</c:v>
                </c:pt>
                <c:pt idx="76">
                  <c:v>3.43</c:v>
                </c:pt>
                <c:pt idx="77">
                  <c:v>3.43</c:v>
                </c:pt>
                <c:pt idx="78">
                  <c:v>3.43</c:v>
                </c:pt>
                <c:pt idx="79">
                  <c:v>3.43</c:v>
                </c:pt>
                <c:pt idx="80">
                  <c:v>3.43</c:v>
                </c:pt>
                <c:pt idx="81">
                  <c:v>3.43</c:v>
                </c:pt>
                <c:pt idx="82">
                  <c:v>3.43</c:v>
                </c:pt>
                <c:pt idx="83">
                  <c:v>3.43</c:v>
                </c:pt>
                <c:pt idx="84">
                  <c:v>3.43</c:v>
                </c:pt>
                <c:pt idx="85">
                  <c:v>3.43</c:v>
                </c:pt>
                <c:pt idx="86">
                  <c:v>3.43</c:v>
                </c:pt>
                <c:pt idx="87">
                  <c:v>3.43</c:v>
                </c:pt>
                <c:pt idx="88">
                  <c:v>3.43</c:v>
                </c:pt>
                <c:pt idx="89">
                  <c:v>3.43</c:v>
                </c:pt>
                <c:pt idx="90">
                  <c:v>3.43</c:v>
                </c:pt>
                <c:pt idx="91">
                  <c:v>3.43</c:v>
                </c:pt>
                <c:pt idx="92">
                  <c:v>3.43</c:v>
                </c:pt>
                <c:pt idx="93">
                  <c:v>3.43</c:v>
                </c:pt>
                <c:pt idx="94">
                  <c:v>3.43</c:v>
                </c:pt>
                <c:pt idx="95">
                  <c:v>3.43</c:v>
                </c:pt>
                <c:pt idx="96">
                  <c:v>3.43</c:v>
                </c:pt>
                <c:pt idx="97">
                  <c:v>3.43</c:v>
                </c:pt>
                <c:pt idx="98">
                  <c:v>3.43</c:v>
                </c:pt>
                <c:pt idx="99">
                  <c:v>3.43</c:v>
                </c:pt>
                <c:pt idx="100">
                  <c:v>3.43</c:v>
                </c:pt>
                <c:pt idx="101">
                  <c:v>3.43</c:v>
                </c:pt>
                <c:pt idx="102">
                  <c:v>3.43</c:v>
                </c:pt>
                <c:pt idx="103">
                  <c:v>3.43</c:v>
                </c:pt>
                <c:pt idx="104">
                  <c:v>3.43</c:v>
                </c:pt>
                <c:pt idx="105">
                  <c:v>3.43</c:v>
                </c:pt>
                <c:pt idx="106">
                  <c:v>3.43</c:v>
                </c:pt>
                <c:pt idx="107">
                  <c:v>3.43</c:v>
                </c:pt>
                <c:pt idx="108">
                  <c:v>3.43</c:v>
                </c:pt>
                <c:pt idx="109">
                  <c:v>3.43</c:v>
                </c:pt>
                <c:pt idx="110">
                  <c:v>3.43</c:v>
                </c:pt>
                <c:pt idx="111">
                  <c:v>3.43</c:v>
                </c:pt>
                <c:pt idx="112">
                  <c:v>3.43</c:v>
                </c:pt>
                <c:pt idx="113">
                  <c:v>3.43</c:v>
                </c:pt>
                <c:pt idx="114">
                  <c:v>3.43</c:v>
                </c:pt>
                <c:pt idx="115">
                  <c:v>3.43</c:v>
                </c:pt>
                <c:pt idx="116">
                  <c:v>3.43</c:v>
                </c:pt>
              </c:numCache>
            </c:numRef>
          </c:val>
          <c:smooth val="0"/>
        </c:ser>
        <c:ser>
          <c:idx val="2"/>
          <c:order val="7"/>
          <c:tx>
            <c:v>2021 ср. балл ОУ</c:v>
          </c:tx>
          <c:spPr>
            <a:ln w="25400">
              <a:solidFill>
                <a:srgbClr val="FF0000"/>
              </a:solidFill>
            </a:ln>
          </c:spPr>
          <c:marker>
            <c:symbol val="none"/>
          </c:marker>
          <c:cat>
            <c:strRef>
              <c:f>'Математ-9 диаграмма'!$B$5:$B$121</c:f>
              <c:strCache>
                <c:ptCount val="117"/>
                <c:pt idx="0">
                  <c:v>ЖЕЛЕЗНОДОРОЖНЫЙ РАЙОН</c:v>
                </c:pt>
                <c:pt idx="1">
                  <c:v>МАОУ Лицей № 7 </c:v>
                </c:pt>
                <c:pt idx="2">
                  <c:v>МАОУ Лицей № 28</c:v>
                </c:pt>
                <c:pt idx="3">
                  <c:v>МАОУ Гимназия № 9</c:v>
                </c:pt>
                <c:pt idx="4">
                  <c:v>МАОУ СШ № 32</c:v>
                </c:pt>
                <c:pt idx="5">
                  <c:v>МБОУ СШ № 86</c:v>
                </c:pt>
                <c:pt idx="6">
                  <c:v>МАОУ СШ № 19</c:v>
                </c:pt>
                <c:pt idx="7">
                  <c:v>МАОУ Гимназия № 8</c:v>
                </c:pt>
                <c:pt idx="8">
                  <c:v>МАОУ СШ № 12</c:v>
                </c:pt>
                <c:pt idx="9">
                  <c:v>КИРОВСКИЙ РАЙОН</c:v>
                </c:pt>
                <c:pt idx="10">
                  <c:v>МАОУ Гимназия № 4</c:v>
                </c:pt>
                <c:pt idx="11">
                  <c:v>МАОУ Лицей № 6 "Перспектива"</c:v>
                </c:pt>
                <c:pt idx="12">
                  <c:v>МАОУ Гимназия № 6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СШ № 135</c:v>
                </c:pt>
                <c:pt idx="16">
                  <c:v>МАОУ СШ № 8 "Созидание"</c:v>
                </c:pt>
                <c:pt idx="17">
                  <c:v>МАОУ СШ № 46</c:v>
                </c:pt>
                <c:pt idx="18">
                  <c:v>МАОУ СШ № 81</c:v>
                </c:pt>
                <c:pt idx="19">
                  <c:v>МАОУ СШ № 63</c:v>
                </c:pt>
                <c:pt idx="20">
                  <c:v>МАОУ СШ № 55</c:v>
                </c:pt>
                <c:pt idx="21">
                  <c:v>МАОУ СШ № 90</c:v>
                </c:pt>
                <c:pt idx="22">
                  <c:v>ЛЕНИНСКИЙ РАЙОН</c:v>
                </c:pt>
                <c:pt idx="23">
                  <c:v>МАОУ Лицей № 3</c:v>
                </c:pt>
                <c:pt idx="24">
                  <c:v>МАОУ Гимназия № 11 </c:v>
                </c:pt>
                <c:pt idx="25">
                  <c:v>МБОУ СШ № 64</c:v>
                </c:pt>
                <c:pt idx="26">
                  <c:v>МБОУ Гимназия № 7</c:v>
                </c:pt>
                <c:pt idx="27">
                  <c:v>МАОУ Гимназия № 15</c:v>
                </c:pt>
                <c:pt idx="28">
                  <c:v>МАОУ СШ № 16</c:v>
                </c:pt>
                <c:pt idx="29">
                  <c:v>МБОУ СШ № 94</c:v>
                </c:pt>
                <c:pt idx="30">
                  <c:v>МАОУ Лицей № 12</c:v>
                </c:pt>
                <c:pt idx="31">
                  <c:v>МАОУ СШ № 148</c:v>
                </c:pt>
                <c:pt idx="32">
                  <c:v>МБОУ СШ № 79</c:v>
                </c:pt>
                <c:pt idx="33">
                  <c:v>МАОУ СШ № 50</c:v>
                </c:pt>
                <c:pt idx="34">
                  <c:v>МАОУ СШ № 53</c:v>
                </c:pt>
                <c:pt idx="35">
                  <c:v>МАОУ СШ № 89</c:v>
                </c:pt>
                <c:pt idx="36">
                  <c:v>МБОУ СШ № 31</c:v>
                </c:pt>
                <c:pt idx="37">
                  <c:v>МБОУ СШ № 13</c:v>
                </c:pt>
                <c:pt idx="38">
                  <c:v>МАОУ СШ № 65</c:v>
                </c:pt>
                <c:pt idx="39">
                  <c:v>МБОУ СШ № 44</c:v>
                </c:pt>
                <c:pt idx="40">
                  <c:v>ОКТЯБРЬСКИЙ РАЙОН</c:v>
                </c:pt>
                <c:pt idx="41">
                  <c:v>МАОУ Школа-интернат № 1 </c:v>
                </c:pt>
                <c:pt idx="42">
                  <c:v>МАОУ "КУГ № 1 - Универс"</c:v>
                </c:pt>
                <c:pt idx="43">
                  <c:v>МАОУ Гимназия № 13 "Академ"</c:v>
                </c:pt>
                <c:pt idx="44">
                  <c:v>МБОУ СШ № 133 </c:v>
                </c:pt>
                <c:pt idx="45">
                  <c:v>МБОУ Гимназия № 3</c:v>
                </c:pt>
                <c:pt idx="46">
                  <c:v>МАОУ СШ № 3</c:v>
                </c:pt>
                <c:pt idx="47">
                  <c:v>МБОУ СШ № 99</c:v>
                </c:pt>
                <c:pt idx="48">
                  <c:v>МБОУ Лицей № 10</c:v>
                </c:pt>
                <c:pt idx="49">
                  <c:v>МБОУ Лицей № 8</c:v>
                </c:pt>
                <c:pt idx="50">
                  <c:v>МАОУ СШ № 82</c:v>
                </c:pt>
                <c:pt idx="51">
                  <c:v>МБОУ СШ № 30</c:v>
                </c:pt>
                <c:pt idx="52">
                  <c:v>МАОУ Лицей № 1</c:v>
                </c:pt>
                <c:pt idx="53">
                  <c:v>МБОУ СШ № 73</c:v>
                </c:pt>
                <c:pt idx="54">
                  <c:v>МАОУ СШ № 72</c:v>
                </c:pt>
                <c:pt idx="55">
                  <c:v>МБОУ СШ № 159</c:v>
                </c:pt>
                <c:pt idx="56">
                  <c:v>МБОУ СШ № 95</c:v>
                </c:pt>
                <c:pt idx="57">
                  <c:v>МБОУ СШ № 21</c:v>
                </c:pt>
                <c:pt idx="58">
                  <c:v>МБОУ СШ № 39</c:v>
                </c:pt>
                <c:pt idx="59">
                  <c:v>МБОУ СШ № 84</c:v>
                </c:pt>
                <c:pt idx="60">
                  <c:v>МБОУ СШ № 36</c:v>
                </c:pt>
                <c:pt idx="61">
                  <c:v>СВЕРДЛОВСКИЙ РАЙОН</c:v>
                </c:pt>
                <c:pt idx="62">
                  <c:v>МАОУ СШ № 137</c:v>
                </c:pt>
                <c:pt idx="63">
                  <c:v>МАОУ СШ № 158 "Грани"</c:v>
                </c:pt>
                <c:pt idx="64">
                  <c:v>МАОУ Гимназия № 14</c:v>
                </c:pt>
                <c:pt idx="65">
                  <c:v>МАОУ СШ № 45</c:v>
                </c:pt>
                <c:pt idx="66">
                  <c:v>МАОУ Лицей № 9 "Лидер"</c:v>
                </c:pt>
                <c:pt idx="67">
                  <c:v>МАОУ СШ № 17</c:v>
                </c:pt>
                <c:pt idx="68">
                  <c:v>МАОУ СШ № 42</c:v>
                </c:pt>
                <c:pt idx="69">
                  <c:v>МАОУ СШ № 93</c:v>
                </c:pt>
                <c:pt idx="70">
                  <c:v>МАОУ СШ № 23</c:v>
                </c:pt>
                <c:pt idx="71">
                  <c:v>МАОУ СШ № 78</c:v>
                </c:pt>
                <c:pt idx="72">
                  <c:v>МАОУ СШ № 76</c:v>
                </c:pt>
                <c:pt idx="73">
                  <c:v>МАОУ СШ № 6</c:v>
                </c:pt>
                <c:pt idx="74">
                  <c:v>МАОУ СШ № 34</c:v>
                </c:pt>
                <c:pt idx="75">
                  <c:v>МБОУ СШ № 62</c:v>
                </c:pt>
                <c:pt idx="76">
                  <c:v>СОВЕТСКИЙ РАЙОН</c:v>
                </c:pt>
                <c:pt idx="77">
                  <c:v>МАОУ СШ № 152</c:v>
                </c:pt>
                <c:pt idx="78">
                  <c:v>МАОУ СШ № 151</c:v>
                </c:pt>
                <c:pt idx="79">
                  <c:v>МАОУ СШ № 150</c:v>
                </c:pt>
                <c:pt idx="80">
                  <c:v>МАОУ СШ № 145</c:v>
                </c:pt>
                <c:pt idx="81">
                  <c:v>МАОУ СШ № 154</c:v>
                </c:pt>
                <c:pt idx="82">
                  <c:v>МАОУ СШ № 141</c:v>
                </c:pt>
                <c:pt idx="83">
                  <c:v>МАОУ СШ № 144</c:v>
                </c:pt>
                <c:pt idx="84">
                  <c:v>МАОУ СШ № 149</c:v>
                </c:pt>
                <c:pt idx="85">
                  <c:v>МАОУ СШ № 66</c:v>
                </c:pt>
                <c:pt idx="86">
                  <c:v>МАОУ СШ № 143</c:v>
                </c:pt>
                <c:pt idx="87">
                  <c:v>МАОУ СШ № 24</c:v>
                </c:pt>
                <c:pt idx="88">
                  <c:v>МАОУ СШ № 147</c:v>
                </c:pt>
                <c:pt idx="89">
                  <c:v>МАОУ СШ № 157</c:v>
                </c:pt>
                <c:pt idx="90">
                  <c:v>МАОУ СШ № 98</c:v>
                </c:pt>
                <c:pt idx="91">
                  <c:v>МАОУ СШ № 18</c:v>
                </c:pt>
                <c:pt idx="92">
                  <c:v>МАОУ СШ № 7</c:v>
                </c:pt>
                <c:pt idx="93">
                  <c:v>МАОУ СШ № 108</c:v>
                </c:pt>
                <c:pt idx="94">
                  <c:v>МАОУ СШ № 115</c:v>
                </c:pt>
                <c:pt idx="95">
                  <c:v>МАОУ СШ № 121</c:v>
                </c:pt>
                <c:pt idx="96">
                  <c:v>МБОУ СШ № 2</c:v>
                </c:pt>
                <c:pt idx="97">
                  <c:v>МАОУ СШ № 91</c:v>
                </c:pt>
                <c:pt idx="98">
                  <c:v>МАОУ СШ № 5</c:v>
                </c:pt>
                <c:pt idx="99">
                  <c:v>МАОУ СШ № 69</c:v>
                </c:pt>
                <c:pt idx="100">
                  <c:v>МБОУ СШ № 56</c:v>
                </c:pt>
                <c:pt idx="101">
                  <c:v>МАОУ СШ № 85</c:v>
                </c:pt>
                <c:pt idx="102">
                  <c:v>МАОУ СШ № 156</c:v>
                </c:pt>
                <c:pt idx="103">
                  <c:v>МАОУ СШ № 1</c:v>
                </c:pt>
                <c:pt idx="104">
                  <c:v>МАОУ СШ № 129</c:v>
                </c:pt>
                <c:pt idx="105">
                  <c:v>МАОУ СШ № 139</c:v>
                </c:pt>
                <c:pt idx="106">
                  <c:v>МАОУ СШ № 134</c:v>
                </c:pt>
                <c:pt idx="107">
                  <c:v>ЦЕНТРАЛЬНЫЙ РАЙОН</c:v>
                </c:pt>
                <c:pt idx="108">
                  <c:v>МБОУ Гимназия  № 16</c:v>
                </c:pt>
                <c:pt idx="109">
                  <c:v>МАОУ Гимназия № 2</c:v>
                </c:pt>
                <c:pt idx="110">
                  <c:v>МБОУ Лицей № 2</c:v>
                </c:pt>
                <c:pt idx="111">
                  <c:v>МБОУ СОШ № 10 </c:v>
                </c:pt>
                <c:pt idx="112">
                  <c:v>МБОУ СШ № 4</c:v>
                </c:pt>
                <c:pt idx="113">
                  <c:v>МАОУ СШ № 155</c:v>
                </c:pt>
                <c:pt idx="114">
                  <c:v>МАОУ СШ "Комплекс Покровский"</c:v>
                </c:pt>
                <c:pt idx="115">
                  <c:v>МБОУ СШ № 51</c:v>
                </c:pt>
                <c:pt idx="116">
                  <c:v>МБОУ СШ № 27</c:v>
                </c:pt>
              </c:strCache>
            </c:strRef>
          </c:cat>
          <c:val>
            <c:numRef>
              <c:f>'Математ-9 диаграмма'!$P$5:$P$121</c:f>
              <c:numCache>
                <c:formatCode>0,00</c:formatCode>
                <c:ptCount val="117"/>
                <c:pt idx="0">
                  <c:v>3.4489093137254896</c:v>
                </c:pt>
                <c:pt idx="1">
                  <c:v>3.88</c:v>
                </c:pt>
                <c:pt idx="2">
                  <c:v>3.74</c:v>
                </c:pt>
                <c:pt idx="3">
                  <c:v>3.51</c:v>
                </c:pt>
                <c:pt idx="4">
                  <c:v>3.2</c:v>
                </c:pt>
                <c:pt idx="5">
                  <c:v>3.3</c:v>
                </c:pt>
                <c:pt idx="6">
                  <c:v>3.3047619047619046</c:v>
                </c:pt>
                <c:pt idx="7">
                  <c:v>3.5535714285714284</c:v>
                </c:pt>
                <c:pt idx="8">
                  <c:v>3.1029411764705883</c:v>
                </c:pt>
                <c:pt idx="9">
                  <c:v>3.3224472660404656</c:v>
                </c:pt>
                <c:pt idx="10">
                  <c:v>3.4464285714285716</c:v>
                </c:pt>
                <c:pt idx="11">
                  <c:v>3.6709677419354838</c:v>
                </c:pt>
                <c:pt idx="12">
                  <c:v>3.5862068965517242</c:v>
                </c:pt>
                <c:pt idx="13">
                  <c:v>3.4344262295081966</c:v>
                </c:pt>
                <c:pt idx="14">
                  <c:v>3.3846153846153846</c:v>
                </c:pt>
                <c:pt idx="15">
                  <c:v>3.2391304347826089</c:v>
                </c:pt>
                <c:pt idx="17">
                  <c:v>3.2749999999999999</c:v>
                </c:pt>
                <c:pt idx="18">
                  <c:v>2.8374999999999999</c:v>
                </c:pt>
                <c:pt idx="19">
                  <c:v>3.5</c:v>
                </c:pt>
                <c:pt idx="20">
                  <c:v>3.0588235294117645</c:v>
                </c:pt>
                <c:pt idx="21">
                  <c:v>3.1138211382113821</c:v>
                </c:pt>
                <c:pt idx="22">
                  <c:v>3.2040700443949901</c:v>
                </c:pt>
                <c:pt idx="23">
                  <c:v>3.5333333333333332</c:v>
                </c:pt>
                <c:pt idx="24">
                  <c:v>3.6086956521739131</c:v>
                </c:pt>
                <c:pt idx="25">
                  <c:v>3.1447368421052633</c:v>
                </c:pt>
                <c:pt idx="26">
                  <c:v>3.5210084033613445</c:v>
                </c:pt>
                <c:pt idx="27">
                  <c:v>3.1485148514851486</c:v>
                </c:pt>
                <c:pt idx="28">
                  <c:v>3.1805555555555554</c:v>
                </c:pt>
                <c:pt idx="29">
                  <c:v>3.361904761904762</c:v>
                </c:pt>
                <c:pt idx="30">
                  <c:v>3.2307692307692308</c:v>
                </c:pt>
                <c:pt idx="31">
                  <c:v>3.327731092436975</c:v>
                </c:pt>
                <c:pt idx="32">
                  <c:v>3.1282051282051282</c:v>
                </c:pt>
                <c:pt idx="33">
                  <c:v>3.0857142857142859</c:v>
                </c:pt>
                <c:pt idx="34">
                  <c:v>3.2061855670103094</c:v>
                </c:pt>
                <c:pt idx="35">
                  <c:v>2.8823529411764706</c:v>
                </c:pt>
                <c:pt idx="36">
                  <c:v>2.8888888888888888</c:v>
                </c:pt>
                <c:pt idx="37">
                  <c:v>3.3846153846153846</c:v>
                </c:pt>
                <c:pt idx="38">
                  <c:v>2.9074074074074074</c:v>
                </c:pt>
                <c:pt idx="39">
                  <c:v>2.9285714285714284</c:v>
                </c:pt>
                <c:pt idx="40">
                  <c:v>3.4656842855235435</c:v>
                </c:pt>
                <c:pt idx="41">
                  <c:v>3.5862068965517242</c:v>
                </c:pt>
                <c:pt idx="42">
                  <c:v>3.6778846153846154</c:v>
                </c:pt>
                <c:pt idx="43">
                  <c:v>3.96</c:v>
                </c:pt>
                <c:pt idx="44">
                  <c:v>3.6315789473684212</c:v>
                </c:pt>
                <c:pt idx="45">
                  <c:v>3.88</c:v>
                </c:pt>
                <c:pt idx="46">
                  <c:v>3.5063291139240507</c:v>
                </c:pt>
                <c:pt idx="47">
                  <c:v>3.6730769230769229</c:v>
                </c:pt>
                <c:pt idx="48">
                  <c:v>3.76</c:v>
                </c:pt>
                <c:pt idx="49">
                  <c:v>3.77</c:v>
                </c:pt>
                <c:pt idx="50">
                  <c:v>3.6451612903225805</c:v>
                </c:pt>
                <c:pt idx="51">
                  <c:v>3.1304347826086958</c:v>
                </c:pt>
                <c:pt idx="52">
                  <c:v>3.3076923076923075</c:v>
                </c:pt>
                <c:pt idx="53">
                  <c:v>3.0666666666666669</c:v>
                </c:pt>
                <c:pt idx="54">
                  <c:v>3.3624999999999998</c:v>
                </c:pt>
                <c:pt idx="56">
                  <c:v>3.2448979591836733</c:v>
                </c:pt>
                <c:pt idx="57">
                  <c:v>2.9361702127659575</c:v>
                </c:pt>
                <c:pt idx="58">
                  <c:v>3.3111111111111109</c:v>
                </c:pt>
                <c:pt idx="59">
                  <c:v>3.1538461538461537</c:v>
                </c:pt>
                <c:pt idx="60">
                  <c:v>3.2444444444444445</c:v>
                </c:pt>
                <c:pt idx="61">
                  <c:v>3.374786443028523</c:v>
                </c:pt>
                <c:pt idx="62">
                  <c:v>3.5252525252525251</c:v>
                </c:pt>
                <c:pt idx="64">
                  <c:v>3.4864864864864864</c:v>
                </c:pt>
                <c:pt idx="65">
                  <c:v>3.4059405940594059</c:v>
                </c:pt>
                <c:pt idx="66">
                  <c:v>3.8068181818181817</c:v>
                </c:pt>
                <c:pt idx="67">
                  <c:v>3.0980392156862746</c:v>
                </c:pt>
                <c:pt idx="68">
                  <c:v>3.3571428571428572</c:v>
                </c:pt>
                <c:pt idx="69">
                  <c:v>3.2884615384615383</c:v>
                </c:pt>
                <c:pt idx="70">
                  <c:v>3.506849315068493</c:v>
                </c:pt>
                <c:pt idx="71">
                  <c:v>3.4150943396226414</c:v>
                </c:pt>
                <c:pt idx="72">
                  <c:v>3.5081967213114753</c:v>
                </c:pt>
                <c:pt idx="73">
                  <c:v>3.4126984126984126</c:v>
                </c:pt>
                <c:pt idx="74">
                  <c:v>3.032258064516129</c:v>
                </c:pt>
                <c:pt idx="75">
                  <c:v>3.0289855072463769</c:v>
                </c:pt>
                <c:pt idx="76">
                  <c:v>3.4031625384377651</c:v>
                </c:pt>
                <c:pt idx="77">
                  <c:v>3.7557251908396947</c:v>
                </c:pt>
                <c:pt idx="78">
                  <c:v>3.8301886792452828</c:v>
                </c:pt>
                <c:pt idx="79">
                  <c:v>3.5</c:v>
                </c:pt>
                <c:pt idx="80">
                  <c:v>3.5942028985507246</c:v>
                </c:pt>
                <c:pt idx="81">
                  <c:v>3.5063291139240507</c:v>
                </c:pt>
                <c:pt idx="82">
                  <c:v>3.3555555555555556</c:v>
                </c:pt>
                <c:pt idx="83">
                  <c:v>3.5256410256410255</c:v>
                </c:pt>
                <c:pt idx="84">
                  <c:v>3.738219895287958</c:v>
                </c:pt>
                <c:pt idx="85">
                  <c:v>3.3846153846153846</c:v>
                </c:pt>
                <c:pt idx="86">
                  <c:v>3.5418994413407821</c:v>
                </c:pt>
                <c:pt idx="87">
                  <c:v>3.380281690140845</c:v>
                </c:pt>
                <c:pt idx="88">
                  <c:v>3.3644067796610169</c:v>
                </c:pt>
                <c:pt idx="89">
                  <c:v>3.3548387096774195</c:v>
                </c:pt>
                <c:pt idx="90">
                  <c:v>3.6133333333333333</c:v>
                </c:pt>
                <c:pt idx="91">
                  <c:v>3.4485981308411215</c:v>
                </c:pt>
                <c:pt idx="92">
                  <c:v>3.5416666666666665</c:v>
                </c:pt>
                <c:pt idx="93">
                  <c:v>3.3333333333333335</c:v>
                </c:pt>
                <c:pt idx="94">
                  <c:v>3.284313725490196</c:v>
                </c:pt>
                <c:pt idx="95">
                  <c:v>3.2105263157894739</c:v>
                </c:pt>
                <c:pt idx="96">
                  <c:v>2.95</c:v>
                </c:pt>
                <c:pt idx="97">
                  <c:v>3.2702702702702702</c:v>
                </c:pt>
                <c:pt idx="98">
                  <c:v>3.2285714285714286</c:v>
                </c:pt>
                <c:pt idx="99">
                  <c:v>3.3866666666666667</c:v>
                </c:pt>
                <c:pt idx="100">
                  <c:v>3.4285714285714284</c:v>
                </c:pt>
                <c:pt idx="101">
                  <c:v>3.240506329113924</c:v>
                </c:pt>
                <c:pt idx="102">
                  <c:v>3.1627906976744184</c:v>
                </c:pt>
                <c:pt idx="103">
                  <c:v>3.6025641025641026</c:v>
                </c:pt>
                <c:pt idx="104">
                  <c:v>3.1791044776119404</c:v>
                </c:pt>
                <c:pt idx="105">
                  <c:v>3.1969696969696968</c:v>
                </c:pt>
                <c:pt idx="106">
                  <c:v>3.1851851851851851</c:v>
                </c:pt>
                <c:pt idx="107">
                  <c:v>3.5165994664574427</c:v>
                </c:pt>
                <c:pt idx="108">
                  <c:v>3.592233009708738</c:v>
                </c:pt>
                <c:pt idx="109">
                  <c:v>3.75</c:v>
                </c:pt>
                <c:pt idx="110">
                  <c:v>3.6578947368421053</c:v>
                </c:pt>
                <c:pt idx="111">
                  <c:v>3.6634615384615383</c:v>
                </c:pt>
                <c:pt idx="112">
                  <c:v>3.5</c:v>
                </c:pt>
                <c:pt idx="113">
                  <c:v>3.3</c:v>
                </c:pt>
                <c:pt idx="114">
                  <c:v>3.470873786407767</c:v>
                </c:pt>
                <c:pt idx="115">
                  <c:v>3.2051282051282053</c:v>
                </c:pt>
                <c:pt idx="116">
                  <c:v>3.5098039215686274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384512"/>
        <c:axId val="96386048"/>
      </c:lineChart>
      <c:catAx>
        <c:axId val="96384512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6386048"/>
        <c:crosses val="autoZero"/>
        <c:auto val="1"/>
        <c:lblAlgn val="ctr"/>
        <c:lblOffset val="100"/>
        <c:noMultiLvlLbl val="0"/>
      </c:catAx>
      <c:valAx>
        <c:axId val="96386048"/>
        <c:scaling>
          <c:orientation val="minMax"/>
          <c:max val="5"/>
          <c:min val="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,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6384512"/>
        <c:crosses val="autoZero"/>
        <c:crossBetween val="between"/>
      </c:valAx>
      <c:spPr>
        <a:noFill/>
        <a:ln w="28575">
          <a:solidFill>
            <a:schemeClr val="bg1"/>
          </a:solidFill>
        </a:ln>
        <a:effectLst/>
      </c:spPr>
    </c:plotArea>
    <c:legend>
      <c:legendPos val="b"/>
      <c:layout>
        <c:manualLayout>
          <c:xMode val="edge"/>
          <c:yMode val="edge"/>
          <c:x val="0.3603968658162755"/>
          <c:y val="1.0702174269865921E-2"/>
          <c:w val="0.54538378715127633"/>
          <c:h val="4.233109603514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33" l="0.70000000000000029" r="0.70000000000000029" t="0.75000000000000033" header="0.30000000000000016" footer="0.30000000000000016"/>
    <c:pageSetup/>
  </c:printSettings>
  <c:userShapes r:id="rId2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55563</xdr:colOff>
      <xdr:row>0</xdr:row>
      <xdr:rowOff>95250</xdr:rowOff>
    </xdr:from>
    <xdr:to>
      <xdr:col>37</xdr:col>
      <xdr:colOff>47625</xdr:colOff>
      <xdr:row>0</xdr:row>
      <xdr:rowOff>5072063</xdr:rowOff>
    </xdr:to>
    <xdr:graphicFrame macro="">
      <xdr:nvGraphicFramePr>
        <xdr:cNvPr id="3" name="Диаграмма 2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0.0244</cdr:x>
      <cdr:y>0.07782</cdr:y>
    </cdr:from>
    <cdr:to>
      <cdr:x>0.02587</cdr:x>
      <cdr:y>0.64646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546537" y="387311"/>
          <a:ext cx="32900" cy="283002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0.09994</cdr:x>
      <cdr:y>0.07777</cdr:y>
    </cdr:from>
    <cdr:to>
      <cdr:x>0.10053</cdr:x>
      <cdr:y>0.64859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>
          <a:off x="2238349" y="387047"/>
          <a:ext cx="13255" cy="284087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0.20899</cdr:x>
      <cdr:y>0.07573</cdr:y>
    </cdr:from>
    <cdr:to>
      <cdr:x>0.20969</cdr:x>
      <cdr:y>0.64646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>
          <a:off x="4680682" y="376876"/>
          <a:ext cx="15672" cy="284045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0.35948</cdr:x>
      <cdr:y>0.07959</cdr:y>
    </cdr:from>
    <cdr:to>
      <cdr:x>0.3595</cdr:x>
      <cdr:y>0.65284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8051270" y="396099"/>
          <a:ext cx="550" cy="285298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0.53239</cdr:x>
      <cdr:y>0.06904</cdr:y>
    </cdr:from>
    <cdr:to>
      <cdr:x>0.5324</cdr:x>
      <cdr:y>0.67855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>
          <a:off x="8867996" y="355111"/>
          <a:ext cx="167" cy="313501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0.66048</cdr:x>
      <cdr:y>0.07843</cdr:y>
    </cdr:from>
    <cdr:to>
      <cdr:x>0.66126</cdr:x>
      <cdr:y>0.64859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 flipH="1">
          <a:off x="14792854" y="390331"/>
          <a:ext cx="17322" cy="283758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0.91985</cdr:x>
      <cdr:y>0.08067</cdr:y>
    </cdr:from>
    <cdr:to>
      <cdr:x>0.92085</cdr:x>
      <cdr:y>0.65072</cdr:y>
    </cdr:to>
    <cdr:cxnSp macro="">
      <cdr:nvCxnSpPr>
        <cdr:cNvPr id="17" name="Прямая соединительная линия 16"/>
        <cdr:cNvCxnSpPr/>
      </cdr:nvCxnSpPr>
      <cdr:spPr>
        <a:xfrm xmlns:a="http://schemas.openxmlformats.org/drawingml/2006/main">
          <a:off x="20601864" y="401494"/>
          <a:ext cx="22406" cy="283700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31750</xdr:colOff>
      <xdr:row>0</xdr:row>
      <xdr:rowOff>56885</xdr:rowOff>
    </xdr:from>
    <xdr:to>
      <xdr:col>38</xdr:col>
      <xdr:colOff>11907</xdr:colOff>
      <xdr:row>0</xdr:row>
      <xdr:rowOff>5119688</xdr:rowOff>
    </xdr:to>
    <xdr:graphicFrame macro="">
      <xdr:nvGraphicFramePr>
        <xdr:cNvPr id="4" name="Диаграмма 3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0.02378</cdr:x>
      <cdr:y>0.06797</cdr:y>
    </cdr:from>
    <cdr:to>
      <cdr:x>0.02393</cdr:x>
      <cdr:y>0.64724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>
          <a:off x="546883" y="344119"/>
          <a:ext cx="3450" cy="293274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0.0994</cdr:x>
      <cdr:y>0.07447</cdr:y>
    </cdr:from>
    <cdr:to>
      <cdr:x>0.10032</cdr:x>
      <cdr:y>0.64306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>
          <a:off x="2286000" y="377032"/>
          <a:ext cx="21167" cy="287866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0.20892</cdr:x>
      <cdr:y>0.0891</cdr:y>
    </cdr:from>
    <cdr:to>
      <cdr:x>0.20938</cdr:x>
      <cdr:y>0.64515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 flipH="1">
          <a:off x="4804833" y="451115"/>
          <a:ext cx="10584" cy="281516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0.35939</cdr:x>
      <cdr:y>0.07447</cdr:y>
    </cdr:from>
    <cdr:to>
      <cdr:x>0.36123</cdr:x>
      <cdr:y>0.63888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8265585" y="377032"/>
          <a:ext cx="42332" cy="285750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0.53517</cdr:x>
      <cdr:y>0.08492</cdr:y>
    </cdr:from>
    <cdr:to>
      <cdr:x>0.53609</cdr:x>
      <cdr:y>0.64724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 flipH="1">
          <a:off x="12308417" y="429948"/>
          <a:ext cx="21166" cy="284691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0.6608</cdr:x>
      <cdr:y>0.08463</cdr:y>
    </cdr:from>
    <cdr:to>
      <cdr:x>0.66187</cdr:x>
      <cdr:y>0.64933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 flipH="1">
          <a:off x="15197667" y="428470"/>
          <a:ext cx="24635" cy="285897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0.91948</cdr:x>
      <cdr:y>0.07214</cdr:y>
    </cdr:from>
    <cdr:to>
      <cdr:x>0.92033</cdr:x>
      <cdr:y>0.64724</cdr:y>
    </cdr:to>
    <cdr:cxnSp macro="">
      <cdr:nvCxnSpPr>
        <cdr:cNvPr id="17" name="Прямая соединительная линия 16"/>
        <cdr:cNvCxnSpPr/>
      </cdr:nvCxnSpPr>
      <cdr:spPr>
        <a:xfrm xmlns:a="http://schemas.openxmlformats.org/drawingml/2006/main">
          <a:off x="21147035" y="365231"/>
          <a:ext cx="19632" cy="291163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23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customWidth="1"/>
    <col min="2" max="2" width="33.5703125" customWidth="1"/>
    <col min="3" max="19" width="7.7109375" customWidth="1"/>
    <col min="20" max="20" width="7.85546875" customWidth="1"/>
  </cols>
  <sheetData>
    <row r="1" spans="1:24" ht="409.5" customHeight="1" thickBot="1" x14ac:dyDescent="0.3"/>
    <row r="2" spans="1:24" ht="15" customHeight="1" x14ac:dyDescent="0.25">
      <c r="A2" s="535" t="s">
        <v>64</v>
      </c>
      <c r="B2" s="537" t="s">
        <v>142</v>
      </c>
      <c r="C2" s="539">
        <v>2024</v>
      </c>
      <c r="D2" s="540"/>
      <c r="E2" s="540"/>
      <c r="F2" s="533"/>
      <c r="G2" s="539">
        <v>2023</v>
      </c>
      <c r="H2" s="540"/>
      <c r="I2" s="540"/>
      <c r="J2" s="533"/>
      <c r="K2" s="539">
        <v>2022</v>
      </c>
      <c r="L2" s="540"/>
      <c r="M2" s="540"/>
      <c r="N2" s="533"/>
      <c r="O2" s="539">
        <v>2021</v>
      </c>
      <c r="P2" s="540"/>
      <c r="Q2" s="540"/>
      <c r="R2" s="533"/>
      <c r="S2" s="533" t="s">
        <v>66</v>
      </c>
    </row>
    <row r="3" spans="1:24" ht="40.5" customHeight="1" thickBot="1" x14ac:dyDescent="0.3">
      <c r="A3" s="536"/>
      <c r="B3" s="538"/>
      <c r="C3" s="182" t="s">
        <v>115</v>
      </c>
      <c r="D3" s="92" t="s">
        <v>114</v>
      </c>
      <c r="E3" s="290" t="s">
        <v>113</v>
      </c>
      <c r="F3" s="184" t="s">
        <v>143</v>
      </c>
      <c r="G3" s="182" t="s">
        <v>115</v>
      </c>
      <c r="H3" s="92" t="s">
        <v>114</v>
      </c>
      <c r="I3" s="290" t="s">
        <v>113</v>
      </c>
      <c r="J3" s="184" t="s">
        <v>143</v>
      </c>
      <c r="K3" s="182" t="s">
        <v>115</v>
      </c>
      <c r="L3" s="92" t="s">
        <v>114</v>
      </c>
      <c r="M3" s="290" t="s">
        <v>113</v>
      </c>
      <c r="N3" s="184" t="s">
        <v>143</v>
      </c>
      <c r="O3" s="182" t="s">
        <v>115</v>
      </c>
      <c r="P3" s="92" t="s">
        <v>114</v>
      </c>
      <c r="Q3" s="290" t="s">
        <v>113</v>
      </c>
      <c r="R3" s="184" t="s">
        <v>143</v>
      </c>
      <c r="S3" s="534"/>
    </row>
    <row r="4" spans="1:24" ht="15" customHeight="1" thickBot="1" x14ac:dyDescent="0.3">
      <c r="A4" s="95"/>
      <c r="B4" s="136" t="s">
        <v>124</v>
      </c>
      <c r="C4" s="185">
        <f>C5+C14+C27+C45+C66+C81+C112</f>
        <v>11706</v>
      </c>
      <c r="D4" s="193">
        <f>AVERAGE(D6:D13,D15:D26,D28:D44,D46:D65,D67:D80,D82:D111,D113:D121)</f>
        <v>3.8280092341218643</v>
      </c>
      <c r="E4" s="408">
        <v>3.85</v>
      </c>
      <c r="F4" s="135"/>
      <c r="G4" s="185">
        <f>G5+G14+G27+G45+G66+G81+G112</f>
        <v>10087</v>
      </c>
      <c r="H4" s="193">
        <f>AVERAGE(H6:H13,H15:H26,H28:H44,H46:H65,H67:H80,H82:H111,H113:H121)</f>
        <v>3.6644702310900716</v>
      </c>
      <c r="I4" s="408">
        <v>3.7</v>
      </c>
      <c r="J4" s="135"/>
      <c r="K4" s="185">
        <f>K5+K14+K27+K45+K66+K81+K112</f>
        <v>9915</v>
      </c>
      <c r="L4" s="193">
        <f>AVERAGE(L6:L13,L15:L26,L28:L44,L46:L65,L67:L80,L82:L111,L113:L121)</f>
        <v>3.5753667113633099</v>
      </c>
      <c r="M4" s="289">
        <v>3.61</v>
      </c>
      <c r="N4" s="135"/>
      <c r="O4" s="185">
        <f>O5+O14+O27+O45+O66+O81+O112</f>
        <v>9408</v>
      </c>
      <c r="P4" s="193">
        <f>AVERAGE(P6:P13,P15:P26,P28:P44,P46:P65,P67:P80,P82:P111,P113:P121)</f>
        <v>3.3838493619302046</v>
      </c>
      <c r="Q4" s="289">
        <v>3.43</v>
      </c>
      <c r="R4" s="135"/>
      <c r="S4" s="94"/>
      <c r="U4" s="80"/>
      <c r="V4" s="9" t="s">
        <v>100</v>
      </c>
    </row>
    <row r="5" spans="1:24" ht="15" customHeight="1" thickBot="1" x14ac:dyDescent="0.3">
      <c r="A5" s="96"/>
      <c r="B5" s="97" t="s">
        <v>117</v>
      </c>
      <c r="C5" s="126">
        <f>SUM(C6:C13)</f>
        <v>841</v>
      </c>
      <c r="D5" s="150">
        <f>AVERAGE(D6:D13)</f>
        <v>3.7899651597122439</v>
      </c>
      <c r="E5" s="409">
        <v>3.85</v>
      </c>
      <c r="F5" s="127"/>
      <c r="G5" s="126">
        <f>SUM(G6:G13)</f>
        <v>750</v>
      </c>
      <c r="H5" s="150">
        <f>AVERAGE(H6:H13)</f>
        <v>3.6385358889641202</v>
      </c>
      <c r="I5" s="409">
        <v>3.7</v>
      </c>
      <c r="J5" s="127"/>
      <c r="K5" s="126">
        <f>SUM(K6:K13)</f>
        <v>726</v>
      </c>
      <c r="L5" s="150">
        <f>AVERAGE(L6:L13)</f>
        <v>3.631524765727288</v>
      </c>
      <c r="M5" s="137">
        <v>3.61</v>
      </c>
      <c r="N5" s="127"/>
      <c r="O5" s="126">
        <f>SUM(O6:O13)</f>
        <v>716</v>
      </c>
      <c r="P5" s="150">
        <f>AVERAGE(P6:P13)</f>
        <v>3.44890931372549</v>
      </c>
      <c r="Q5" s="137">
        <v>3.43</v>
      </c>
      <c r="R5" s="127"/>
      <c r="S5" s="100"/>
      <c r="U5" s="71"/>
      <c r="V5" s="9" t="s">
        <v>101</v>
      </c>
    </row>
    <row r="6" spans="1:24" ht="15" customHeight="1" x14ac:dyDescent="0.25">
      <c r="A6" s="101">
        <v>1</v>
      </c>
      <c r="B6" s="102" t="s">
        <v>153</v>
      </c>
      <c r="C6" s="327">
        <v>110</v>
      </c>
      <c r="D6" s="328">
        <v>3.6363636363636362</v>
      </c>
      <c r="E6" s="410">
        <v>3.85</v>
      </c>
      <c r="F6" s="330">
        <v>97</v>
      </c>
      <c r="G6" s="327">
        <v>107</v>
      </c>
      <c r="H6" s="328">
        <v>3.5233644859813085</v>
      </c>
      <c r="I6" s="410">
        <v>3.7</v>
      </c>
      <c r="J6" s="330">
        <v>82</v>
      </c>
      <c r="K6" s="327">
        <v>107</v>
      </c>
      <c r="L6" s="328">
        <v>3.5887850467289719</v>
      </c>
      <c r="M6" s="329">
        <v>3.61</v>
      </c>
      <c r="N6" s="330">
        <v>51</v>
      </c>
      <c r="O6" s="327">
        <v>112</v>
      </c>
      <c r="P6" s="328">
        <v>3.5535714285714284</v>
      </c>
      <c r="Q6" s="329">
        <v>3.43</v>
      </c>
      <c r="R6" s="330">
        <v>26</v>
      </c>
      <c r="S6" s="332">
        <f t="shared" ref="S6:S13" si="0">SUM(F6+J6+N6+R6)</f>
        <v>256</v>
      </c>
      <c r="U6" s="392"/>
      <c r="V6" s="9" t="s">
        <v>102</v>
      </c>
    </row>
    <row r="7" spans="1:24" x14ac:dyDescent="0.25">
      <c r="A7" s="104">
        <v>2</v>
      </c>
      <c r="B7" s="102" t="s">
        <v>76</v>
      </c>
      <c r="C7" s="327">
        <v>143</v>
      </c>
      <c r="D7" s="328">
        <v>3.7832167832167833</v>
      </c>
      <c r="E7" s="410">
        <v>3.85</v>
      </c>
      <c r="F7" s="330">
        <v>63</v>
      </c>
      <c r="G7" s="327">
        <v>147</v>
      </c>
      <c r="H7" s="328">
        <v>3.7619047619047619</v>
      </c>
      <c r="I7" s="410">
        <v>3.7</v>
      </c>
      <c r="J7" s="330">
        <v>34</v>
      </c>
      <c r="K7" s="327">
        <v>148</v>
      </c>
      <c r="L7" s="328">
        <v>3.7297297297297298</v>
      </c>
      <c r="M7" s="329">
        <v>3.61</v>
      </c>
      <c r="N7" s="330">
        <v>17</v>
      </c>
      <c r="O7" s="327">
        <v>144</v>
      </c>
      <c r="P7" s="328">
        <v>3.51</v>
      </c>
      <c r="Q7" s="329">
        <v>3.43</v>
      </c>
      <c r="R7" s="330">
        <v>33</v>
      </c>
      <c r="S7" s="333">
        <f t="shared" si="0"/>
        <v>147</v>
      </c>
      <c r="U7" s="24"/>
      <c r="V7" s="9" t="s">
        <v>103</v>
      </c>
      <c r="X7" s="103"/>
    </row>
    <row r="8" spans="1:24" x14ac:dyDescent="0.25">
      <c r="A8" s="104">
        <v>3</v>
      </c>
      <c r="B8" s="102" t="s">
        <v>67</v>
      </c>
      <c r="C8" s="327">
        <v>177</v>
      </c>
      <c r="D8" s="328">
        <v>4.2259887005649714</v>
      </c>
      <c r="E8" s="410">
        <v>3.85</v>
      </c>
      <c r="F8" s="330">
        <v>4</v>
      </c>
      <c r="G8" s="327">
        <v>116</v>
      </c>
      <c r="H8" s="328">
        <v>4</v>
      </c>
      <c r="I8" s="410">
        <v>3.7</v>
      </c>
      <c r="J8" s="330">
        <v>5</v>
      </c>
      <c r="K8" s="327">
        <v>121</v>
      </c>
      <c r="L8" s="328">
        <v>3.8181818181818183</v>
      </c>
      <c r="M8" s="329">
        <v>3.61</v>
      </c>
      <c r="N8" s="330">
        <v>13</v>
      </c>
      <c r="O8" s="327">
        <v>109</v>
      </c>
      <c r="P8" s="328">
        <v>3.88</v>
      </c>
      <c r="Q8" s="329">
        <v>3.43</v>
      </c>
      <c r="R8" s="330">
        <v>3</v>
      </c>
      <c r="S8" s="334">
        <f t="shared" si="0"/>
        <v>25</v>
      </c>
      <c r="X8" s="103"/>
    </row>
    <row r="9" spans="1:24" x14ac:dyDescent="0.25">
      <c r="A9" s="104">
        <v>4</v>
      </c>
      <c r="B9" s="102" t="s">
        <v>192</v>
      </c>
      <c r="C9" s="327">
        <v>54</v>
      </c>
      <c r="D9" s="328">
        <v>3.9814814814814814</v>
      </c>
      <c r="E9" s="410">
        <v>3.85</v>
      </c>
      <c r="F9" s="330">
        <v>21</v>
      </c>
      <c r="G9" s="327">
        <v>55</v>
      </c>
      <c r="H9" s="328">
        <v>3.8181818181818183</v>
      </c>
      <c r="I9" s="410">
        <v>3.7</v>
      </c>
      <c r="J9" s="330">
        <v>22</v>
      </c>
      <c r="K9" s="327">
        <v>62</v>
      </c>
      <c r="L9" s="328">
        <v>3.7096774193548385</v>
      </c>
      <c r="M9" s="329">
        <v>3.61</v>
      </c>
      <c r="N9" s="330">
        <v>24</v>
      </c>
      <c r="O9" s="327">
        <v>73</v>
      </c>
      <c r="P9" s="328">
        <v>3.74</v>
      </c>
      <c r="Q9" s="329">
        <v>3.43</v>
      </c>
      <c r="R9" s="330">
        <v>10</v>
      </c>
      <c r="S9" s="335">
        <f t="shared" si="0"/>
        <v>77</v>
      </c>
      <c r="U9" s="106"/>
      <c r="V9" s="103"/>
      <c r="X9" s="103"/>
    </row>
    <row r="10" spans="1:24" x14ac:dyDescent="0.25">
      <c r="A10" s="104">
        <v>5</v>
      </c>
      <c r="B10" s="38" t="s">
        <v>154</v>
      </c>
      <c r="C10" s="128">
        <v>84</v>
      </c>
      <c r="D10" s="146">
        <v>3.6190476190476191</v>
      </c>
      <c r="E10" s="411">
        <v>3.85</v>
      </c>
      <c r="F10" s="129">
        <v>100</v>
      </c>
      <c r="G10" s="128">
        <v>73</v>
      </c>
      <c r="H10" s="146">
        <v>3.2602739726027399</v>
      </c>
      <c r="I10" s="411">
        <v>3.7</v>
      </c>
      <c r="J10" s="129">
        <v>107</v>
      </c>
      <c r="K10" s="128">
        <v>51</v>
      </c>
      <c r="L10" s="146">
        <v>3.4117647058823528</v>
      </c>
      <c r="M10" s="186">
        <v>3.61</v>
      </c>
      <c r="N10" s="129">
        <v>90</v>
      </c>
      <c r="O10" s="128">
        <v>68</v>
      </c>
      <c r="P10" s="146">
        <v>3.1029411764705883</v>
      </c>
      <c r="Q10" s="186">
        <v>3.43</v>
      </c>
      <c r="R10" s="129">
        <v>95</v>
      </c>
      <c r="S10" s="335">
        <f t="shared" si="0"/>
        <v>392</v>
      </c>
      <c r="U10" s="106"/>
      <c r="V10" s="103"/>
      <c r="X10" s="103"/>
    </row>
    <row r="11" spans="1:24" x14ac:dyDescent="0.25">
      <c r="A11" s="104">
        <v>6</v>
      </c>
      <c r="B11" s="38" t="s">
        <v>155</v>
      </c>
      <c r="C11" s="128">
        <v>104</v>
      </c>
      <c r="D11" s="146">
        <v>3.6730769230769229</v>
      </c>
      <c r="E11" s="411">
        <v>3.85</v>
      </c>
      <c r="F11" s="129">
        <v>92</v>
      </c>
      <c r="G11" s="128">
        <v>109</v>
      </c>
      <c r="H11" s="146">
        <v>3.4862385321100917</v>
      </c>
      <c r="I11" s="411">
        <v>3.7</v>
      </c>
      <c r="J11" s="129">
        <v>90</v>
      </c>
      <c r="K11" s="128">
        <v>101</v>
      </c>
      <c r="L11" s="146">
        <v>3.5940594059405941</v>
      </c>
      <c r="M11" s="186">
        <v>3.61</v>
      </c>
      <c r="N11" s="129">
        <v>48</v>
      </c>
      <c r="O11" s="128">
        <v>105</v>
      </c>
      <c r="P11" s="146">
        <v>3.3047619047619046</v>
      </c>
      <c r="Q11" s="186">
        <v>3.43</v>
      </c>
      <c r="R11" s="129">
        <v>68</v>
      </c>
      <c r="S11" s="336">
        <f t="shared" si="0"/>
        <v>298</v>
      </c>
      <c r="U11" s="106"/>
      <c r="V11" s="103"/>
      <c r="X11" s="103"/>
    </row>
    <row r="12" spans="1:24" x14ac:dyDescent="0.25">
      <c r="A12" s="104">
        <v>7</v>
      </c>
      <c r="B12" s="38" t="s">
        <v>80</v>
      </c>
      <c r="C12" s="128">
        <v>98</v>
      </c>
      <c r="D12" s="146">
        <v>3.7244897959183674</v>
      </c>
      <c r="E12" s="411">
        <v>3.85</v>
      </c>
      <c r="F12" s="129">
        <v>83</v>
      </c>
      <c r="G12" s="128">
        <v>69</v>
      </c>
      <c r="H12" s="146">
        <v>3.6231884057971016</v>
      </c>
      <c r="I12" s="411">
        <v>3.7</v>
      </c>
      <c r="J12" s="129">
        <v>66</v>
      </c>
      <c r="K12" s="128">
        <v>60</v>
      </c>
      <c r="L12" s="146">
        <v>3.7</v>
      </c>
      <c r="M12" s="186">
        <v>3.61</v>
      </c>
      <c r="N12" s="129">
        <v>29</v>
      </c>
      <c r="O12" s="128">
        <v>45</v>
      </c>
      <c r="P12" s="146">
        <v>3.2</v>
      </c>
      <c r="Q12" s="186">
        <v>3.43</v>
      </c>
      <c r="R12" s="129">
        <v>82</v>
      </c>
      <c r="S12" s="335">
        <f t="shared" si="0"/>
        <v>260</v>
      </c>
      <c r="U12" s="106"/>
      <c r="V12" s="103"/>
      <c r="X12" s="103"/>
    </row>
    <row r="13" spans="1:24" ht="15.75" thickBot="1" x14ac:dyDescent="0.3">
      <c r="A13" s="107">
        <v>8</v>
      </c>
      <c r="B13" s="44" t="s">
        <v>125</v>
      </c>
      <c r="C13" s="130">
        <v>71</v>
      </c>
      <c r="D13" s="147">
        <v>3.676056338028169</v>
      </c>
      <c r="E13" s="412">
        <v>3.85</v>
      </c>
      <c r="F13" s="131">
        <v>91</v>
      </c>
      <c r="G13" s="130">
        <v>74</v>
      </c>
      <c r="H13" s="147">
        <v>3.6351351351351351</v>
      </c>
      <c r="I13" s="412">
        <v>3.7</v>
      </c>
      <c r="J13" s="131">
        <v>59</v>
      </c>
      <c r="K13" s="130">
        <v>76</v>
      </c>
      <c r="L13" s="147">
        <v>3.5</v>
      </c>
      <c r="M13" s="331">
        <v>3.61</v>
      </c>
      <c r="N13" s="131">
        <v>68</v>
      </c>
      <c r="O13" s="130">
        <v>60</v>
      </c>
      <c r="P13" s="147">
        <v>3.3</v>
      </c>
      <c r="Q13" s="331">
        <v>3.43</v>
      </c>
      <c r="R13" s="131">
        <v>66</v>
      </c>
      <c r="S13" s="337">
        <f t="shared" si="0"/>
        <v>284</v>
      </c>
      <c r="U13" s="106"/>
      <c r="V13" s="103"/>
      <c r="X13" s="103"/>
    </row>
    <row r="14" spans="1:24" ht="15.75" thickBot="1" x14ac:dyDescent="0.3">
      <c r="A14" s="96"/>
      <c r="B14" s="108" t="s">
        <v>118</v>
      </c>
      <c r="C14" s="109">
        <f>SUM(C15:C26)</f>
        <v>1105</v>
      </c>
      <c r="D14" s="98">
        <f>AVERAGE(D15:D26)</f>
        <v>3.8474754862659881</v>
      </c>
      <c r="E14" s="413">
        <v>3.85</v>
      </c>
      <c r="F14" s="100"/>
      <c r="G14" s="109">
        <f>SUM(G15:G26)</f>
        <v>980</v>
      </c>
      <c r="H14" s="98">
        <f>AVERAGE(H15:H26)</f>
        <v>3.6717729126051282</v>
      </c>
      <c r="I14" s="413">
        <v>3.7</v>
      </c>
      <c r="J14" s="100"/>
      <c r="K14" s="109">
        <f>SUM(K15:K26)</f>
        <v>989</v>
      </c>
      <c r="L14" s="98">
        <f>AVERAGE(L15:L26)</f>
        <v>3.5697136785868437</v>
      </c>
      <c r="M14" s="99">
        <v>3.61</v>
      </c>
      <c r="N14" s="100"/>
      <c r="O14" s="109">
        <f>SUM(O15:O26)</f>
        <v>959</v>
      </c>
      <c r="P14" s="98">
        <f>AVERAGE(P15:P26)</f>
        <v>3.3224472660404647</v>
      </c>
      <c r="Q14" s="99">
        <v>3.43</v>
      </c>
      <c r="R14" s="100"/>
      <c r="S14" s="338"/>
      <c r="U14" s="106"/>
      <c r="V14" s="103"/>
      <c r="X14" s="103"/>
    </row>
    <row r="15" spans="1:24" x14ac:dyDescent="0.25">
      <c r="A15" s="101">
        <v>1</v>
      </c>
      <c r="B15" s="89" t="s">
        <v>2</v>
      </c>
      <c r="C15" s="152">
        <v>86</v>
      </c>
      <c r="D15" s="155">
        <v>4.0697674418604652</v>
      </c>
      <c r="E15" s="414">
        <v>3.85</v>
      </c>
      <c r="F15" s="161">
        <v>10</v>
      </c>
      <c r="G15" s="152">
        <v>83</v>
      </c>
      <c r="H15" s="155">
        <v>3.7349397590361444</v>
      </c>
      <c r="I15" s="414">
        <v>3.7</v>
      </c>
      <c r="J15" s="161">
        <v>40</v>
      </c>
      <c r="K15" s="152">
        <v>96</v>
      </c>
      <c r="L15" s="155">
        <v>3.7291666666666665</v>
      </c>
      <c r="M15" s="140">
        <v>3.61</v>
      </c>
      <c r="N15" s="161">
        <v>18</v>
      </c>
      <c r="O15" s="152">
        <v>112</v>
      </c>
      <c r="P15" s="155">
        <v>3.4464285714285716</v>
      </c>
      <c r="Q15" s="140">
        <v>3.43</v>
      </c>
      <c r="R15" s="161">
        <v>45</v>
      </c>
      <c r="S15" s="335">
        <f t="shared" ref="S15:S26" si="1">SUM(F15+J15+N15+R15)</f>
        <v>113</v>
      </c>
      <c r="U15" s="103"/>
      <c r="V15" s="103"/>
      <c r="X15" s="103"/>
    </row>
    <row r="16" spans="1:24" x14ac:dyDescent="0.25">
      <c r="A16" s="104">
        <v>2</v>
      </c>
      <c r="B16" s="89" t="s">
        <v>4</v>
      </c>
      <c r="C16" s="152">
        <v>50</v>
      </c>
      <c r="D16" s="155">
        <v>3.94</v>
      </c>
      <c r="E16" s="414">
        <v>3.85</v>
      </c>
      <c r="F16" s="161">
        <v>29</v>
      </c>
      <c r="G16" s="152">
        <v>50</v>
      </c>
      <c r="H16" s="155">
        <v>3.88</v>
      </c>
      <c r="I16" s="414">
        <v>3.7</v>
      </c>
      <c r="J16" s="161">
        <v>17</v>
      </c>
      <c r="K16" s="152">
        <v>47</v>
      </c>
      <c r="L16" s="155">
        <v>3.6808510638297873</v>
      </c>
      <c r="M16" s="140">
        <v>3.61</v>
      </c>
      <c r="N16" s="161">
        <v>32</v>
      </c>
      <c r="O16" s="152">
        <v>58</v>
      </c>
      <c r="P16" s="155">
        <v>3.5862068965517242</v>
      </c>
      <c r="Q16" s="140">
        <v>3.43</v>
      </c>
      <c r="R16" s="161">
        <v>23</v>
      </c>
      <c r="S16" s="339">
        <f t="shared" si="1"/>
        <v>101</v>
      </c>
      <c r="U16" s="103"/>
      <c r="V16" s="103"/>
      <c r="X16" s="103"/>
    </row>
    <row r="17" spans="1:24" x14ac:dyDescent="0.25">
      <c r="A17" s="104">
        <v>3</v>
      </c>
      <c r="B17" s="89" t="s">
        <v>11</v>
      </c>
      <c r="C17" s="152">
        <v>105</v>
      </c>
      <c r="D17" s="155">
        <v>3.8952380952380952</v>
      </c>
      <c r="E17" s="414">
        <v>3.85</v>
      </c>
      <c r="F17" s="161">
        <v>36</v>
      </c>
      <c r="G17" s="152">
        <v>94</v>
      </c>
      <c r="H17" s="155">
        <v>3.9255319148936172</v>
      </c>
      <c r="I17" s="414">
        <v>3.7</v>
      </c>
      <c r="J17" s="161">
        <v>14</v>
      </c>
      <c r="K17" s="152">
        <v>100</v>
      </c>
      <c r="L17" s="155">
        <v>3.7</v>
      </c>
      <c r="M17" s="140">
        <v>3.61</v>
      </c>
      <c r="N17" s="161">
        <v>30</v>
      </c>
      <c r="O17" s="152">
        <v>78</v>
      </c>
      <c r="P17" s="155">
        <v>3.3846153846153846</v>
      </c>
      <c r="Q17" s="140">
        <v>3.43</v>
      </c>
      <c r="R17" s="161">
        <v>54</v>
      </c>
      <c r="S17" s="336">
        <f t="shared" si="1"/>
        <v>134</v>
      </c>
      <c r="U17" s="103"/>
      <c r="V17" s="103"/>
      <c r="X17" s="103"/>
    </row>
    <row r="18" spans="1:24" x14ac:dyDescent="0.25">
      <c r="A18" s="104">
        <v>4</v>
      </c>
      <c r="B18" s="89" t="s">
        <v>3</v>
      </c>
      <c r="C18" s="152">
        <v>155</v>
      </c>
      <c r="D18" s="155">
        <v>3.9612903225806453</v>
      </c>
      <c r="E18" s="414">
        <v>3.85</v>
      </c>
      <c r="F18" s="161">
        <v>24</v>
      </c>
      <c r="G18" s="152">
        <v>149</v>
      </c>
      <c r="H18" s="155">
        <v>3.9261744966442955</v>
      </c>
      <c r="I18" s="414">
        <v>3.7</v>
      </c>
      <c r="J18" s="161">
        <v>13</v>
      </c>
      <c r="K18" s="152">
        <v>153</v>
      </c>
      <c r="L18" s="155">
        <v>3.8758169934640523</v>
      </c>
      <c r="M18" s="140">
        <v>3.61</v>
      </c>
      <c r="N18" s="161">
        <v>10</v>
      </c>
      <c r="O18" s="152">
        <v>155</v>
      </c>
      <c r="P18" s="155">
        <v>3.6709677419354838</v>
      </c>
      <c r="Q18" s="140">
        <v>3.43</v>
      </c>
      <c r="R18" s="161">
        <v>14</v>
      </c>
      <c r="S18" s="335">
        <f t="shared" si="1"/>
        <v>61</v>
      </c>
      <c r="U18" s="103"/>
      <c r="V18" s="103"/>
      <c r="X18" s="103"/>
    </row>
    <row r="19" spans="1:24" x14ac:dyDescent="0.25">
      <c r="A19" s="104">
        <v>5</v>
      </c>
      <c r="B19" s="89" t="s">
        <v>5</v>
      </c>
      <c r="C19" s="152">
        <v>103</v>
      </c>
      <c r="D19" s="155">
        <v>3.9029126213592233</v>
      </c>
      <c r="E19" s="414">
        <v>3.85</v>
      </c>
      <c r="F19" s="161">
        <v>33</v>
      </c>
      <c r="G19" s="152">
        <v>89</v>
      </c>
      <c r="H19" s="155">
        <v>3.6853932584269664</v>
      </c>
      <c r="I19" s="414">
        <v>3.7</v>
      </c>
      <c r="J19" s="161">
        <v>47</v>
      </c>
      <c r="K19" s="152">
        <v>127</v>
      </c>
      <c r="L19" s="155">
        <v>3.7401574803149606</v>
      </c>
      <c r="M19" s="140">
        <v>3.61</v>
      </c>
      <c r="N19" s="161">
        <v>15</v>
      </c>
      <c r="O19" s="152">
        <v>122</v>
      </c>
      <c r="P19" s="155">
        <v>3.4344262295081966</v>
      </c>
      <c r="Q19" s="140">
        <v>3.43</v>
      </c>
      <c r="R19" s="161">
        <v>47</v>
      </c>
      <c r="S19" s="335">
        <f t="shared" si="1"/>
        <v>142</v>
      </c>
      <c r="U19" s="103"/>
      <c r="V19" s="103"/>
      <c r="X19" s="103"/>
    </row>
    <row r="20" spans="1:24" x14ac:dyDescent="0.25">
      <c r="A20" s="104">
        <v>6</v>
      </c>
      <c r="B20" s="38" t="s">
        <v>158</v>
      </c>
      <c r="C20" s="145">
        <v>93</v>
      </c>
      <c r="D20" s="148">
        <v>3.806451612903226</v>
      </c>
      <c r="E20" s="415">
        <v>3.85</v>
      </c>
      <c r="F20" s="160">
        <v>58</v>
      </c>
      <c r="G20" s="145">
        <v>73</v>
      </c>
      <c r="H20" s="148">
        <v>3.5616438356164384</v>
      </c>
      <c r="I20" s="415">
        <v>3.7</v>
      </c>
      <c r="J20" s="160">
        <v>76</v>
      </c>
      <c r="K20" s="145">
        <v>72</v>
      </c>
      <c r="L20" s="148">
        <v>3.5555555555555554</v>
      </c>
      <c r="M20" s="138">
        <v>3.61</v>
      </c>
      <c r="N20" s="160">
        <v>59</v>
      </c>
      <c r="O20" s="145"/>
      <c r="P20" s="148"/>
      <c r="Q20" s="138">
        <v>3.43</v>
      </c>
      <c r="R20" s="160">
        <v>108</v>
      </c>
      <c r="S20" s="335">
        <f t="shared" si="1"/>
        <v>301</v>
      </c>
      <c r="U20" s="103"/>
      <c r="V20" s="103"/>
      <c r="X20" s="103"/>
    </row>
    <row r="21" spans="1:24" x14ac:dyDescent="0.25">
      <c r="A21" s="104">
        <v>7</v>
      </c>
      <c r="B21" s="89" t="s">
        <v>157</v>
      </c>
      <c r="C21" s="152">
        <v>85</v>
      </c>
      <c r="D21" s="155">
        <v>3.7647058823529411</v>
      </c>
      <c r="E21" s="414">
        <v>3.85</v>
      </c>
      <c r="F21" s="161">
        <v>69</v>
      </c>
      <c r="G21" s="152">
        <v>77</v>
      </c>
      <c r="H21" s="155">
        <v>3.7532467532467533</v>
      </c>
      <c r="I21" s="414">
        <v>3.7</v>
      </c>
      <c r="J21" s="161">
        <v>36</v>
      </c>
      <c r="K21" s="152">
        <v>78</v>
      </c>
      <c r="L21" s="155">
        <v>3.5769230769230771</v>
      </c>
      <c r="M21" s="140">
        <v>3.61</v>
      </c>
      <c r="N21" s="161">
        <v>55</v>
      </c>
      <c r="O21" s="152">
        <v>80</v>
      </c>
      <c r="P21" s="155">
        <v>3.2749999999999999</v>
      </c>
      <c r="Q21" s="140">
        <v>3.43</v>
      </c>
      <c r="R21" s="161">
        <v>70</v>
      </c>
      <c r="S21" s="335">
        <f t="shared" si="1"/>
        <v>230</v>
      </c>
      <c r="U21" s="103"/>
      <c r="V21" s="103"/>
      <c r="X21" s="103"/>
    </row>
    <row r="22" spans="1:24" x14ac:dyDescent="0.25">
      <c r="A22" s="104">
        <v>8</v>
      </c>
      <c r="B22" s="89" t="s">
        <v>7</v>
      </c>
      <c r="C22" s="152">
        <v>55</v>
      </c>
      <c r="D22" s="155">
        <v>3.7272727272727271</v>
      </c>
      <c r="E22" s="414">
        <v>3.85</v>
      </c>
      <c r="F22" s="161">
        <v>81</v>
      </c>
      <c r="G22" s="152">
        <v>58</v>
      </c>
      <c r="H22" s="155">
        <v>3.4482758620689653</v>
      </c>
      <c r="I22" s="414">
        <v>3.7</v>
      </c>
      <c r="J22" s="161">
        <v>98</v>
      </c>
      <c r="K22" s="152">
        <v>42</v>
      </c>
      <c r="L22" s="155">
        <v>3.3333333333333335</v>
      </c>
      <c r="M22" s="140">
        <v>3.61</v>
      </c>
      <c r="N22" s="161">
        <v>98</v>
      </c>
      <c r="O22" s="152">
        <v>51</v>
      </c>
      <c r="P22" s="155">
        <v>3.0588235294117645</v>
      </c>
      <c r="Q22" s="140">
        <v>3.43</v>
      </c>
      <c r="R22" s="161">
        <v>98</v>
      </c>
      <c r="S22" s="335">
        <f t="shared" si="1"/>
        <v>375</v>
      </c>
      <c r="U22" s="103"/>
      <c r="V22" s="103"/>
      <c r="X22" s="103"/>
    </row>
    <row r="23" spans="1:24" x14ac:dyDescent="0.25">
      <c r="A23" s="104">
        <v>9</v>
      </c>
      <c r="B23" s="89" t="s">
        <v>193</v>
      </c>
      <c r="C23" s="152">
        <v>74</v>
      </c>
      <c r="D23" s="155">
        <v>3.7567567567567566</v>
      </c>
      <c r="E23" s="414">
        <v>3.85</v>
      </c>
      <c r="F23" s="161">
        <v>72</v>
      </c>
      <c r="G23" s="152">
        <v>59</v>
      </c>
      <c r="H23" s="155">
        <v>3.5084745762711864</v>
      </c>
      <c r="I23" s="414">
        <v>3.7</v>
      </c>
      <c r="J23" s="161">
        <v>85</v>
      </c>
      <c r="K23" s="152">
        <v>58</v>
      </c>
      <c r="L23" s="155">
        <v>3.4310344827586206</v>
      </c>
      <c r="M23" s="140">
        <v>3.61</v>
      </c>
      <c r="N23" s="161">
        <v>87</v>
      </c>
      <c r="O23" s="152">
        <v>54</v>
      </c>
      <c r="P23" s="155">
        <v>3.5</v>
      </c>
      <c r="Q23" s="140">
        <v>3.43</v>
      </c>
      <c r="R23" s="161">
        <v>40</v>
      </c>
      <c r="S23" s="335">
        <f t="shared" si="1"/>
        <v>284</v>
      </c>
      <c r="U23" s="103"/>
      <c r="V23" s="103"/>
      <c r="X23" s="103"/>
    </row>
    <row r="24" spans="1:24" x14ac:dyDescent="0.25">
      <c r="A24" s="104">
        <v>10</v>
      </c>
      <c r="B24" s="89" t="s">
        <v>159</v>
      </c>
      <c r="C24" s="152">
        <v>92</v>
      </c>
      <c r="D24" s="155">
        <v>3.7608695652173911</v>
      </c>
      <c r="E24" s="414">
        <v>3.85</v>
      </c>
      <c r="F24" s="161">
        <v>70</v>
      </c>
      <c r="G24" s="152">
        <v>70</v>
      </c>
      <c r="H24" s="155">
        <v>3.3285714285714287</v>
      </c>
      <c r="I24" s="414">
        <v>3.7</v>
      </c>
      <c r="J24" s="161">
        <v>105</v>
      </c>
      <c r="K24" s="152">
        <v>51</v>
      </c>
      <c r="L24" s="155">
        <v>3.3137254901960786</v>
      </c>
      <c r="M24" s="140">
        <v>3.61</v>
      </c>
      <c r="N24" s="161">
        <v>99</v>
      </c>
      <c r="O24" s="152">
        <v>80</v>
      </c>
      <c r="P24" s="155">
        <v>2.8374999999999999</v>
      </c>
      <c r="Q24" s="140">
        <v>3.43</v>
      </c>
      <c r="R24" s="161">
        <v>107</v>
      </c>
      <c r="S24" s="335">
        <f t="shared" si="1"/>
        <v>381</v>
      </c>
      <c r="U24" s="103"/>
      <c r="V24" s="103"/>
      <c r="X24" s="103"/>
    </row>
    <row r="25" spans="1:24" x14ac:dyDescent="0.25">
      <c r="A25" s="104">
        <v>11</v>
      </c>
      <c r="B25" s="124" t="s">
        <v>160</v>
      </c>
      <c r="C25" s="196">
        <v>134</v>
      </c>
      <c r="D25" s="197">
        <v>3.6940298507462686</v>
      </c>
      <c r="E25" s="416">
        <v>3.85</v>
      </c>
      <c r="F25" s="162">
        <v>89</v>
      </c>
      <c r="G25" s="196">
        <v>134</v>
      </c>
      <c r="H25" s="197">
        <v>3.6044776119402986</v>
      </c>
      <c r="I25" s="416">
        <v>3.7</v>
      </c>
      <c r="J25" s="162">
        <v>69</v>
      </c>
      <c r="K25" s="196">
        <v>105</v>
      </c>
      <c r="L25" s="197">
        <v>3.4666666666666668</v>
      </c>
      <c r="M25" s="141">
        <v>3.61</v>
      </c>
      <c r="N25" s="162">
        <v>76</v>
      </c>
      <c r="O25" s="196">
        <v>123</v>
      </c>
      <c r="P25" s="197">
        <v>3.1138211382113821</v>
      </c>
      <c r="Q25" s="141">
        <v>3.43</v>
      </c>
      <c r="R25" s="162">
        <v>93</v>
      </c>
      <c r="S25" s="335">
        <f t="shared" si="1"/>
        <v>327</v>
      </c>
      <c r="U25" s="103"/>
      <c r="V25" s="103"/>
      <c r="X25" s="103"/>
    </row>
    <row r="26" spans="1:24" ht="15.75" thickBot="1" x14ac:dyDescent="0.3">
      <c r="A26" s="104">
        <v>12</v>
      </c>
      <c r="B26" s="89" t="s">
        <v>156</v>
      </c>
      <c r="C26" s="152">
        <v>73</v>
      </c>
      <c r="D26" s="155">
        <v>3.8904109589041096</v>
      </c>
      <c r="E26" s="414">
        <v>3.85</v>
      </c>
      <c r="F26" s="161">
        <v>37</v>
      </c>
      <c r="G26" s="152">
        <v>44</v>
      </c>
      <c r="H26" s="155">
        <v>3.7045454545454546</v>
      </c>
      <c r="I26" s="414">
        <v>3.7</v>
      </c>
      <c r="J26" s="161">
        <v>42</v>
      </c>
      <c r="K26" s="152">
        <v>60</v>
      </c>
      <c r="L26" s="155">
        <v>3.4333333333333331</v>
      </c>
      <c r="M26" s="140">
        <v>3.61</v>
      </c>
      <c r="N26" s="161">
        <v>86</v>
      </c>
      <c r="O26" s="152">
        <v>46</v>
      </c>
      <c r="P26" s="155">
        <v>3.2391304347826089</v>
      </c>
      <c r="Q26" s="140">
        <v>3.43</v>
      </c>
      <c r="R26" s="161">
        <v>76</v>
      </c>
      <c r="S26" s="335">
        <f t="shared" si="1"/>
        <v>241</v>
      </c>
      <c r="U26" s="103"/>
      <c r="V26" s="103"/>
      <c r="X26" s="103"/>
    </row>
    <row r="27" spans="1:24" ht="15.75" thickBot="1" x14ac:dyDescent="0.3">
      <c r="A27" s="96"/>
      <c r="B27" s="110" t="s">
        <v>119</v>
      </c>
      <c r="C27" s="111">
        <f>SUM(C28:C44)</f>
        <v>1586</v>
      </c>
      <c r="D27" s="112">
        <f>AVERAGE(D28:D44)</f>
        <v>3.7281620144537206</v>
      </c>
      <c r="E27" s="417">
        <v>3.85</v>
      </c>
      <c r="F27" s="114"/>
      <c r="G27" s="111">
        <f>SUM(G28:G44)</f>
        <v>1348</v>
      </c>
      <c r="H27" s="112">
        <f>AVERAGE(H28:H44)</f>
        <v>3.6217862659268549</v>
      </c>
      <c r="I27" s="417">
        <v>3.7</v>
      </c>
      <c r="J27" s="114"/>
      <c r="K27" s="111">
        <f>SUM(K28:K44)</f>
        <v>1348</v>
      </c>
      <c r="L27" s="112">
        <f>AVERAGE(L28:L44)</f>
        <v>3.4714308896339086</v>
      </c>
      <c r="M27" s="113">
        <v>3.61</v>
      </c>
      <c r="N27" s="114"/>
      <c r="O27" s="111">
        <f>SUM(O28:O44)</f>
        <v>1280</v>
      </c>
      <c r="P27" s="112">
        <f>AVERAGE(P28:P44)</f>
        <v>3.2040700443949901</v>
      </c>
      <c r="Q27" s="113">
        <v>3.43</v>
      </c>
      <c r="R27" s="114"/>
      <c r="S27" s="338"/>
      <c r="U27" s="103"/>
      <c r="V27" s="103"/>
      <c r="X27" s="103"/>
    </row>
    <row r="28" spans="1:24" x14ac:dyDescent="0.25">
      <c r="A28" s="101">
        <v>1</v>
      </c>
      <c r="B28" s="37" t="s">
        <v>74</v>
      </c>
      <c r="C28" s="198">
        <v>136</v>
      </c>
      <c r="D28" s="153">
        <v>3.8897058823529411</v>
      </c>
      <c r="E28" s="418">
        <v>3.85</v>
      </c>
      <c r="F28" s="163">
        <v>38</v>
      </c>
      <c r="G28" s="198">
        <v>119</v>
      </c>
      <c r="H28" s="153">
        <v>3.9495798319327733</v>
      </c>
      <c r="I28" s="418">
        <v>3.7</v>
      </c>
      <c r="J28" s="163">
        <v>7</v>
      </c>
      <c r="K28" s="198">
        <v>122</v>
      </c>
      <c r="L28" s="153">
        <v>3.7049180327868854</v>
      </c>
      <c r="M28" s="142">
        <v>3.61</v>
      </c>
      <c r="N28" s="163">
        <v>25</v>
      </c>
      <c r="O28" s="198">
        <v>119</v>
      </c>
      <c r="P28" s="153">
        <v>3.5210084033613445</v>
      </c>
      <c r="Q28" s="142">
        <v>3.43</v>
      </c>
      <c r="R28" s="163">
        <v>32</v>
      </c>
      <c r="S28" s="340">
        <f t="shared" ref="S28:S44" si="2">SUM(F28+J28+N28+R28)</f>
        <v>102</v>
      </c>
      <c r="U28" s="103"/>
      <c r="V28" s="103"/>
      <c r="X28" s="103"/>
    </row>
    <row r="29" spans="1:24" x14ac:dyDescent="0.25">
      <c r="A29" s="104">
        <v>2</v>
      </c>
      <c r="B29" s="41" t="s">
        <v>128</v>
      </c>
      <c r="C29" s="199">
        <v>137</v>
      </c>
      <c r="D29" s="154">
        <v>3.948905109489051</v>
      </c>
      <c r="E29" s="419">
        <v>3.85</v>
      </c>
      <c r="F29" s="164">
        <v>27</v>
      </c>
      <c r="G29" s="199">
        <v>77</v>
      </c>
      <c r="H29" s="154">
        <v>3.6493506493506493</v>
      </c>
      <c r="I29" s="419">
        <v>3.7</v>
      </c>
      <c r="J29" s="164">
        <v>55</v>
      </c>
      <c r="K29" s="199">
        <v>84</v>
      </c>
      <c r="L29" s="154">
        <v>3.7023809523809526</v>
      </c>
      <c r="M29" s="143">
        <v>3.61</v>
      </c>
      <c r="N29" s="164">
        <v>27</v>
      </c>
      <c r="O29" s="199">
        <v>92</v>
      </c>
      <c r="P29" s="154">
        <v>3.6086956521739131</v>
      </c>
      <c r="Q29" s="143">
        <v>3.43</v>
      </c>
      <c r="R29" s="164">
        <v>20</v>
      </c>
      <c r="S29" s="336">
        <f t="shared" si="2"/>
        <v>129</v>
      </c>
      <c r="U29" s="103"/>
      <c r="V29" s="103"/>
      <c r="X29" s="103"/>
    </row>
    <row r="30" spans="1:24" x14ac:dyDescent="0.25">
      <c r="A30" s="125">
        <v>3</v>
      </c>
      <c r="B30" s="38" t="s">
        <v>92</v>
      </c>
      <c r="C30" s="145">
        <v>114</v>
      </c>
      <c r="D30" s="148">
        <v>3.8596491228070176</v>
      </c>
      <c r="E30" s="415">
        <v>3.85</v>
      </c>
      <c r="F30" s="160">
        <v>45</v>
      </c>
      <c r="G30" s="145">
        <v>102</v>
      </c>
      <c r="H30" s="148">
        <v>3.6862745098039214</v>
      </c>
      <c r="I30" s="415">
        <v>3.7</v>
      </c>
      <c r="J30" s="160">
        <v>46</v>
      </c>
      <c r="K30" s="145">
        <v>100</v>
      </c>
      <c r="L30" s="148">
        <v>3.58</v>
      </c>
      <c r="M30" s="138">
        <v>3.61</v>
      </c>
      <c r="N30" s="160">
        <v>53</v>
      </c>
      <c r="O30" s="145">
        <v>101</v>
      </c>
      <c r="P30" s="148">
        <v>3.1485148514851486</v>
      </c>
      <c r="Q30" s="138">
        <v>3.43</v>
      </c>
      <c r="R30" s="160">
        <v>89</v>
      </c>
      <c r="S30" s="335">
        <f t="shared" si="2"/>
        <v>233</v>
      </c>
      <c r="U30" s="103"/>
      <c r="V30" s="103"/>
      <c r="X30" s="103"/>
    </row>
    <row r="31" spans="1:24" x14ac:dyDescent="0.25">
      <c r="A31" s="104">
        <v>4</v>
      </c>
      <c r="B31" s="38" t="s">
        <v>161</v>
      </c>
      <c r="C31" s="199">
        <v>98</v>
      </c>
      <c r="D31" s="154">
        <v>3.9795918367346941</v>
      </c>
      <c r="E31" s="419">
        <v>3.85</v>
      </c>
      <c r="F31" s="164">
        <v>22</v>
      </c>
      <c r="G31" s="199">
        <v>79</v>
      </c>
      <c r="H31" s="154">
        <v>3.8607594936708862</v>
      </c>
      <c r="I31" s="419">
        <v>3.7</v>
      </c>
      <c r="J31" s="164">
        <v>19</v>
      </c>
      <c r="K31" s="199">
        <v>82</v>
      </c>
      <c r="L31" s="154">
        <v>3.7195121951219514</v>
      </c>
      <c r="M31" s="143">
        <v>3.61</v>
      </c>
      <c r="N31" s="164">
        <v>22</v>
      </c>
      <c r="O31" s="199">
        <v>75</v>
      </c>
      <c r="P31" s="154">
        <v>3.5333333333333332</v>
      </c>
      <c r="Q31" s="143">
        <v>3.43</v>
      </c>
      <c r="R31" s="164">
        <v>29</v>
      </c>
      <c r="S31" s="335">
        <f t="shared" si="2"/>
        <v>92</v>
      </c>
      <c r="U31" s="103"/>
      <c r="V31" s="103"/>
      <c r="X31" s="103"/>
    </row>
    <row r="32" spans="1:24" x14ac:dyDescent="0.25">
      <c r="A32" s="104">
        <v>5</v>
      </c>
      <c r="B32" s="89" t="s">
        <v>81</v>
      </c>
      <c r="C32" s="152">
        <v>101</v>
      </c>
      <c r="D32" s="155">
        <v>3.7920792079207919</v>
      </c>
      <c r="E32" s="414">
        <v>3.85</v>
      </c>
      <c r="F32" s="161">
        <v>62</v>
      </c>
      <c r="G32" s="152">
        <v>101</v>
      </c>
      <c r="H32" s="155">
        <v>3.613861386138614</v>
      </c>
      <c r="I32" s="414">
        <v>3.7</v>
      </c>
      <c r="J32" s="161">
        <v>67</v>
      </c>
      <c r="K32" s="152">
        <v>87</v>
      </c>
      <c r="L32" s="155">
        <v>3.5517241379310347</v>
      </c>
      <c r="M32" s="140">
        <v>3.61</v>
      </c>
      <c r="N32" s="161">
        <v>61</v>
      </c>
      <c r="O32" s="152">
        <v>104</v>
      </c>
      <c r="P32" s="155">
        <v>3.2307692307692308</v>
      </c>
      <c r="Q32" s="140">
        <v>3.43</v>
      </c>
      <c r="R32" s="161">
        <v>77</v>
      </c>
      <c r="S32" s="335">
        <f t="shared" si="2"/>
        <v>267</v>
      </c>
      <c r="U32" s="103"/>
      <c r="V32" s="103"/>
      <c r="X32" s="103"/>
    </row>
    <row r="33" spans="1:24" x14ac:dyDescent="0.25">
      <c r="A33" s="104">
        <v>6</v>
      </c>
      <c r="B33" s="38" t="s">
        <v>13</v>
      </c>
      <c r="C33" s="145">
        <v>44</v>
      </c>
      <c r="D33" s="148">
        <v>3.5227272727272729</v>
      </c>
      <c r="E33" s="415">
        <v>3.85</v>
      </c>
      <c r="F33" s="160">
        <v>106</v>
      </c>
      <c r="G33" s="145">
        <v>46</v>
      </c>
      <c r="H33" s="148">
        <v>3.3913043478260869</v>
      </c>
      <c r="I33" s="415">
        <v>3.7</v>
      </c>
      <c r="J33" s="160">
        <v>102</v>
      </c>
      <c r="K33" s="145">
        <v>49</v>
      </c>
      <c r="L33" s="148">
        <v>3.2653061224489797</v>
      </c>
      <c r="M33" s="138">
        <v>3.61</v>
      </c>
      <c r="N33" s="160">
        <v>106</v>
      </c>
      <c r="O33" s="145">
        <v>26</v>
      </c>
      <c r="P33" s="148">
        <v>3.3846153846153846</v>
      </c>
      <c r="Q33" s="138">
        <v>3.43</v>
      </c>
      <c r="R33" s="160">
        <v>52</v>
      </c>
      <c r="S33" s="335">
        <f t="shared" si="2"/>
        <v>366</v>
      </c>
      <c r="U33" s="103"/>
      <c r="V33" s="103"/>
      <c r="X33" s="103"/>
    </row>
    <row r="34" spans="1:24" x14ac:dyDescent="0.25">
      <c r="A34" s="104">
        <v>7</v>
      </c>
      <c r="B34" s="38" t="s">
        <v>162</v>
      </c>
      <c r="C34" s="145">
        <v>91</v>
      </c>
      <c r="D34" s="148">
        <v>3.8241758241758244</v>
      </c>
      <c r="E34" s="415">
        <v>3.85</v>
      </c>
      <c r="F34" s="160">
        <v>53</v>
      </c>
      <c r="G34" s="145">
        <v>94</v>
      </c>
      <c r="H34" s="148">
        <v>3.7978723404255321</v>
      </c>
      <c r="I34" s="415">
        <v>3.7</v>
      </c>
      <c r="J34" s="160">
        <v>26</v>
      </c>
      <c r="K34" s="145">
        <v>75</v>
      </c>
      <c r="L34" s="148">
        <v>3.48</v>
      </c>
      <c r="M34" s="138">
        <v>3.61</v>
      </c>
      <c r="N34" s="160">
        <v>74</v>
      </c>
      <c r="O34" s="145">
        <v>72</v>
      </c>
      <c r="P34" s="148">
        <v>3.1805555555555554</v>
      </c>
      <c r="Q34" s="138">
        <v>3.43</v>
      </c>
      <c r="R34" s="160">
        <v>86</v>
      </c>
      <c r="S34" s="335">
        <f t="shared" si="2"/>
        <v>239</v>
      </c>
      <c r="U34" s="103"/>
      <c r="V34" s="103"/>
      <c r="X34" s="103"/>
    </row>
    <row r="35" spans="1:24" x14ac:dyDescent="0.25">
      <c r="A35" s="104">
        <v>8</v>
      </c>
      <c r="B35" s="38" t="s">
        <v>15</v>
      </c>
      <c r="C35" s="145">
        <v>71</v>
      </c>
      <c r="D35" s="148">
        <v>3.535211267605634</v>
      </c>
      <c r="E35" s="415">
        <v>3.85</v>
      </c>
      <c r="F35" s="160">
        <v>105</v>
      </c>
      <c r="G35" s="145">
        <v>54</v>
      </c>
      <c r="H35" s="148">
        <v>3.4814814814814814</v>
      </c>
      <c r="I35" s="415">
        <v>3.7</v>
      </c>
      <c r="J35" s="160">
        <v>93</v>
      </c>
      <c r="K35" s="145">
        <v>52</v>
      </c>
      <c r="L35" s="148">
        <v>3.2884615384615383</v>
      </c>
      <c r="M35" s="138">
        <v>3.61</v>
      </c>
      <c r="N35" s="160">
        <v>102</v>
      </c>
      <c r="O35" s="145">
        <v>45</v>
      </c>
      <c r="P35" s="148">
        <v>2.8888888888888888</v>
      </c>
      <c r="Q35" s="138">
        <v>3.43</v>
      </c>
      <c r="R35" s="160">
        <v>105</v>
      </c>
      <c r="S35" s="335">
        <f t="shared" si="2"/>
        <v>405</v>
      </c>
      <c r="U35" s="103"/>
      <c r="V35" s="103"/>
      <c r="X35" s="103"/>
    </row>
    <row r="36" spans="1:24" x14ac:dyDescent="0.25">
      <c r="A36" s="104">
        <v>9</v>
      </c>
      <c r="B36" s="38" t="s">
        <v>16</v>
      </c>
      <c r="C36" s="145">
        <v>69</v>
      </c>
      <c r="D36" s="148">
        <v>3.4202898550724639</v>
      </c>
      <c r="E36" s="415">
        <v>3.85</v>
      </c>
      <c r="F36" s="160">
        <v>109</v>
      </c>
      <c r="G36" s="145">
        <v>46</v>
      </c>
      <c r="H36" s="148">
        <v>3.3043478260869565</v>
      </c>
      <c r="I36" s="415">
        <v>3.7</v>
      </c>
      <c r="J36" s="160">
        <v>106</v>
      </c>
      <c r="K36" s="145">
        <v>65</v>
      </c>
      <c r="L36" s="148">
        <v>3.4153846153846152</v>
      </c>
      <c r="M36" s="138">
        <v>3.61</v>
      </c>
      <c r="N36" s="160">
        <v>89</v>
      </c>
      <c r="O36" s="145">
        <v>70</v>
      </c>
      <c r="P36" s="148">
        <v>2.9285714285714284</v>
      </c>
      <c r="Q36" s="138">
        <v>3.43</v>
      </c>
      <c r="R36" s="160">
        <v>103</v>
      </c>
      <c r="S36" s="335">
        <f t="shared" si="2"/>
        <v>407</v>
      </c>
      <c r="U36" s="103"/>
      <c r="V36" s="103"/>
      <c r="X36" s="103"/>
    </row>
    <row r="37" spans="1:24" x14ac:dyDescent="0.25">
      <c r="A37" s="104">
        <v>10</v>
      </c>
      <c r="B37" s="38" t="s">
        <v>163</v>
      </c>
      <c r="C37" s="145">
        <v>28</v>
      </c>
      <c r="D37" s="148">
        <v>3.6428571428571428</v>
      </c>
      <c r="E37" s="415">
        <v>3.85</v>
      </c>
      <c r="F37" s="160">
        <v>95</v>
      </c>
      <c r="G37" s="145">
        <v>29</v>
      </c>
      <c r="H37" s="148">
        <v>3.5862068965517242</v>
      </c>
      <c r="I37" s="415">
        <v>3.7</v>
      </c>
      <c r="J37" s="160">
        <v>72</v>
      </c>
      <c r="K37" s="145">
        <v>28</v>
      </c>
      <c r="L37" s="148">
        <v>3.2857142857142856</v>
      </c>
      <c r="M37" s="138">
        <v>3.61</v>
      </c>
      <c r="N37" s="160">
        <v>103</v>
      </c>
      <c r="O37" s="145">
        <v>35</v>
      </c>
      <c r="P37" s="148">
        <v>3.0857142857142859</v>
      </c>
      <c r="Q37" s="138">
        <v>3.43</v>
      </c>
      <c r="R37" s="160">
        <v>96</v>
      </c>
      <c r="S37" s="335">
        <f t="shared" si="2"/>
        <v>366</v>
      </c>
      <c r="U37" s="103"/>
      <c r="V37" s="103"/>
      <c r="X37" s="103"/>
    </row>
    <row r="38" spans="1:24" x14ac:dyDescent="0.25">
      <c r="A38" s="104">
        <v>11</v>
      </c>
      <c r="B38" s="89" t="s">
        <v>164</v>
      </c>
      <c r="C38" s="152">
        <v>157</v>
      </c>
      <c r="D38" s="155">
        <v>3.6369426751592355</v>
      </c>
      <c r="E38" s="414">
        <v>3.85</v>
      </c>
      <c r="F38" s="161">
        <v>96</v>
      </c>
      <c r="G38" s="152">
        <v>135</v>
      </c>
      <c r="H38" s="155">
        <v>3.6962962962962962</v>
      </c>
      <c r="I38" s="414">
        <v>3.7</v>
      </c>
      <c r="J38" s="161">
        <v>43</v>
      </c>
      <c r="K38" s="152">
        <v>122</v>
      </c>
      <c r="L38" s="155">
        <v>3.622950819672131</v>
      </c>
      <c r="M38" s="140">
        <v>3.61</v>
      </c>
      <c r="N38" s="161">
        <v>45</v>
      </c>
      <c r="O38" s="152">
        <v>97</v>
      </c>
      <c r="P38" s="155">
        <v>3.2061855670103094</v>
      </c>
      <c r="Q38" s="140">
        <v>3.43</v>
      </c>
      <c r="R38" s="161">
        <v>81</v>
      </c>
      <c r="S38" s="335">
        <f t="shared" si="2"/>
        <v>265</v>
      </c>
      <c r="U38" s="103"/>
      <c r="V38" s="103"/>
      <c r="X38" s="103"/>
    </row>
    <row r="39" spans="1:24" x14ac:dyDescent="0.25">
      <c r="A39" s="104">
        <v>12</v>
      </c>
      <c r="B39" s="89" t="s">
        <v>19</v>
      </c>
      <c r="C39" s="152">
        <v>105</v>
      </c>
      <c r="D39" s="155">
        <v>3.9333333333333331</v>
      </c>
      <c r="E39" s="414">
        <v>3.85</v>
      </c>
      <c r="F39" s="161">
        <v>30</v>
      </c>
      <c r="G39" s="152">
        <v>98</v>
      </c>
      <c r="H39" s="155">
        <v>3.6530612244897958</v>
      </c>
      <c r="I39" s="414">
        <v>3.7</v>
      </c>
      <c r="J39" s="161">
        <v>54</v>
      </c>
      <c r="K39" s="152">
        <v>74</v>
      </c>
      <c r="L39" s="155">
        <v>3.7027027027027026</v>
      </c>
      <c r="M39" s="140">
        <v>3.61</v>
      </c>
      <c r="N39" s="161">
        <v>26</v>
      </c>
      <c r="O39" s="152">
        <v>76</v>
      </c>
      <c r="P39" s="155">
        <v>3.1447368421052633</v>
      </c>
      <c r="Q39" s="140">
        <v>3.43</v>
      </c>
      <c r="R39" s="161">
        <v>90</v>
      </c>
      <c r="S39" s="335">
        <f t="shared" si="2"/>
        <v>200</v>
      </c>
      <c r="U39" s="103"/>
      <c r="V39" s="103"/>
      <c r="X39" s="103"/>
    </row>
    <row r="40" spans="1:24" x14ac:dyDescent="0.25">
      <c r="A40" s="104">
        <v>13</v>
      </c>
      <c r="B40" s="89" t="s">
        <v>165</v>
      </c>
      <c r="C40" s="152">
        <v>106</v>
      </c>
      <c r="D40" s="155">
        <v>3.5</v>
      </c>
      <c r="E40" s="414">
        <v>3.85</v>
      </c>
      <c r="F40" s="161">
        <v>107</v>
      </c>
      <c r="G40" s="152">
        <v>56</v>
      </c>
      <c r="H40" s="155">
        <v>3.4821428571428572</v>
      </c>
      <c r="I40" s="414">
        <v>3.7</v>
      </c>
      <c r="J40" s="161">
        <v>92</v>
      </c>
      <c r="K40" s="152">
        <v>54</v>
      </c>
      <c r="L40" s="155">
        <v>3.2777777777777777</v>
      </c>
      <c r="M40" s="140">
        <v>3.61</v>
      </c>
      <c r="N40" s="161">
        <v>105</v>
      </c>
      <c r="O40" s="152">
        <v>54</v>
      </c>
      <c r="P40" s="155">
        <v>2.9074074074074074</v>
      </c>
      <c r="Q40" s="140">
        <v>3.43</v>
      </c>
      <c r="R40" s="161">
        <v>104</v>
      </c>
      <c r="S40" s="335">
        <f t="shared" si="2"/>
        <v>408</v>
      </c>
      <c r="U40" s="103"/>
      <c r="V40" s="103"/>
      <c r="X40" s="103"/>
    </row>
    <row r="41" spans="1:24" x14ac:dyDescent="0.25">
      <c r="A41" s="104">
        <v>14</v>
      </c>
      <c r="B41" s="89" t="s">
        <v>95</v>
      </c>
      <c r="C41" s="152">
        <v>53</v>
      </c>
      <c r="D41" s="155">
        <v>3.7358490566037736</v>
      </c>
      <c r="E41" s="414">
        <v>3.85</v>
      </c>
      <c r="F41" s="161">
        <v>79</v>
      </c>
      <c r="G41" s="152">
        <v>53</v>
      </c>
      <c r="H41" s="155">
        <v>3.5471698113207548</v>
      </c>
      <c r="I41" s="414">
        <v>3.7</v>
      </c>
      <c r="J41" s="161">
        <v>79</v>
      </c>
      <c r="K41" s="152">
        <v>50</v>
      </c>
      <c r="L41" s="155">
        <v>3.22</v>
      </c>
      <c r="M41" s="140">
        <v>3.61</v>
      </c>
      <c r="N41" s="161">
        <v>108</v>
      </c>
      <c r="O41" s="152">
        <v>39</v>
      </c>
      <c r="P41" s="155">
        <v>3.1282051282051282</v>
      </c>
      <c r="Q41" s="140">
        <v>3.43</v>
      </c>
      <c r="R41" s="161">
        <v>92</v>
      </c>
      <c r="S41" s="335">
        <f t="shared" si="2"/>
        <v>358</v>
      </c>
      <c r="U41" s="103"/>
      <c r="V41" s="103"/>
      <c r="X41" s="103"/>
    </row>
    <row r="42" spans="1:24" x14ac:dyDescent="0.25">
      <c r="A42" s="104">
        <v>15</v>
      </c>
      <c r="B42" s="89" t="s">
        <v>166</v>
      </c>
      <c r="C42" s="152">
        <v>76</v>
      </c>
      <c r="D42" s="155">
        <v>3.6184210526315788</v>
      </c>
      <c r="E42" s="414">
        <v>3.85</v>
      </c>
      <c r="F42" s="161">
        <v>101</v>
      </c>
      <c r="G42" s="152">
        <v>78</v>
      </c>
      <c r="H42" s="155">
        <v>3.5897435897435899</v>
      </c>
      <c r="I42" s="414">
        <v>3.7</v>
      </c>
      <c r="J42" s="161">
        <v>71</v>
      </c>
      <c r="K42" s="152">
        <v>61</v>
      </c>
      <c r="L42" s="155">
        <v>3.278688524590164</v>
      </c>
      <c r="M42" s="140">
        <v>3.61</v>
      </c>
      <c r="N42" s="161">
        <v>104</v>
      </c>
      <c r="O42" s="152">
        <v>51</v>
      </c>
      <c r="P42" s="155">
        <v>2.8823529411764706</v>
      </c>
      <c r="Q42" s="140">
        <v>3.43</v>
      </c>
      <c r="R42" s="161">
        <v>106</v>
      </c>
      <c r="S42" s="335">
        <f t="shared" si="2"/>
        <v>382</v>
      </c>
      <c r="U42" s="103"/>
      <c r="V42" s="103"/>
      <c r="X42" s="103"/>
    </row>
    <row r="43" spans="1:24" x14ac:dyDescent="0.25">
      <c r="A43" s="104">
        <v>16</v>
      </c>
      <c r="B43" s="89" t="s">
        <v>21</v>
      </c>
      <c r="C43" s="152">
        <v>102</v>
      </c>
      <c r="D43" s="155">
        <v>3.7941176470588234</v>
      </c>
      <c r="E43" s="414">
        <v>3.85</v>
      </c>
      <c r="F43" s="161">
        <v>60</v>
      </c>
      <c r="G43" s="152">
        <v>88</v>
      </c>
      <c r="H43" s="155">
        <v>3.625</v>
      </c>
      <c r="I43" s="414">
        <v>3.7</v>
      </c>
      <c r="J43" s="161">
        <v>64</v>
      </c>
      <c r="K43" s="152">
        <v>126</v>
      </c>
      <c r="L43" s="155">
        <v>3.5</v>
      </c>
      <c r="M43" s="140">
        <v>3.61</v>
      </c>
      <c r="N43" s="161">
        <v>69</v>
      </c>
      <c r="O43" s="152">
        <v>105</v>
      </c>
      <c r="P43" s="155">
        <v>3.361904761904762</v>
      </c>
      <c r="Q43" s="140">
        <v>3.43</v>
      </c>
      <c r="R43" s="161">
        <v>59</v>
      </c>
      <c r="S43" s="335">
        <f t="shared" si="2"/>
        <v>252</v>
      </c>
      <c r="U43" s="103"/>
      <c r="V43" s="103"/>
      <c r="X43" s="103"/>
    </row>
    <row r="44" spans="1:24" ht="15.75" thickBot="1" x14ac:dyDescent="0.3">
      <c r="A44" s="104">
        <v>17</v>
      </c>
      <c r="B44" s="89" t="s">
        <v>22</v>
      </c>
      <c r="C44" s="152">
        <v>98</v>
      </c>
      <c r="D44" s="155">
        <v>3.7448979591836733</v>
      </c>
      <c r="E44" s="414">
        <v>3.85</v>
      </c>
      <c r="F44" s="161">
        <v>75</v>
      </c>
      <c r="G44" s="152">
        <v>93</v>
      </c>
      <c r="H44" s="155">
        <v>3.6559139784946235</v>
      </c>
      <c r="I44" s="414">
        <v>3.7</v>
      </c>
      <c r="J44" s="161">
        <v>53</v>
      </c>
      <c r="K44" s="152">
        <v>117</v>
      </c>
      <c r="L44" s="155">
        <v>3.4188034188034186</v>
      </c>
      <c r="M44" s="140">
        <v>3.61</v>
      </c>
      <c r="N44" s="161">
        <v>88</v>
      </c>
      <c r="O44" s="152">
        <v>119</v>
      </c>
      <c r="P44" s="155">
        <v>3.327731092436975</v>
      </c>
      <c r="Q44" s="140">
        <v>3.43</v>
      </c>
      <c r="R44" s="161">
        <v>62</v>
      </c>
      <c r="S44" s="335">
        <f t="shared" si="2"/>
        <v>278</v>
      </c>
      <c r="U44" s="103"/>
      <c r="V44" s="103"/>
      <c r="X44" s="103"/>
    </row>
    <row r="45" spans="1:24" ht="15.75" thickBot="1" x14ac:dyDescent="0.3">
      <c r="A45" s="96"/>
      <c r="B45" s="110" t="s">
        <v>120</v>
      </c>
      <c r="C45" s="111">
        <f>SUM(C46:C65)</f>
        <v>1743</v>
      </c>
      <c r="D45" s="112">
        <f>AVERAGE(D46:D65)</f>
        <v>3.8564223372913191</v>
      </c>
      <c r="E45" s="417">
        <v>3.85</v>
      </c>
      <c r="F45" s="114"/>
      <c r="G45" s="111">
        <f>SUM(G46:G65)</f>
        <v>1510</v>
      </c>
      <c r="H45" s="112">
        <f>AVERAGE(H46:H65)</f>
        <v>3.6952153736499516</v>
      </c>
      <c r="I45" s="417">
        <v>3.7</v>
      </c>
      <c r="J45" s="114"/>
      <c r="K45" s="111">
        <f>SUM(K46:K65)</f>
        <v>1491</v>
      </c>
      <c r="L45" s="112">
        <f>AVERAGE(L46:L65)</f>
        <v>3.603504851526143</v>
      </c>
      <c r="M45" s="113">
        <v>3.61</v>
      </c>
      <c r="N45" s="114"/>
      <c r="O45" s="111">
        <f>SUM(O46:O65)</f>
        <v>1441</v>
      </c>
      <c r="P45" s="112">
        <f>AVERAGE(P46:P65)</f>
        <v>3.4656842855235435</v>
      </c>
      <c r="Q45" s="113">
        <v>3.43</v>
      </c>
      <c r="R45" s="114"/>
      <c r="S45" s="338"/>
      <c r="U45" s="103"/>
      <c r="V45" s="103"/>
      <c r="X45" s="103"/>
    </row>
    <row r="46" spans="1:24" x14ac:dyDescent="0.25">
      <c r="A46" s="101">
        <v>1</v>
      </c>
      <c r="B46" s="38" t="s">
        <v>77</v>
      </c>
      <c r="C46" s="145">
        <v>188</v>
      </c>
      <c r="D46" s="148">
        <v>4.1489361702127656</v>
      </c>
      <c r="E46" s="415">
        <v>3.85</v>
      </c>
      <c r="F46" s="160">
        <v>6</v>
      </c>
      <c r="G46" s="145">
        <v>163</v>
      </c>
      <c r="H46" s="148">
        <v>3.7852760736196318</v>
      </c>
      <c r="I46" s="415">
        <v>3.7</v>
      </c>
      <c r="J46" s="160">
        <v>30</v>
      </c>
      <c r="K46" s="145">
        <v>162</v>
      </c>
      <c r="L46" s="148">
        <v>3.9567901234567899</v>
      </c>
      <c r="M46" s="138">
        <v>3.61</v>
      </c>
      <c r="N46" s="160">
        <v>5</v>
      </c>
      <c r="O46" s="145">
        <v>208</v>
      </c>
      <c r="P46" s="148">
        <v>3.6778846153846154</v>
      </c>
      <c r="Q46" s="138">
        <v>3.43</v>
      </c>
      <c r="R46" s="160">
        <v>12</v>
      </c>
      <c r="S46" s="340">
        <f t="shared" ref="S46:S65" si="3">SUM(F46+J46+N46+R46)</f>
        <v>53</v>
      </c>
      <c r="U46" s="103"/>
      <c r="V46" s="103"/>
      <c r="X46" s="103"/>
    </row>
    <row r="47" spans="1:24" x14ac:dyDescent="0.25">
      <c r="A47" s="104">
        <v>2</v>
      </c>
      <c r="B47" s="38" t="s">
        <v>150</v>
      </c>
      <c r="C47" s="145">
        <v>55</v>
      </c>
      <c r="D47" s="148">
        <v>3.9818181818181819</v>
      </c>
      <c r="E47" s="415">
        <v>3.85</v>
      </c>
      <c r="F47" s="160">
        <v>20</v>
      </c>
      <c r="G47" s="145">
        <v>54</v>
      </c>
      <c r="H47" s="148">
        <v>3.7962962962962963</v>
      </c>
      <c r="I47" s="415">
        <v>3.7</v>
      </c>
      <c r="J47" s="160">
        <v>27</v>
      </c>
      <c r="K47" s="145">
        <v>52</v>
      </c>
      <c r="L47" s="148">
        <v>3.7115384615384617</v>
      </c>
      <c r="M47" s="138">
        <v>3.61</v>
      </c>
      <c r="N47" s="160">
        <v>23</v>
      </c>
      <c r="O47" s="145">
        <v>50</v>
      </c>
      <c r="P47" s="148">
        <v>3.88</v>
      </c>
      <c r="Q47" s="138">
        <v>3.43</v>
      </c>
      <c r="R47" s="160">
        <v>2</v>
      </c>
      <c r="S47" s="335">
        <f t="shared" si="3"/>
        <v>72</v>
      </c>
      <c r="U47" s="103"/>
      <c r="V47" s="103"/>
      <c r="X47" s="103"/>
    </row>
    <row r="48" spans="1:24" x14ac:dyDescent="0.25">
      <c r="A48" s="104">
        <v>3</v>
      </c>
      <c r="B48" s="38" t="s">
        <v>68</v>
      </c>
      <c r="C48" s="145">
        <v>172</v>
      </c>
      <c r="D48" s="148">
        <v>4.1337209302325579</v>
      </c>
      <c r="E48" s="415">
        <v>3.85</v>
      </c>
      <c r="F48" s="160">
        <v>8</v>
      </c>
      <c r="G48" s="145">
        <v>163</v>
      </c>
      <c r="H48" s="148">
        <v>4.0490797546012267</v>
      </c>
      <c r="I48" s="415">
        <v>3.7</v>
      </c>
      <c r="J48" s="160">
        <v>3</v>
      </c>
      <c r="K48" s="145">
        <v>157</v>
      </c>
      <c r="L48" s="148">
        <v>3.8471337579617835</v>
      </c>
      <c r="M48" s="138">
        <v>3.61</v>
      </c>
      <c r="N48" s="160">
        <v>12</v>
      </c>
      <c r="O48" s="145">
        <v>150</v>
      </c>
      <c r="P48" s="148">
        <v>3.96</v>
      </c>
      <c r="Q48" s="138">
        <v>3.43</v>
      </c>
      <c r="R48" s="160">
        <v>1</v>
      </c>
      <c r="S48" s="335">
        <f t="shared" si="3"/>
        <v>24</v>
      </c>
      <c r="U48" s="103"/>
      <c r="V48" s="103"/>
      <c r="X48" s="103"/>
    </row>
    <row r="49" spans="1:24" x14ac:dyDescent="0.25">
      <c r="A49" s="104">
        <v>4</v>
      </c>
      <c r="B49" s="38" t="s">
        <v>105</v>
      </c>
      <c r="C49" s="145">
        <v>230</v>
      </c>
      <c r="D49" s="148">
        <v>3.8260869565217392</v>
      </c>
      <c r="E49" s="415">
        <v>3.85</v>
      </c>
      <c r="F49" s="160">
        <v>52</v>
      </c>
      <c r="G49" s="145">
        <v>183</v>
      </c>
      <c r="H49" s="148">
        <v>3.6666666666666665</v>
      </c>
      <c r="I49" s="415">
        <v>3.7</v>
      </c>
      <c r="J49" s="160">
        <v>48</v>
      </c>
      <c r="K49" s="145">
        <v>192</v>
      </c>
      <c r="L49" s="148">
        <v>3.6458333333333335</v>
      </c>
      <c r="M49" s="138">
        <v>3.61</v>
      </c>
      <c r="N49" s="160">
        <v>39</v>
      </c>
      <c r="O49" s="145">
        <v>156</v>
      </c>
      <c r="P49" s="148">
        <v>3.3076923076923075</v>
      </c>
      <c r="Q49" s="138">
        <v>3.43</v>
      </c>
      <c r="R49" s="160">
        <v>65</v>
      </c>
      <c r="S49" s="335">
        <f t="shared" si="3"/>
        <v>204</v>
      </c>
      <c r="U49" s="103"/>
      <c r="V49" s="103"/>
      <c r="X49" s="103"/>
    </row>
    <row r="50" spans="1:24" x14ac:dyDescent="0.25">
      <c r="A50" s="104">
        <v>5</v>
      </c>
      <c r="B50" s="38" t="s">
        <v>24</v>
      </c>
      <c r="C50" s="145">
        <v>124</v>
      </c>
      <c r="D50" s="148">
        <v>3.879032258064516</v>
      </c>
      <c r="E50" s="415">
        <v>3.85</v>
      </c>
      <c r="F50" s="160">
        <v>40</v>
      </c>
      <c r="G50" s="145">
        <v>116</v>
      </c>
      <c r="H50" s="148">
        <v>3.6379310344827585</v>
      </c>
      <c r="I50" s="415">
        <v>3.7</v>
      </c>
      <c r="J50" s="160">
        <v>58</v>
      </c>
      <c r="K50" s="145">
        <v>117</v>
      </c>
      <c r="L50" s="148">
        <v>3.5897435897435899</v>
      </c>
      <c r="M50" s="138">
        <v>3.61</v>
      </c>
      <c r="N50" s="160">
        <v>50</v>
      </c>
      <c r="O50" s="145">
        <v>95</v>
      </c>
      <c r="P50" s="148">
        <v>3.77</v>
      </c>
      <c r="Q50" s="138">
        <v>3.43</v>
      </c>
      <c r="R50" s="160">
        <v>6</v>
      </c>
      <c r="S50" s="335">
        <f t="shared" si="3"/>
        <v>154</v>
      </c>
      <c r="U50" s="103"/>
      <c r="V50" s="103"/>
      <c r="X50" s="103"/>
    </row>
    <row r="51" spans="1:24" ht="15" customHeight="1" x14ac:dyDescent="0.25">
      <c r="A51" s="104">
        <v>6</v>
      </c>
      <c r="B51" s="38" t="s">
        <v>25</v>
      </c>
      <c r="C51" s="145">
        <v>75</v>
      </c>
      <c r="D51" s="148">
        <v>3.9066666666666667</v>
      </c>
      <c r="E51" s="415">
        <v>3.85</v>
      </c>
      <c r="F51" s="160">
        <v>32</v>
      </c>
      <c r="G51" s="145">
        <v>88</v>
      </c>
      <c r="H51" s="148">
        <v>3.7840909090909092</v>
      </c>
      <c r="I51" s="415">
        <v>3.7</v>
      </c>
      <c r="J51" s="160">
        <v>31</v>
      </c>
      <c r="K51" s="145">
        <v>77</v>
      </c>
      <c r="L51" s="148">
        <v>3.8961038961038961</v>
      </c>
      <c r="M51" s="138">
        <v>3.61</v>
      </c>
      <c r="N51" s="160">
        <v>8</v>
      </c>
      <c r="O51" s="145">
        <v>95</v>
      </c>
      <c r="P51" s="148">
        <v>3.76</v>
      </c>
      <c r="Q51" s="138">
        <v>3.43</v>
      </c>
      <c r="R51" s="160">
        <v>7</v>
      </c>
      <c r="S51" s="335">
        <f t="shared" si="3"/>
        <v>78</v>
      </c>
      <c r="U51" s="103"/>
      <c r="V51" s="103"/>
      <c r="X51" s="103"/>
    </row>
    <row r="52" spans="1:24" x14ac:dyDescent="0.25">
      <c r="A52" s="104">
        <v>7</v>
      </c>
      <c r="B52" s="38" t="s">
        <v>168</v>
      </c>
      <c r="C52" s="145">
        <v>50</v>
      </c>
      <c r="D52" s="148">
        <v>4.24</v>
      </c>
      <c r="E52" s="415">
        <v>3.85</v>
      </c>
      <c r="F52" s="160">
        <v>3</v>
      </c>
      <c r="G52" s="145">
        <v>36</v>
      </c>
      <c r="H52" s="148">
        <v>4.166666666666667</v>
      </c>
      <c r="I52" s="415">
        <v>3.7</v>
      </c>
      <c r="J52" s="160">
        <v>2</v>
      </c>
      <c r="K52" s="145">
        <v>33</v>
      </c>
      <c r="L52" s="148">
        <v>3.4545454545454546</v>
      </c>
      <c r="M52" s="138">
        <v>3.61</v>
      </c>
      <c r="N52" s="160">
        <v>79</v>
      </c>
      <c r="O52" s="145">
        <v>29</v>
      </c>
      <c r="P52" s="148">
        <v>3.5862068965517242</v>
      </c>
      <c r="Q52" s="138">
        <v>3.43</v>
      </c>
      <c r="R52" s="160">
        <v>25</v>
      </c>
      <c r="S52" s="339">
        <f t="shared" si="3"/>
        <v>109</v>
      </c>
      <c r="U52" s="103"/>
      <c r="V52" s="103"/>
      <c r="X52" s="103"/>
    </row>
    <row r="53" spans="1:24" x14ac:dyDescent="0.25">
      <c r="A53" s="104">
        <v>8</v>
      </c>
      <c r="B53" s="38" t="s">
        <v>194</v>
      </c>
      <c r="C53" s="145">
        <v>99</v>
      </c>
      <c r="D53" s="148">
        <v>3.9494949494949494</v>
      </c>
      <c r="E53" s="415">
        <v>3.85</v>
      </c>
      <c r="F53" s="160">
        <v>26</v>
      </c>
      <c r="G53" s="145">
        <v>63</v>
      </c>
      <c r="H53" s="148">
        <v>3.8253968253968256</v>
      </c>
      <c r="I53" s="415">
        <v>3.7</v>
      </c>
      <c r="J53" s="160">
        <v>21</v>
      </c>
      <c r="K53" s="145">
        <v>59</v>
      </c>
      <c r="L53" s="148">
        <v>3.5762711864406778</v>
      </c>
      <c r="M53" s="138">
        <v>3.61</v>
      </c>
      <c r="N53" s="160">
        <v>56</v>
      </c>
      <c r="O53" s="145">
        <v>79</v>
      </c>
      <c r="P53" s="148">
        <v>3.5063291139240507</v>
      </c>
      <c r="Q53" s="138">
        <v>3.43</v>
      </c>
      <c r="R53" s="160">
        <v>37</v>
      </c>
      <c r="S53" s="335">
        <f t="shared" si="3"/>
        <v>140</v>
      </c>
      <c r="U53" s="103"/>
      <c r="V53" s="103"/>
      <c r="X53" s="103"/>
    </row>
    <row r="54" spans="1:24" x14ac:dyDescent="0.25">
      <c r="A54" s="104">
        <v>9</v>
      </c>
      <c r="B54" s="38" t="s">
        <v>89</v>
      </c>
      <c r="C54" s="145">
        <v>49</v>
      </c>
      <c r="D54" s="148">
        <v>3.6530612244897958</v>
      </c>
      <c r="E54" s="415">
        <v>3.85</v>
      </c>
      <c r="F54" s="160">
        <v>94</v>
      </c>
      <c r="G54" s="145">
        <v>51</v>
      </c>
      <c r="H54" s="148">
        <v>3.4509803921568629</v>
      </c>
      <c r="I54" s="415">
        <v>3.7</v>
      </c>
      <c r="J54" s="160">
        <v>97</v>
      </c>
      <c r="K54" s="145">
        <v>51</v>
      </c>
      <c r="L54" s="148">
        <v>3.2352941176470589</v>
      </c>
      <c r="M54" s="138">
        <v>3.61</v>
      </c>
      <c r="N54" s="160">
        <v>107</v>
      </c>
      <c r="O54" s="145">
        <v>47</v>
      </c>
      <c r="P54" s="148">
        <v>2.9361702127659575</v>
      </c>
      <c r="Q54" s="138">
        <v>3.43</v>
      </c>
      <c r="R54" s="160">
        <v>102</v>
      </c>
      <c r="S54" s="335">
        <f t="shared" si="3"/>
        <v>400</v>
      </c>
      <c r="U54" s="103"/>
      <c r="V54" s="103"/>
      <c r="X54" s="103"/>
    </row>
    <row r="55" spans="1:24" x14ac:dyDescent="0.25">
      <c r="A55" s="104">
        <v>10</v>
      </c>
      <c r="B55" s="38" t="s">
        <v>90</v>
      </c>
      <c r="C55" s="145">
        <v>30</v>
      </c>
      <c r="D55" s="148">
        <v>3.8666666666666667</v>
      </c>
      <c r="E55" s="415">
        <v>3.85</v>
      </c>
      <c r="F55" s="160">
        <v>44</v>
      </c>
      <c r="G55" s="145">
        <v>23</v>
      </c>
      <c r="H55" s="148">
        <v>3.9130434782608696</v>
      </c>
      <c r="I55" s="415">
        <v>3.7</v>
      </c>
      <c r="J55" s="160">
        <v>15</v>
      </c>
      <c r="K55" s="145">
        <v>23</v>
      </c>
      <c r="L55" s="148">
        <v>3.3043478260869565</v>
      </c>
      <c r="M55" s="138">
        <v>3.61</v>
      </c>
      <c r="N55" s="160">
        <v>101</v>
      </c>
      <c r="O55" s="145">
        <v>23</v>
      </c>
      <c r="P55" s="148">
        <v>3.1304347826086958</v>
      </c>
      <c r="Q55" s="138">
        <v>3.43</v>
      </c>
      <c r="R55" s="160">
        <v>91</v>
      </c>
      <c r="S55" s="335">
        <f t="shared" si="3"/>
        <v>251</v>
      </c>
      <c r="U55" s="103"/>
      <c r="V55" s="103"/>
      <c r="X55" s="103"/>
    </row>
    <row r="56" spans="1:24" x14ac:dyDescent="0.25">
      <c r="A56" s="104">
        <v>11</v>
      </c>
      <c r="B56" s="38" t="s">
        <v>27</v>
      </c>
      <c r="C56" s="145">
        <v>48</v>
      </c>
      <c r="D56" s="148">
        <v>3.5</v>
      </c>
      <c r="E56" s="415">
        <v>3.85</v>
      </c>
      <c r="F56" s="160">
        <v>108</v>
      </c>
      <c r="G56" s="145">
        <v>27</v>
      </c>
      <c r="H56" s="148">
        <v>3.1851851851851851</v>
      </c>
      <c r="I56" s="415">
        <v>3.7</v>
      </c>
      <c r="J56" s="160">
        <v>109</v>
      </c>
      <c r="K56" s="145">
        <v>50</v>
      </c>
      <c r="L56" s="148">
        <v>3.66</v>
      </c>
      <c r="M56" s="138">
        <v>3.61</v>
      </c>
      <c r="N56" s="160">
        <v>35</v>
      </c>
      <c r="O56" s="145">
        <v>45</v>
      </c>
      <c r="P56" s="148">
        <v>3.2444444444444445</v>
      </c>
      <c r="Q56" s="138">
        <v>3.43</v>
      </c>
      <c r="R56" s="160">
        <v>74</v>
      </c>
      <c r="S56" s="335">
        <f t="shared" si="3"/>
        <v>326</v>
      </c>
      <c r="U56" s="103"/>
      <c r="V56" s="103"/>
      <c r="X56" s="103"/>
    </row>
    <row r="57" spans="1:24" x14ac:dyDescent="0.25">
      <c r="A57" s="104">
        <v>12</v>
      </c>
      <c r="B57" s="89" t="s">
        <v>28</v>
      </c>
      <c r="C57" s="152">
        <v>44</v>
      </c>
      <c r="D57" s="155">
        <v>3.6363636363636362</v>
      </c>
      <c r="E57" s="414">
        <v>3.85</v>
      </c>
      <c r="F57" s="161">
        <v>98</v>
      </c>
      <c r="G57" s="152">
        <v>61</v>
      </c>
      <c r="H57" s="155">
        <v>3.5081967213114753</v>
      </c>
      <c r="I57" s="414">
        <v>3.7</v>
      </c>
      <c r="J57" s="161">
        <v>86</v>
      </c>
      <c r="K57" s="152">
        <v>55</v>
      </c>
      <c r="L57" s="155">
        <v>3.4</v>
      </c>
      <c r="M57" s="140">
        <v>3.61</v>
      </c>
      <c r="N57" s="161">
        <v>91</v>
      </c>
      <c r="O57" s="152">
        <v>45</v>
      </c>
      <c r="P57" s="155">
        <v>3.3111111111111109</v>
      </c>
      <c r="Q57" s="140">
        <v>3.43</v>
      </c>
      <c r="R57" s="161">
        <v>64</v>
      </c>
      <c r="S57" s="335">
        <f t="shared" si="3"/>
        <v>339</v>
      </c>
      <c r="U57" s="103"/>
      <c r="V57" s="103"/>
      <c r="X57" s="103"/>
    </row>
    <row r="58" spans="1:24" x14ac:dyDescent="0.25">
      <c r="A58" s="104">
        <v>13</v>
      </c>
      <c r="B58" s="38" t="s">
        <v>195</v>
      </c>
      <c r="C58" s="145">
        <v>86</v>
      </c>
      <c r="D58" s="148">
        <v>3.7674418604651163</v>
      </c>
      <c r="E58" s="415">
        <v>3.85</v>
      </c>
      <c r="F58" s="160">
        <v>68</v>
      </c>
      <c r="G58" s="145">
        <v>89</v>
      </c>
      <c r="H58" s="148">
        <v>3.8764044943820224</v>
      </c>
      <c r="I58" s="415">
        <v>3.7</v>
      </c>
      <c r="J58" s="160">
        <v>18</v>
      </c>
      <c r="K58" s="145">
        <v>80</v>
      </c>
      <c r="L58" s="148">
        <v>3.9375</v>
      </c>
      <c r="M58" s="138">
        <v>3.61</v>
      </c>
      <c r="N58" s="160">
        <v>6</v>
      </c>
      <c r="O58" s="145">
        <v>80</v>
      </c>
      <c r="P58" s="148">
        <v>3.3624999999999998</v>
      </c>
      <c r="Q58" s="138">
        <v>3.43</v>
      </c>
      <c r="R58" s="160">
        <v>57</v>
      </c>
      <c r="S58" s="335">
        <f t="shared" si="3"/>
        <v>149</v>
      </c>
      <c r="U58" s="103"/>
      <c r="V58" s="103"/>
      <c r="X58" s="103"/>
    </row>
    <row r="59" spans="1:24" x14ac:dyDescent="0.25">
      <c r="A59" s="104">
        <v>14</v>
      </c>
      <c r="B59" s="38" t="s">
        <v>85</v>
      </c>
      <c r="C59" s="145">
        <v>22</v>
      </c>
      <c r="D59" s="148">
        <v>3.7727272727272729</v>
      </c>
      <c r="E59" s="415">
        <v>3.85</v>
      </c>
      <c r="F59" s="160">
        <v>66</v>
      </c>
      <c r="G59" s="145">
        <v>19</v>
      </c>
      <c r="H59" s="148">
        <v>3.3684210526315788</v>
      </c>
      <c r="I59" s="415">
        <v>3.7</v>
      </c>
      <c r="J59" s="160">
        <v>103</v>
      </c>
      <c r="K59" s="145">
        <v>19</v>
      </c>
      <c r="L59" s="148">
        <v>3.6315789473684212</v>
      </c>
      <c r="M59" s="138">
        <v>3.61</v>
      </c>
      <c r="N59" s="160">
        <v>42</v>
      </c>
      <c r="O59" s="145">
        <v>15</v>
      </c>
      <c r="P59" s="148">
        <v>3.0666666666666669</v>
      </c>
      <c r="Q59" s="138">
        <v>3.43</v>
      </c>
      <c r="R59" s="160">
        <v>97</v>
      </c>
      <c r="S59" s="335">
        <f t="shared" si="3"/>
        <v>308</v>
      </c>
      <c r="U59" s="103"/>
      <c r="V59" s="103"/>
      <c r="X59" s="103"/>
    </row>
    <row r="60" spans="1:24" x14ac:dyDescent="0.25">
      <c r="A60" s="104">
        <v>15</v>
      </c>
      <c r="B60" s="38" t="s">
        <v>167</v>
      </c>
      <c r="C60" s="145">
        <v>69</v>
      </c>
      <c r="D60" s="148">
        <v>3.8695652173913042</v>
      </c>
      <c r="E60" s="415">
        <v>3.85</v>
      </c>
      <c r="F60" s="160">
        <v>43</v>
      </c>
      <c r="G60" s="145">
        <v>74</v>
      </c>
      <c r="H60" s="148">
        <v>3.7567567567567566</v>
      </c>
      <c r="I60" s="415">
        <v>3.7</v>
      </c>
      <c r="J60" s="160">
        <v>35</v>
      </c>
      <c r="K60" s="145">
        <v>68</v>
      </c>
      <c r="L60" s="148">
        <v>3.5</v>
      </c>
      <c r="M60" s="138">
        <v>3.61</v>
      </c>
      <c r="N60" s="160">
        <v>70</v>
      </c>
      <c r="O60" s="145">
        <v>62</v>
      </c>
      <c r="P60" s="148">
        <v>3.6451612903225805</v>
      </c>
      <c r="Q60" s="138">
        <v>3.43</v>
      </c>
      <c r="R60" s="160">
        <v>17</v>
      </c>
      <c r="S60" s="335">
        <f t="shared" si="3"/>
        <v>165</v>
      </c>
      <c r="U60" s="103"/>
      <c r="V60" s="103"/>
      <c r="X60" s="103"/>
    </row>
    <row r="61" spans="1:24" x14ac:dyDescent="0.25">
      <c r="A61" s="104">
        <v>16</v>
      </c>
      <c r="B61" s="39" t="s">
        <v>30</v>
      </c>
      <c r="C61" s="156">
        <v>79</v>
      </c>
      <c r="D61" s="157">
        <v>3.5696202531645569</v>
      </c>
      <c r="E61" s="420">
        <v>3.85</v>
      </c>
      <c r="F61" s="165">
        <v>102</v>
      </c>
      <c r="G61" s="156">
        <v>51</v>
      </c>
      <c r="H61" s="157">
        <v>3.4901960784313726</v>
      </c>
      <c r="I61" s="420">
        <v>3.7</v>
      </c>
      <c r="J61" s="165">
        <v>88</v>
      </c>
      <c r="K61" s="156">
        <v>69</v>
      </c>
      <c r="L61" s="157">
        <v>3.36231884057971</v>
      </c>
      <c r="M61" s="144">
        <v>3.61</v>
      </c>
      <c r="N61" s="165">
        <v>96</v>
      </c>
      <c r="O61" s="156">
        <v>52</v>
      </c>
      <c r="P61" s="157">
        <v>3.1538461538461537</v>
      </c>
      <c r="Q61" s="144">
        <v>3.43</v>
      </c>
      <c r="R61" s="165">
        <v>88</v>
      </c>
      <c r="S61" s="335">
        <f t="shared" si="3"/>
        <v>374</v>
      </c>
      <c r="U61" s="103"/>
      <c r="V61" s="103"/>
      <c r="X61" s="103"/>
    </row>
    <row r="62" spans="1:24" x14ac:dyDescent="0.25">
      <c r="A62" s="104">
        <v>17</v>
      </c>
      <c r="B62" s="38" t="s">
        <v>83</v>
      </c>
      <c r="C62" s="145">
        <v>73</v>
      </c>
      <c r="D62" s="148">
        <v>3.6986301369863015</v>
      </c>
      <c r="E62" s="415">
        <v>3.85</v>
      </c>
      <c r="F62" s="160">
        <v>87</v>
      </c>
      <c r="G62" s="145">
        <v>84</v>
      </c>
      <c r="H62" s="148">
        <v>3.5119047619047619</v>
      </c>
      <c r="I62" s="415">
        <v>3.7</v>
      </c>
      <c r="J62" s="160">
        <v>83</v>
      </c>
      <c r="K62" s="145">
        <v>56</v>
      </c>
      <c r="L62" s="148">
        <v>3.5</v>
      </c>
      <c r="M62" s="138">
        <v>3.61</v>
      </c>
      <c r="N62" s="160">
        <v>71</v>
      </c>
      <c r="O62" s="145">
        <v>49</v>
      </c>
      <c r="P62" s="148">
        <v>3.2448979591836733</v>
      </c>
      <c r="Q62" s="138">
        <v>3.43</v>
      </c>
      <c r="R62" s="160">
        <v>73</v>
      </c>
      <c r="S62" s="335">
        <f t="shared" si="3"/>
        <v>314</v>
      </c>
      <c r="U62" s="103"/>
      <c r="V62" s="103"/>
      <c r="X62" s="103"/>
    </row>
    <row r="63" spans="1:24" x14ac:dyDescent="0.25">
      <c r="A63" s="104">
        <v>18</v>
      </c>
      <c r="B63" s="38" t="s">
        <v>31</v>
      </c>
      <c r="C63" s="145">
        <v>103</v>
      </c>
      <c r="D63" s="148">
        <v>3.941747572815534</v>
      </c>
      <c r="E63" s="415">
        <v>3.85</v>
      </c>
      <c r="F63" s="160">
        <v>28</v>
      </c>
      <c r="G63" s="145">
        <v>109</v>
      </c>
      <c r="H63" s="148">
        <v>3.6330275229357798</v>
      </c>
      <c r="I63" s="415">
        <v>3.7</v>
      </c>
      <c r="J63" s="160">
        <v>61</v>
      </c>
      <c r="K63" s="145">
        <v>97</v>
      </c>
      <c r="L63" s="148">
        <v>3.6494845360824741</v>
      </c>
      <c r="M63" s="138">
        <v>3.61</v>
      </c>
      <c r="N63" s="160">
        <v>37</v>
      </c>
      <c r="O63" s="145">
        <v>104</v>
      </c>
      <c r="P63" s="148">
        <v>3.6730769230769229</v>
      </c>
      <c r="Q63" s="138">
        <v>3.43</v>
      </c>
      <c r="R63" s="160">
        <v>13</v>
      </c>
      <c r="S63" s="336">
        <f t="shared" si="3"/>
        <v>139</v>
      </c>
      <c r="U63" s="103"/>
      <c r="V63" s="103"/>
      <c r="X63" s="103"/>
    </row>
    <row r="64" spans="1:24" x14ac:dyDescent="0.25">
      <c r="A64" s="107">
        <v>19</v>
      </c>
      <c r="B64" s="38" t="s">
        <v>26</v>
      </c>
      <c r="C64" s="145">
        <v>65</v>
      </c>
      <c r="D64" s="148">
        <v>4.0307692307692307</v>
      </c>
      <c r="E64" s="415">
        <v>3.85</v>
      </c>
      <c r="F64" s="160">
        <v>13</v>
      </c>
      <c r="G64" s="145">
        <v>56</v>
      </c>
      <c r="H64" s="148">
        <v>3.8035714285714284</v>
      </c>
      <c r="I64" s="415">
        <v>3.7</v>
      </c>
      <c r="J64" s="160">
        <v>25</v>
      </c>
      <c r="K64" s="145">
        <v>74</v>
      </c>
      <c r="L64" s="148">
        <v>3.6081081081081079</v>
      </c>
      <c r="M64" s="138">
        <v>3.61</v>
      </c>
      <c r="N64" s="160">
        <v>46</v>
      </c>
      <c r="O64" s="145">
        <v>57</v>
      </c>
      <c r="P64" s="148">
        <v>3.6315789473684212</v>
      </c>
      <c r="Q64" s="138">
        <v>3.43</v>
      </c>
      <c r="R64" s="160">
        <v>18</v>
      </c>
      <c r="S64" s="336">
        <f t="shared" si="3"/>
        <v>102</v>
      </c>
      <c r="U64" s="103"/>
      <c r="V64" s="103"/>
      <c r="X64" s="103"/>
    </row>
    <row r="65" spans="1:24" ht="15.75" thickBot="1" x14ac:dyDescent="0.3">
      <c r="A65" s="116">
        <v>20</v>
      </c>
      <c r="B65" s="38" t="s">
        <v>200</v>
      </c>
      <c r="C65" s="145">
        <v>82</v>
      </c>
      <c r="D65" s="148">
        <v>3.7560975609756095</v>
      </c>
      <c r="E65" s="415">
        <v>3.85</v>
      </c>
      <c r="F65" s="160">
        <v>73</v>
      </c>
      <c r="G65" s="145"/>
      <c r="H65" s="148"/>
      <c r="I65" s="415">
        <v>3.7</v>
      </c>
      <c r="J65" s="160">
        <v>110</v>
      </c>
      <c r="K65" s="145"/>
      <c r="L65" s="148"/>
      <c r="M65" s="138">
        <v>3.61</v>
      </c>
      <c r="N65" s="160">
        <v>110</v>
      </c>
      <c r="O65" s="145"/>
      <c r="P65" s="148"/>
      <c r="Q65" s="138">
        <v>3.43</v>
      </c>
      <c r="R65" s="160">
        <v>108</v>
      </c>
      <c r="S65" s="336">
        <f t="shared" si="3"/>
        <v>401</v>
      </c>
      <c r="U65" s="103"/>
      <c r="V65" s="103"/>
      <c r="X65" s="103"/>
    </row>
    <row r="66" spans="1:24" ht="15.75" thickBot="1" x14ac:dyDescent="0.3">
      <c r="A66" s="96"/>
      <c r="B66" s="108" t="s">
        <v>121</v>
      </c>
      <c r="C66" s="109">
        <f>SUM(C67:C80)</f>
        <v>1523</v>
      </c>
      <c r="D66" s="98">
        <f>AVERAGE(D67:D80)</f>
        <v>3.8171573708038724</v>
      </c>
      <c r="E66" s="413">
        <v>3.85</v>
      </c>
      <c r="F66" s="100"/>
      <c r="G66" s="109">
        <f>SUM(G67:G80)</f>
        <v>1325</v>
      </c>
      <c r="H66" s="98">
        <f>AVERAGE(H67:H80)</f>
        <v>3.6426551158430853</v>
      </c>
      <c r="I66" s="413">
        <v>3.7</v>
      </c>
      <c r="J66" s="100"/>
      <c r="K66" s="109">
        <f>SUM(K67:K80)</f>
        <v>1294</v>
      </c>
      <c r="L66" s="98">
        <f>AVERAGE(L67:L80)</f>
        <v>3.5567346486531037</v>
      </c>
      <c r="M66" s="99">
        <v>3.61</v>
      </c>
      <c r="N66" s="100"/>
      <c r="O66" s="109">
        <f>SUM(O67:O80)</f>
        <v>1154</v>
      </c>
      <c r="P66" s="98">
        <f>AVERAGE(P67:P80)</f>
        <v>3.374786443028523</v>
      </c>
      <c r="Q66" s="99">
        <v>3.43</v>
      </c>
      <c r="R66" s="100"/>
      <c r="S66" s="338"/>
      <c r="U66" s="103"/>
      <c r="V66" s="103"/>
      <c r="X66" s="103"/>
    </row>
    <row r="67" spans="1:24" x14ac:dyDescent="0.25">
      <c r="A67" s="117">
        <v>1</v>
      </c>
      <c r="B67" s="38" t="s">
        <v>71</v>
      </c>
      <c r="C67" s="145">
        <v>98</v>
      </c>
      <c r="D67" s="148">
        <v>3.8979591836734695</v>
      </c>
      <c r="E67" s="415">
        <v>3.85</v>
      </c>
      <c r="F67" s="160">
        <v>35</v>
      </c>
      <c r="G67" s="145">
        <v>76</v>
      </c>
      <c r="H67" s="148">
        <v>3.9342105263157894</v>
      </c>
      <c r="I67" s="415">
        <v>3.7</v>
      </c>
      <c r="J67" s="160">
        <v>11</v>
      </c>
      <c r="K67" s="145">
        <v>79</v>
      </c>
      <c r="L67" s="148">
        <v>3.721518987341772</v>
      </c>
      <c r="M67" s="138">
        <v>3.61</v>
      </c>
      <c r="N67" s="160">
        <v>21</v>
      </c>
      <c r="O67" s="145">
        <v>74</v>
      </c>
      <c r="P67" s="148">
        <v>3.4864864864864864</v>
      </c>
      <c r="Q67" s="138">
        <v>3.43</v>
      </c>
      <c r="R67" s="160">
        <v>42</v>
      </c>
      <c r="S67" s="341">
        <f t="shared" ref="S67:S80" si="4">SUM(F67+J67+N67+R67)</f>
        <v>109</v>
      </c>
      <c r="U67" s="103"/>
      <c r="V67" s="103"/>
      <c r="X67" s="103"/>
    </row>
    <row r="68" spans="1:24" x14ac:dyDescent="0.25">
      <c r="A68" s="104">
        <v>2</v>
      </c>
      <c r="B68" s="38" t="s">
        <v>75</v>
      </c>
      <c r="C68" s="145">
        <v>103</v>
      </c>
      <c r="D68" s="148">
        <v>3.8446601941747574</v>
      </c>
      <c r="E68" s="415">
        <v>3.85</v>
      </c>
      <c r="F68" s="160">
        <v>48</v>
      </c>
      <c r="G68" s="145">
        <v>108</v>
      </c>
      <c r="H68" s="148">
        <v>3.9074074074074074</v>
      </c>
      <c r="I68" s="415">
        <v>3.7</v>
      </c>
      <c r="J68" s="160">
        <v>16</v>
      </c>
      <c r="K68" s="145">
        <v>74</v>
      </c>
      <c r="L68" s="148">
        <v>3.6486486486486487</v>
      </c>
      <c r="M68" s="138">
        <v>3.61</v>
      </c>
      <c r="N68" s="160">
        <v>38</v>
      </c>
      <c r="O68" s="145">
        <v>88</v>
      </c>
      <c r="P68" s="148">
        <v>3.8068181818181817</v>
      </c>
      <c r="Q68" s="138">
        <v>3.43</v>
      </c>
      <c r="R68" s="160">
        <v>5</v>
      </c>
      <c r="S68" s="342">
        <f t="shared" si="4"/>
        <v>107</v>
      </c>
      <c r="U68" s="103"/>
      <c r="V68" s="103"/>
      <c r="X68" s="103"/>
    </row>
    <row r="69" spans="1:24" x14ac:dyDescent="0.25">
      <c r="A69" s="104">
        <v>3</v>
      </c>
      <c r="B69" s="38" t="s">
        <v>173</v>
      </c>
      <c r="C69" s="145">
        <v>119</v>
      </c>
      <c r="D69" s="148">
        <v>3.7058823529411766</v>
      </c>
      <c r="E69" s="415">
        <v>3.85</v>
      </c>
      <c r="F69" s="160">
        <v>86</v>
      </c>
      <c r="G69" s="145">
        <v>106</v>
      </c>
      <c r="H69" s="148">
        <v>3.7358490566037736</v>
      </c>
      <c r="I69" s="415">
        <v>3.7</v>
      </c>
      <c r="J69" s="160">
        <v>38</v>
      </c>
      <c r="K69" s="145">
        <v>136</v>
      </c>
      <c r="L69" s="148">
        <v>3.5735294117647061</v>
      </c>
      <c r="M69" s="138">
        <v>3.61</v>
      </c>
      <c r="N69" s="160">
        <v>57</v>
      </c>
      <c r="O69" s="145">
        <v>126</v>
      </c>
      <c r="P69" s="148">
        <v>3.4126984126984126</v>
      </c>
      <c r="Q69" s="138">
        <v>3.43</v>
      </c>
      <c r="R69" s="160">
        <v>49</v>
      </c>
      <c r="S69" s="339">
        <f t="shared" si="4"/>
        <v>230</v>
      </c>
      <c r="U69" s="103"/>
      <c r="V69" s="103"/>
      <c r="X69" s="103"/>
    </row>
    <row r="70" spans="1:24" x14ac:dyDescent="0.25">
      <c r="A70" s="104">
        <v>4</v>
      </c>
      <c r="B70" s="38" t="s">
        <v>169</v>
      </c>
      <c r="C70" s="145">
        <v>74</v>
      </c>
      <c r="D70" s="148">
        <v>3.8378378378378377</v>
      </c>
      <c r="E70" s="415">
        <v>3.85</v>
      </c>
      <c r="F70" s="160">
        <v>49</v>
      </c>
      <c r="G70" s="145">
        <v>56</v>
      </c>
      <c r="H70" s="148">
        <v>3.5714285714285716</v>
      </c>
      <c r="I70" s="415">
        <v>3.7</v>
      </c>
      <c r="J70" s="160">
        <v>74</v>
      </c>
      <c r="K70" s="145">
        <v>74</v>
      </c>
      <c r="L70" s="148">
        <v>3.4459459459459461</v>
      </c>
      <c r="M70" s="138">
        <v>3.61</v>
      </c>
      <c r="N70" s="160">
        <v>81</v>
      </c>
      <c r="O70" s="145">
        <v>51</v>
      </c>
      <c r="P70" s="148">
        <v>3.0980392156862746</v>
      </c>
      <c r="Q70" s="138">
        <v>3.43</v>
      </c>
      <c r="R70" s="160">
        <v>94</v>
      </c>
      <c r="S70" s="339">
        <f t="shared" si="4"/>
        <v>298</v>
      </c>
      <c r="U70" s="103"/>
      <c r="V70" s="103"/>
      <c r="X70" s="103"/>
    </row>
    <row r="71" spans="1:24" x14ac:dyDescent="0.25">
      <c r="A71" s="104">
        <v>5</v>
      </c>
      <c r="B71" s="38" t="s">
        <v>106</v>
      </c>
      <c r="C71" s="145">
        <v>76</v>
      </c>
      <c r="D71" s="148">
        <v>3.8157894736842106</v>
      </c>
      <c r="E71" s="415">
        <v>3.85</v>
      </c>
      <c r="F71" s="160">
        <v>56</v>
      </c>
      <c r="G71" s="145">
        <v>63</v>
      </c>
      <c r="H71" s="148">
        <v>3.6666666666666665</v>
      </c>
      <c r="I71" s="415">
        <v>3.7</v>
      </c>
      <c r="J71" s="160">
        <v>49</v>
      </c>
      <c r="K71" s="145">
        <v>76</v>
      </c>
      <c r="L71" s="148">
        <v>3.6973684210526314</v>
      </c>
      <c r="M71" s="138">
        <v>3.61</v>
      </c>
      <c r="N71" s="160">
        <v>31</v>
      </c>
      <c r="O71" s="145">
        <v>73</v>
      </c>
      <c r="P71" s="148">
        <v>3.506849315068493</v>
      </c>
      <c r="Q71" s="138">
        <v>3.43</v>
      </c>
      <c r="R71" s="160">
        <v>36</v>
      </c>
      <c r="S71" s="339">
        <f t="shared" si="4"/>
        <v>172</v>
      </c>
      <c r="U71" s="103"/>
      <c r="V71" s="103"/>
      <c r="X71" s="103"/>
    </row>
    <row r="72" spans="1:24" x14ac:dyDescent="0.25">
      <c r="A72" s="104">
        <v>6</v>
      </c>
      <c r="B72" s="124" t="s">
        <v>170</v>
      </c>
      <c r="C72" s="196">
        <v>85</v>
      </c>
      <c r="D72" s="197">
        <v>3.6941176470588237</v>
      </c>
      <c r="E72" s="416">
        <v>3.85</v>
      </c>
      <c r="F72" s="162">
        <v>88</v>
      </c>
      <c r="G72" s="196">
        <v>82</v>
      </c>
      <c r="H72" s="197">
        <v>3.6585365853658538</v>
      </c>
      <c r="I72" s="416">
        <v>3.7</v>
      </c>
      <c r="J72" s="162">
        <v>52</v>
      </c>
      <c r="K72" s="196">
        <v>71</v>
      </c>
      <c r="L72" s="197">
        <v>3.5774647887323945</v>
      </c>
      <c r="M72" s="141">
        <v>3.61</v>
      </c>
      <c r="N72" s="162">
        <v>54</v>
      </c>
      <c r="O72" s="196">
        <v>62</v>
      </c>
      <c r="P72" s="197">
        <v>3.032258064516129</v>
      </c>
      <c r="Q72" s="141">
        <v>3.43</v>
      </c>
      <c r="R72" s="162">
        <v>99</v>
      </c>
      <c r="S72" s="339">
        <f t="shared" si="4"/>
        <v>293</v>
      </c>
      <c r="U72" s="103"/>
      <c r="V72" s="103"/>
      <c r="X72" s="103"/>
    </row>
    <row r="73" spans="1:24" x14ac:dyDescent="0.25">
      <c r="A73" s="104">
        <v>7</v>
      </c>
      <c r="B73" s="89" t="s">
        <v>171</v>
      </c>
      <c r="C73" s="152">
        <v>66</v>
      </c>
      <c r="D73" s="155">
        <v>3.8333333333333335</v>
      </c>
      <c r="E73" s="414">
        <v>3.85</v>
      </c>
      <c r="F73" s="161">
        <v>50</v>
      </c>
      <c r="G73" s="152">
        <v>97</v>
      </c>
      <c r="H73" s="155">
        <v>3.6391752577319587</v>
      </c>
      <c r="I73" s="414">
        <v>3.7</v>
      </c>
      <c r="J73" s="161">
        <v>56</v>
      </c>
      <c r="K73" s="152">
        <v>55</v>
      </c>
      <c r="L73" s="155">
        <v>3.5090909090909093</v>
      </c>
      <c r="M73" s="140">
        <v>3.61</v>
      </c>
      <c r="N73" s="161">
        <v>67</v>
      </c>
      <c r="O73" s="152">
        <v>70</v>
      </c>
      <c r="P73" s="155">
        <v>3.3571428571428572</v>
      </c>
      <c r="Q73" s="140">
        <v>3.43</v>
      </c>
      <c r="R73" s="161">
        <v>56</v>
      </c>
      <c r="S73" s="339">
        <f t="shared" si="4"/>
        <v>229</v>
      </c>
      <c r="U73" s="103"/>
      <c r="V73" s="103"/>
      <c r="X73" s="103"/>
    </row>
    <row r="74" spans="1:24" x14ac:dyDescent="0.25">
      <c r="A74" s="104">
        <v>8</v>
      </c>
      <c r="B74" s="38" t="s">
        <v>172</v>
      </c>
      <c r="C74" s="145">
        <v>88</v>
      </c>
      <c r="D74" s="148">
        <v>3.8863636363636362</v>
      </c>
      <c r="E74" s="415">
        <v>3.85</v>
      </c>
      <c r="F74" s="160">
        <v>39</v>
      </c>
      <c r="G74" s="145">
        <v>78</v>
      </c>
      <c r="H74" s="148">
        <v>3.4871794871794872</v>
      </c>
      <c r="I74" s="415">
        <v>3.7</v>
      </c>
      <c r="J74" s="160">
        <v>89</v>
      </c>
      <c r="K74" s="145">
        <v>83</v>
      </c>
      <c r="L74" s="148">
        <v>3.6265060240963853</v>
      </c>
      <c r="M74" s="138">
        <v>3.61</v>
      </c>
      <c r="N74" s="160">
        <v>43</v>
      </c>
      <c r="O74" s="145">
        <v>101</v>
      </c>
      <c r="P74" s="148">
        <v>3.4059405940594059</v>
      </c>
      <c r="Q74" s="138">
        <v>3.43</v>
      </c>
      <c r="R74" s="160">
        <v>50</v>
      </c>
      <c r="S74" s="339">
        <f t="shared" si="4"/>
        <v>221</v>
      </c>
      <c r="U74" s="103"/>
      <c r="V74" s="103"/>
      <c r="X74" s="103"/>
    </row>
    <row r="75" spans="1:24" x14ac:dyDescent="0.25">
      <c r="A75" s="104">
        <v>9</v>
      </c>
      <c r="B75" s="38" t="s">
        <v>34</v>
      </c>
      <c r="C75" s="145">
        <v>78</v>
      </c>
      <c r="D75" s="148">
        <v>3.5641025641025643</v>
      </c>
      <c r="E75" s="415">
        <v>3.85</v>
      </c>
      <c r="F75" s="160">
        <v>103</v>
      </c>
      <c r="G75" s="145">
        <v>74</v>
      </c>
      <c r="H75" s="148">
        <v>3.4189189189189189</v>
      </c>
      <c r="I75" s="415">
        <v>3.7</v>
      </c>
      <c r="J75" s="160">
        <v>101</v>
      </c>
      <c r="K75" s="145">
        <v>58</v>
      </c>
      <c r="L75" s="148">
        <v>3.3448275862068964</v>
      </c>
      <c r="M75" s="138">
        <v>3.61</v>
      </c>
      <c r="N75" s="160">
        <v>97</v>
      </c>
      <c r="O75" s="145">
        <v>69</v>
      </c>
      <c r="P75" s="148">
        <v>3.0289855072463769</v>
      </c>
      <c r="Q75" s="138">
        <v>3.43</v>
      </c>
      <c r="R75" s="160">
        <v>100</v>
      </c>
      <c r="S75" s="339">
        <f t="shared" si="4"/>
        <v>401</v>
      </c>
      <c r="U75" s="103"/>
      <c r="V75" s="103"/>
      <c r="X75" s="103"/>
    </row>
    <row r="76" spans="1:24" x14ac:dyDescent="0.25">
      <c r="A76" s="104">
        <v>10</v>
      </c>
      <c r="B76" s="38" t="s">
        <v>174</v>
      </c>
      <c r="C76" s="145">
        <v>203</v>
      </c>
      <c r="D76" s="148">
        <v>3.7438423645320196</v>
      </c>
      <c r="E76" s="415">
        <v>3.85</v>
      </c>
      <c r="F76" s="160">
        <v>76</v>
      </c>
      <c r="G76" s="145">
        <v>164</v>
      </c>
      <c r="H76" s="148">
        <v>3.7926829268292681</v>
      </c>
      <c r="I76" s="415">
        <v>3.7</v>
      </c>
      <c r="J76" s="160">
        <v>29</v>
      </c>
      <c r="K76" s="145">
        <v>185</v>
      </c>
      <c r="L76" s="148">
        <v>3.6324324324324326</v>
      </c>
      <c r="M76" s="138">
        <v>3.61</v>
      </c>
      <c r="N76" s="160">
        <v>41</v>
      </c>
      <c r="O76" s="145">
        <v>183</v>
      </c>
      <c r="P76" s="148">
        <v>3.5081967213114753</v>
      </c>
      <c r="Q76" s="138">
        <v>3.43</v>
      </c>
      <c r="R76" s="160">
        <v>35</v>
      </c>
      <c r="S76" s="339">
        <f t="shared" si="4"/>
        <v>181</v>
      </c>
      <c r="U76" s="103"/>
      <c r="V76" s="103"/>
      <c r="X76" s="103"/>
    </row>
    <row r="77" spans="1:24" x14ac:dyDescent="0.25">
      <c r="A77" s="104">
        <v>11</v>
      </c>
      <c r="B77" s="38" t="s">
        <v>175</v>
      </c>
      <c r="C77" s="145">
        <v>123</v>
      </c>
      <c r="D77" s="148">
        <v>3.8048780487804876</v>
      </c>
      <c r="E77" s="415">
        <v>3.85</v>
      </c>
      <c r="F77" s="160">
        <v>59</v>
      </c>
      <c r="G77" s="145">
        <v>117</v>
      </c>
      <c r="H77" s="148">
        <v>3.1965811965811968</v>
      </c>
      <c r="I77" s="415">
        <v>3.7</v>
      </c>
      <c r="J77" s="160">
        <v>108</v>
      </c>
      <c r="K77" s="145">
        <v>119</v>
      </c>
      <c r="L77" s="148">
        <v>3.3109243697478989</v>
      </c>
      <c r="M77" s="138">
        <v>3.61</v>
      </c>
      <c r="N77" s="160">
        <v>100</v>
      </c>
      <c r="O77" s="145">
        <v>106</v>
      </c>
      <c r="P77" s="148">
        <v>3.4150943396226414</v>
      </c>
      <c r="Q77" s="138">
        <v>3.43</v>
      </c>
      <c r="R77" s="160">
        <v>48</v>
      </c>
      <c r="S77" s="339">
        <f t="shared" si="4"/>
        <v>315</v>
      </c>
      <c r="U77" s="103"/>
      <c r="V77" s="103"/>
      <c r="X77" s="103"/>
    </row>
    <row r="78" spans="1:24" x14ac:dyDescent="0.25">
      <c r="A78" s="104">
        <v>12</v>
      </c>
      <c r="B78" s="89" t="s">
        <v>191</v>
      </c>
      <c r="C78" s="152">
        <v>87</v>
      </c>
      <c r="D78" s="155">
        <v>3.8160919540229883</v>
      </c>
      <c r="E78" s="414">
        <v>3.85</v>
      </c>
      <c r="F78" s="161">
        <v>55</v>
      </c>
      <c r="G78" s="152">
        <v>61</v>
      </c>
      <c r="H78" s="155">
        <v>3.5245901639344264</v>
      </c>
      <c r="I78" s="414">
        <v>3.7</v>
      </c>
      <c r="J78" s="161">
        <v>81</v>
      </c>
      <c r="K78" s="152">
        <v>61</v>
      </c>
      <c r="L78" s="155">
        <v>3.442622950819672</v>
      </c>
      <c r="M78" s="140">
        <v>3.61</v>
      </c>
      <c r="N78" s="161">
        <v>82</v>
      </c>
      <c r="O78" s="152">
        <v>52</v>
      </c>
      <c r="P78" s="155">
        <v>3.2884615384615383</v>
      </c>
      <c r="Q78" s="140">
        <v>3.43</v>
      </c>
      <c r="R78" s="161">
        <v>69</v>
      </c>
      <c r="S78" s="339">
        <f t="shared" si="4"/>
        <v>287</v>
      </c>
      <c r="U78" s="103"/>
      <c r="V78" s="103"/>
      <c r="X78" s="103"/>
    </row>
    <row r="79" spans="1:24" x14ac:dyDescent="0.25">
      <c r="A79" s="104">
        <v>13</v>
      </c>
      <c r="B79" s="38" t="s">
        <v>107</v>
      </c>
      <c r="C79" s="145">
        <v>82</v>
      </c>
      <c r="D79" s="148">
        <v>4.024390243902439</v>
      </c>
      <c r="E79" s="415">
        <v>3.85</v>
      </c>
      <c r="F79" s="160">
        <v>15</v>
      </c>
      <c r="G79" s="145">
        <v>82</v>
      </c>
      <c r="H79" s="148">
        <v>3.7682926829268291</v>
      </c>
      <c r="I79" s="415">
        <v>3.7</v>
      </c>
      <c r="J79" s="160">
        <v>33</v>
      </c>
      <c r="K79" s="145">
        <v>95</v>
      </c>
      <c r="L79" s="148">
        <v>3.5368421052631578</v>
      </c>
      <c r="M79" s="138">
        <v>3.61</v>
      </c>
      <c r="N79" s="160">
        <v>63</v>
      </c>
      <c r="O79" s="145">
        <v>99</v>
      </c>
      <c r="P79" s="148">
        <v>3.5252525252525251</v>
      </c>
      <c r="Q79" s="138">
        <v>3.43</v>
      </c>
      <c r="R79" s="160">
        <v>31</v>
      </c>
      <c r="S79" s="339">
        <f t="shared" si="4"/>
        <v>142</v>
      </c>
      <c r="U79" s="103"/>
      <c r="V79" s="103"/>
      <c r="X79" s="103"/>
    </row>
    <row r="80" spans="1:24" ht="15.75" thickBot="1" x14ac:dyDescent="0.3">
      <c r="A80" s="104">
        <v>14</v>
      </c>
      <c r="B80" s="38" t="s">
        <v>152</v>
      </c>
      <c r="C80" s="145">
        <v>241</v>
      </c>
      <c r="D80" s="148">
        <v>3.9709543568464731</v>
      </c>
      <c r="E80" s="415">
        <v>3.85</v>
      </c>
      <c r="F80" s="160">
        <v>23</v>
      </c>
      <c r="G80" s="145">
        <v>161</v>
      </c>
      <c r="H80" s="148">
        <v>3.6956521739130435</v>
      </c>
      <c r="I80" s="415">
        <v>3.7</v>
      </c>
      <c r="J80" s="160">
        <v>44</v>
      </c>
      <c r="K80" s="145">
        <v>128</v>
      </c>
      <c r="L80" s="148">
        <v>3.7265625</v>
      </c>
      <c r="M80" s="138">
        <v>3.61</v>
      </c>
      <c r="N80" s="160">
        <v>19</v>
      </c>
      <c r="O80" s="145"/>
      <c r="P80" s="148"/>
      <c r="Q80" s="138">
        <v>3.43</v>
      </c>
      <c r="R80" s="160">
        <v>108</v>
      </c>
      <c r="S80" s="339">
        <f t="shared" si="4"/>
        <v>194</v>
      </c>
      <c r="U80" s="103"/>
      <c r="V80" s="103"/>
      <c r="X80" s="103"/>
    </row>
    <row r="81" spans="1:24" ht="15.75" thickBot="1" x14ac:dyDescent="0.3">
      <c r="A81" s="96"/>
      <c r="B81" s="108" t="s">
        <v>122</v>
      </c>
      <c r="C81" s="109">
        <f>SUM(C82:C111)</f>
        <v>3933</v>
      </c>
      <c r="D81" s="98">
        <f>AVERAGE(D82:D111)</f>
        <v>3.8499046691148417</v>
      </c>
      <c r="E81" s="413">
        <v>3.85</v>
      </c>
      <c r="F81" s="100"/>
      <c r="G81" s="109">
        <f>SUM(G82:G111)</f>
        <v>3418</v>
      </c>
      <c r="H81" s="98">
        <f>AVERAGE(H82:H111)</f>
        <v>3.6634479936709856</v>
      </c>
      <c r="I81" s="413">
        <v>3.7</v>
      </c>
      <c r="J81" s="100"/>
      <c r="K81" s="109">
        <f>SUM(K82:K111)</f>
        <v>3305</v>
      </c>
      <c r="L81" s="98">
        <f>AVERAGE(L82:L111)</f>
        <v>3.5657362828626322</v>
      </c>
      <c r="M81" s="99">
        <v>3.61</v>
      </c>
      <c r="N81" s="100"/>
      <c r="O81" s="109">
        <f>SUM(O82:O111)</f>
        <v>3065</v>
      </c>
      <c r="P81" s="98">
        <f>AVERAGE(P82:P111)</f>
        <v>3.4031625384377637</v>
      </c>
      <c r="Q81" s="99">
        <v>3.43</v>
      </c>
      <c r="R81" s="100"/>
      <c r="S81" s="338"/>
      <c r="U81" s="103"/>
      <c r="V81" s="103"/>
      <c r="X81" s="103"/>
    </row>
    <row r="82" spans="1:24" x14ac:dyDescent="0.25">
      <c r="A82" s="101">
        <v>1</v>
      </c>
      <c r="B82" s="38" t="s">
        <v>186</v>
      </c>
      <c r="C82" s="128">
        <v>91</v>
      </c>
      <c r="D82" s="146">
        <v>3.7142857142857144</v>
      </c>
      <c r="E82" s="415">
        <v>3.85</v>
      </c>
      <c r="F82" s="129">
        <v>85</v>
      </c>
      <c r="G82" s="128">
        <v>70</v>
      </c>
      <c r="H82" s="146">
        <v>3.4285714285714284</v>
      </c>
      <c r="I82" s="415">
        <v>3.7</v>
      </c>
      <c r="J82" s="129">
        <v>100</v>
      </c>
      <c r="K82" s="128">
        <v>68</v>
      </c>
      <c r="L82" s="146">
        <v>3.4852941176470589</v>
      </c>
      <c r="M82" s="138">
        <v>3.61</v>
      </c>
      <c r="N82" s="129">
        <v>73</v>
      </c>
      <c r="O82" s="128">
        <v>78</v>
      </c>
      <c r="P82" s="146">
        <v>3.6025641025641026</v>
      </c>
      <c r="Q82" s="138">
        <v>3.43</v>
      </c>
      <c r="R82" s="129">
        <v>21</v>
      </c>
      <c r="S82" s="335">
        <f t="shared" ref="S82:S88" si="5">SUM(F82+J82+N82+R82)</f>
        <v>279</v>
      </c>
      <c r="U82" s="103"/>
      <c r="V82" s="103"/>
      <c r="X82" s="103"/>
    </row>
    <row r="83" spans="1:24" x14ac:dyDescent="0.25">
      <c r="A83" s="104">
        <v>2</v>
      </c>
      <c r="B83" s="38" t="s">
        <v>37</v>
      </c>
      <c r="C83" s="128">
        <v>66</v>
      </c>
      <c r="D83" s="146">
        <v>3.7575757575757578</v>
      </c>
      <c r="E83" s="415">
        <v>3.85</v>
      </c>
      <c r="F83" s="129">
        <v>71</v>
      </c>
      <c r="G83" s="128">
        <v>44</v>
      </c>
      <c r="H83" s="146">
        <v>3.4545454545454546</v>
      </c>
      <c r="I83" s="415">
        <v>3.7</v>
      </c>
      <c r="J83" s="129">
        <v>96</v>
      </c>
      <c r="K83" s="128">
        <v>42</v>
      </c>
      <c r="L83" s="146">
        <v>3.4523809523809526</v>
      </c>
      <c r="M83" s="138">
        <v>3.61</v>
      </c>
      <c r="N83" s="129">
        <v>80</v>
      </c>
      <c r="O83" s="128">
        <v>40</v>
      </c>
      <c r="P83" s="146">
        <v>2.95</v>
      </c>
      <c r="Q83" s="138">
        <v>3.43</v>
      </c>
      <c r="R83" s="129">
        <v>101</v>
      </c>
      <c r="S83" s="335">
        <f t="shared" si="5"/>
        <v>348</v>
      </c>
      <c r="U83" s="103"/>
      <c r="V83" s="103"/>
      <c r="X83" s="103"/>
    </row>
    <row r="84" spans="1:24" x14ac:dyDescent="0.25">
      <c r="A84" s="104">
        <v>3</v>
      </c>
      <c r="B84" s="38" t="s">
        <v>180</v>
      </c>
      <c r="C84" s="128">
        <v>101</v>
      </c>
      <c r="D84" s="146">
        <v>3.7425742574257428</v>
      </c>
      <c r="E84" s="415">
        <v>3.85</v>
      </c>
      <c r="F84" s="129">
        <v>77</v>
      </c>
      <c r="G84" s="128">
        <v>100</v>
      </c>
      <c r="H84" s="146">
        <v>3.57</v>
      </c>
      <c r="I84" s="415">
        <v>3.7</v>
      </c>
      <c r="J84" s="129">
        <v>75</v>
      </c>
      <c r="K84" s="128">
        <v>102</v>
      </c>
      <c r="L84" s="146">
        <v>3.5882352941176472</v>
      </c>
      <c r="M84" s="138">
        <v>3.61</v>
      </c>
      <c r="N84" s="129">
        <v>52</v>
      </c>
      <c r="O84" s="128">
        <v>105</v>
      </c>
      <c r="P84" s="146">
        <v>3.2285714285714286</v>
      </c>
      <c r="Q84" s="138">
        <v>3.43</v>
      </c>
      <c r="R84" s="129">
        <v>78</v>
      </c>
      <c r="S84" s="335">
        <f t="shared" si="5"/>
        <v>282</v>
      </c>
      <c r="U84" s="103"/>
      <c r="V84" s="103"/>
      <c r="X84" s="103"/>
    </row>
    <row r="85" spans="1:24" x14ac:dyDescent="0.25">
      <c r="A85" s="104">
        <v>4</v>
      </c>
      <c r="B85" s="38" t="s">
        <v>177</v>
      </c>
      <c r="C85" s="128">
        <v>123</v>
      </c>
      <c r="D85" s="146">
        <v>3.8130081300813008</v>
      </c>
      <c r="E85" s="415">
        <v>3.85</v>
      </c>
      <c r="F85" s="129">
        <v>57</v>
      </c>
      <c r="G85" s="128">
        <v>114</v>
      </c>
      <c r="H85" s="146">
        <v>3.8157894736842106</v>
      </c>
      <c r="I85" s="415">
        <v>3.7</v>
      </c>
      <c r="J85" s="129">
        <v>23</v>
      </c>
      <c r="K85" s="128">
        <v>98</v>
      </c>
      <c r="L85" s="146">
        <v>3.5918367346938775</v>
      </c>
      <c r="M85" s="138">
        <v>3.61</v>
      </c>
      <c r="N85" s="129">
        <v>49</v>
      </c>
      <c r="O85" s="128">
        <v>96</v>
      </c>
      <c r="P85" s="146">
        <v>3.5416666666666665</v>
      </c>
      <c r="Q85" s="138">
        <v>3.43</v>
      </c>
      <c r="R85" s="129">
        <v>28</v>
      </c>
      <c r="S85" s="335">
        <f t="shared" si="5"/>
        <v>157</v>
      </c>
      <c r="U85" s="103"/>
      <c r="V85" s="103"/>
      <c r="X85" s="103"/>
    </row>
    <row r="86" spans="1:24" x14ac:dyDescent="0.25">
      <c r="A86" s="104">
        <v>5</v>
      </c>
      <c r="B86" s="38" t="s">
        <v>182</v>
      </c>
      <c r="C86" s="128">
        <v>140</v>
      </c>
      <c r="D86" s="146">
        <v>3.8214285714285716</v>
      </c>
      <c r="E86" s="415">
        <v>3.85</v>
      </c>
      <c r="F86" s="129">
        <v>54</v>
      </c>
      <c r="G86" s="128">
        <v>120</v>
      </c>
      <c r="H86" s="146">
        <v>3.5750000000000002</v>
      </c>
      <c r="I86" s="415">
        <v>3.7</v>
      </c>
      <c r="J86" s="129">
        <v>73</v>
      </c>
      <c r="K86" s="128">
        <v>89</v>
      </c>
      <c r="L86" s="146">
        <v>3.6516853932584268</v>
      </c>
      <c r="M86" s="138">
        <v>3.61</v>
      </c>
      <c r="N86" s="129">
        <v>36</v>
      </c>
      <c r="O86" s="128">
        <v>107</v>
      </c>
      <c r="P86" s="146">
        <v>3.4485981308411215</v>
      </c>
      <c r="Q86" s="138">
        <v>3.43</v>
      </c>
      <c r="R86" s="129">
        <v>44</v>
      </c>
      <c r="S86" s="335">
        <f t="shared" si="5"/>
        <v>207</v>
      </c>
      <c r="U86" s="103"/>
      <c r="V86" s="103"/>
      <c r="X86" s="103"/>
    </row>
    <row r="87" spans="1:24" x14ac:dyDescent="0.25">
      <c r="A87" s="104">
        <v>6</v>
      </c>
      <c r="B87" s="38" t="s">
        <v>181</v>
      </c>
      <c r="C87" s="128">
        <v>155</v>
      </c>
      <c r="D87" s="146">
        <v>3.870967741935484</v>
      </c>
      <c r="E87" s="415">
        <v>3.85</v>
      </c>
      <c r="F87" s="129">
        <v>42</v>
      </c>
      <c r="G87" s="128">
        <v>159</v>
      </c>
      <c r="H87" s="146">
        <v>3.6603773584905661</v>
      </c>
      <c r="I87" s="415">
        <v>3.7</v>
      </c>
      <c r="J87" s="129">
        <v>50</v>
      </c>
      <c r="K87" s="128">
        <v>142</v>
      </c>
      <c r="L87" s="146">
        <v>3.436619718309859</v>
      </c>
      <c r="M87" s="138">
        <v>3.61</v>
      </c>
      <c r="N87" s="129">
        <v>84</v>
      </c>
      <c r="O87" s="128">
        <v>142</v>
      </c>
      <c r="P87" s="146">
        <v>3.380281690140845</v>
      </c>
      <c r="Q87" s="138">
        <v>3.43</v>
      </c>
      <c r="R87" s="129">
        <v>55</v>
      </c>
      <c r="S87" s="335">
        <f t="shared" si="5"/>
        <v>231</v>
      </c>
      <c r="U87" s="103"/>
      <c r="V87" s="103"/>
      <c r="X87" s="103"/>
    </row>
    <row r="88" spans="1:24" x14ac:dyDescent="0.25">
      <c r="A88" s="104">
        <v>7</v>
      </c>
      <c r="B88" s="38" t="s">
        <v>42</v>
      </c>
      <c r="C88" s="128">
        <v>49</v>
      </c>
      <c r="D88" s="146">
        <v>3.7346938775510203</v>
      </c>
      <c r="E88" s="415">
        <v>3.85</v>
      </c>
      <c r="F88" s="129">
        <v>80</v>
      </c>
      <c r="G88" s="128">
        <v>50</v>
      </c>
      <c r="H88" s="146">
        <v>3.66</v>
      </c>
      <c r="I88" s="415">
        <v>3.7</v>
      </c>
      <c r="J88" s="129">
        <v>51</v>
      </c>
      <c r="K88" s="128">
        <v>26</v>
      </c>
      <c r="L88" s="146">
        <v>3.5</v>
      </c>
      <c r="M88" s="138">
        <v>3.61</v>
      </c>
      <c r="N88" s="129">
        <v>72</v>
      </c>
      <c r="O88" s="128">
        <v>42</v>
      </c>
      <c r="P88" s="146">
        <v>3.4285714285714284</v>
      </c>
      <c r="Q88" s="138">
        <v>3.43</v>
      </c>
      <c r="R88" s="129">
        <v>46</v>
      </c>
      <c r="S88" s="335">
        <f t="shared" si="5"/>
        <v>249</v>
      </c>
      <c r="U88" s="103"/>
      <c r="V88" s="103"/>
      <c r="X88" s="103"/>
    </row>
    <row r="89" spans="1:24" x14ac:dyDescent="0.25">
      <c r="A89" s="104">
        <v>8</v>
      </c>
      <c r="B89" s="38" t="s">
        <v>179</v>
      </c>
      <c r="C89" s="128">
        <v>51</v>
      </c>
      <c r="D89" s="146">
        <v>3.9019607843137254</v>
      </c>
      <c r="E89" s="415">
        <v>3.85</v>
      </c>
      <c r="F89" s="129">
        <v>34</v>
      </c>
      <c r="G89" s="128">
        <v>51</v>
      </c>
      <c r="H89" s="146">
        <v>3.5490196078431371</v>
      </c>
      <c r="I89" s="415">
        <v>3.7</v>
      </c>
      <c r="J89" s="129">
        <v>78</v>
      </c>
      <c r="K89" s="128">
        <v>69</v>
      </c>
      <c r="L89" s="146">
        <v>3.5362318840579712</v>
      </c>
      <c r="M89" s="138">
        <v>3.61</v>
      </c>
      <c r="N89" s="129">
        <v>64</v>
      </c>
      <c r="O89" s="128">
        <v>26</v>
      </c>
      <c r="P89" s="146">
        <v>3.3846153846153846</v>
      </c>
      <c r="Q89" s="138">
        <v>3.43</v>
      </c>
      <c r="R89" s="129">
        <v>53</v>
      </c>
      <c r="S89" s="335">
        <f t="shared" ref="S89:S110" si="6">SUM(F89+J89+N89+R89)</f>
        <v>229</v>
      </c>
      <c r="U89" s="103"/>
      <c r="V89" s="103"/>
      <c r="X89" s="103"/>
    </row>
    <row r="90" spans="1:24" x14ac:dyDescent="0.25">
      <c r="A90" s="104">
        <v>9</v>
      </c>
      <c r="B90" s="38" t="s">
        <v>178</v>
      </c>
      <c r="C90" s="128">
        <v>76</v>
      </c>
      <c r="D90" s="146">
        <v>3.736842105263158</v>
      </c>
      <c r="E90" s="415">
        <v>3.85</v>
      </c>
      <c r="F90" s="129">
        <v>78</v>
      </c>
      <c r="G90" s="128">
        <v>78</v>
      </c>
      <c r="H90" s="146">
        <v>3.7435897435897436</v>
      </c>
      <c r="I90" s="415">
        <v>3.7</v>
      </c>
      <c r="J90" s="129">
        <v>37</v>
      </c>
      <c r="K90" s="128">
        <v>80</v>
      </c>
      <c r="L90" s="146">
        <v>2.95</v>
      </c>
      <c r="M90" s="138">
        <v>3.61</v>
      </c>
      <c r="N90" s="129">
        <v>109</v>
      </c>
      <c r="O90" s="128">
        <v>75</v>
      </c>
      <c r="P90" s="146">
        <v>3.3866666666666667</v>
      </c>
      <c r="Q90" s="138">
        <v>3.43</v>
      </c>
      <c r="R90" s="129">
        <v>51</v>
      </c>
      <c r="S90" s="335">
        <f t="shared" si="6"/>
        <v>275</v>
      </c>
      <c r="U90" s="103"/>
      <c r="V90" s="103"/>
      <c r="X90" s="103"/>
    </row>
    <row r="91" spans="1:24" x14ac:dyDescent="0.25">
      <c r="A91" s="104">
        <v>10</v>
      </c>
      <c r="B91" s="38" t="s">
        <v>176</v>
      </c>
      <c r="C91" s="128">
        <v>106</v>
      </c>
      <c r="D91" s="146">
        <v>3.7264150943396226</v>
      </c>
      <c r="E91" s="415">
        <v>3.85</v>
      </c>
      <c r="F91" s="129">
        <v>82</v>
      </c>
      <c r="G91" s="128">
        <v>101</v>
      </c>
      <c r="H91" s="146">
        <v>3.4752475247524752</v>
      </c>
      <c r="I91" s="415">
        <v>3.7</v>
      </c>
      <c r="J91" s="129">
        <v>94</v>
      </c>
      <c r="K91" s="128">
        <v>81</v>
      </c>
      <c r="L91" s="146">
        <v>3.5308641975308643</v>
      </c>
      <c r="M91" s="138">
        <v>3.61</v>
      </c>
      <c r="N91" s="129">
        <v>65</v>
      </c>
      <c r="O91" s="128">
        <v>79</v>
      </c>
      <c r="P91" s="146">
        <v>3.240506329113924</v>
      </c>
      <c r="Q91" s="138">
        <v>3.43</v>
      </c>
      <c r="R91" s="129">
        <v>75</v>
      </c>
      <c r="S91" s="335">
        <f t="shared" si="6"/>
        <v>316</v>
      </c>
      <c r="U91" s="103"/>
      <c r="V91" s="103"/>
      <c r="X91" s="103"/>
    </row>
    <row r="92" spans="1:24" x14ac:dyDescent="0.25">
      <c r="A92" s="104">
        <v>11</v>
      </c>
      <c r="B92" s="38" t="s">
        <v>196</v>
      </c>
      <c r="C92" s="128">
        <v>95</v>
      </c>
      <c r="D92" s="146">
        <v>3.7473684210526317</v>
      </c>
      <c r="E92" s="415">
        <v>3.85</v>
      </c>
      <c r="F92" s="129">
        <v>74</v>
      </c>
      <c r="G92" s="128">
        <v>77</v>
      </c>
      <c r="H92" s="146">
        <v>3.4415584415584415</v>
      </c>
      <c r="I92" s="415">
        <v>3.7</v>
      </c>
      <c r="J92" s="129">
        <v>99</v>
      </c>
      <c r="K92" s="128">
        <v>79</v>
      </c>
      <c r="L92" s="146">
        <v>3.5949367088607596</v>
      </c>
      <c r="M92" s="138">
        <v>3.61</v>
      </c>
      <c r="N92" s="129">
        <v>47</v>
      </c>
      <c r="O92" s="128">
        <v>74</v>
      </c>
      <c r="P92" s="146">
        <v>3.2702702702702702</v>
      </c>
      <c r="Q92" s="138">
        <v>3.43</v>
      </c>
      <c r="R92" s="129">
        <v>72</v>
      </c>
      <c r="S92" s="335">
        <f t="shared" si="6"/>
        <v>292</v>
      </c>
      <c r="U92" s="103"/>
      <c r="V92" s="103"/>
      <c r="X92" s="103"/>
    </row>
    <row r="93" spans="1:24" x14ac:dyDescent="0.25">
      <c r="A93" s="104">
        <v>12</v>
      </c>
      <c r="B93" s="38" t="s">
        <v>197</v>
      </c>
      <c r="C93" s="128">
        <v>84</v>
      </c>
      <c r="D93" s="146">
        <v>3.8333333333333335</v>
      </c>
      <c r="E93" s="415">
        <v>3.85</v>
      </c>
      <c r="F93" s="129">
        <v>51</v>
      </c>
      <c r="G93" s="128">
        <v>57</v>
      </c>
      <c r="H93" s="146">
        <v>3.6315789473684212</v>
      </c>
      <c r="I93" s="415">
        <v>3.7</v>
      </c>
      <c r="J93" s="129">
        <v>62</v>
      </c>
      <c r="K93" s="128">
        <v>72</v>
      </c>
      <c r="L93" s="146">
        <v>3.4583333333333335</v>
      </c>
      <c r="M93" s="138">
        <v>3.61</v>
      </c>
      <c r="N93" s="129">
        <v>77</v>
      </c>
      <c r="O93" s="128">
        <v>75</v>
      </c>
      <c r="P93" s="146">
        <v>3.6133333333333333</v>
      </c>
      <c r="Q93" s="138">
        <v>3.43</v>
      </c>
      <c r="R93" s="129">
        <v>19</v>
      </c>
      <c r="S93" s="335">
        <f t="shared" si="6"/>
        <v>209</v>
      </c>
      <c r="U93" s="103"/>
      <c r="V93" s="103"/>
      <c r="X93" s="103"/>
    </row>
    <row r="94" spans="1:24" x14ac:dyDescent="0.25">
      <c r="A94" s="104">
        <v>13</v>
      </c>
      <c r="B94" s="38" t="s">
        <v>187</v>
      </c>
      <c r="C94" s="128">
        <v>150</v>
      </c>
      <c r="D94" s="146">
        <v>3.7933333333333334</v>
      </c>
      <c r="E94" s="415">
        <v>3.85</v>
      </c>
      <c r="F94" s="129">
        <v>61</v>
      </c>
      <c r="G94" s="128">
        <v>155</v>
      </c>
      <c r="H94" s="146">
        <v>3.806451612903226</v>
      </c>
      <c r="I94" s="415">
        <v>3.7</v>
      </c>
      <c r="J94" s="129">
        <v>24</v>
      </c>
      <c r="K94" s="128">
        <v>148</v>
      </c>
      <c r="L94" s="146">
        <v>3.5675675675675675</v>
      </c>
      <c r="M94" s="138">
        <v>3.61</v>
      </c>
      <c r="N94" s="129">
        <v>58</v>
      </c>
      <c r="O94" s="128">
        <v>135</v>
      </c>
      <c r="P94" s="146">
        <v>3.3333333333333335</v>
      </c>
      <c r="Q94" s="138">
        <v>3.43</v>
      </c>
      <c r="R94" s="129">
        <v>63</v>
      </c>
      <c r="S94" s="336">
        <f t="shared" si="6"/>
        <v>206</v>
      </c>
      <c r="U94" s="103"/>
      <c r="V94" s="103"/>
      <c r="X94" s="103"/>
    </row>
    <row r="95" spans="1:24" x14ac:dyDescent="0.25">
      <c r="A95" s="104">
        <v>14</v>
      </c>
      <c r="B95" s="44" t="s">
        <v>188</v>
      </c>
      <c r="C95" s="130">
        <v>86</v>
      </c>
      <c r="D95" s="147">
        <v>3.7790697674418605</v>
      </c>
      <c r="E95" s="421">
        <v>3.85</v>
      </c>
      <c r="F95" s="131">
        <v>64</v>
      </c>
      <c r="G95" s="130">
        <v>80</v>
      </c>
      <c r="H95" s="147">
        <v>3.625</v>
      </c>
      <c r="I95" s="421">
        <v>3.7</v>
      </c>
      <c r="J95" s="131">
        <v>65</v>
      </c>
      <c r="K95" s="130">
        <v>69</v>
      </c>
      <c r="L95" s="147">
        <v>3.4782608695652173</v>
      </c>
      <c r="M95" s="139">
        <v>3.61</v>
      </c>
      <c r="N95" s="131">
        <v>75</v>
      </c>
      <c r="O95" s="130">
        <v>102</v>
      </c>
      <c r="P95" s="147">
        <v>3.284313725490196</v>
      </c>
      <c r="Q95" s="139">
        <v>3.43</v>
      </c>
      <c r="R95" s="131">
        <v>71</v>
      </c>
      <c r="S95" s="337">
        <f t="shared" si="6"/>
        <v>275</v>
      </c>
      <c r="U95" s="103"/>
      <c r="V95" s="103"/>
      <c r="X95" s="103"/>
    </row>
    <row r="96" spans="1:24" x14ac:dyDescent="0.25">
      <c r="A96" s="104">
        <v>15</v>
      </c>
      <c r="B96" s="38" t="s">
        <v>189</v>
      </c>
      <c r="C96" s="128">
        <v>79</v>
      </c>
      <c r="D96" s="146">
        <v>3.7721518987341773</v>
      </c>
      <c r="E96" s="415">
        <v>3.85</v>
      </c>
      <c r="F96" s="129">
        <v>67</v>
      </c>
      <c r="G96" s="128">
        <v>76</v>
      </c>
      <c r="H96" s="146">
        <v>3.4736842105263159</v>
      </c>
      <c r="I96" s="415">
        <v>3.7</v>
      </c>
      <c r="J96" s="129">
        <v>95</v>
      </c>
      <c r="K96" s="128">
        <v>55</v>
      </c>
      <c r="L96" s="146">
        <v>3.4363636363636365</v>
      </c>
      <c r="M96" s="138">
        <v>3.61</v>
      </c>
      <c r="N96" s="129">
        <v>85</v>
      </c>
      <c r="O96" s="128">
        <v>57</v>
      </c>
      <c r="P96" s="146">
        <v>3.2105263157894739</v>
      </c>
      <c r="Q96" s="138">
        <v>3.43</v>
      </c>
      <c r="R96" s="129">
        <v>79</v>
      </c>
      <c r="S96" s="335">
        <f t="shared" si="6"/>
        <v>326</v>
      </c>
      <c r="U96" s="103"/>
      <c r="V96" s="103"/>
      <c r="X96" s="103"/>
    </row>
    <row r="97" spans="1:24" x14ac:dyDescent="0.25">
      <c r="A97" s="104">
        <v>16</v>
      </c>
      <c r="B97" s="38" t="s">
        <v>198</v>
      </c>
      <c r="C97" s="128">
        <v>81</v>
      </c>
      <c r="D97" s="146">
        <v>3.691358024691358</v>
      </c>
      <c r="E97" s="415">
        <v>3.85</v>
      </c>
      <c r="F97" s="129">
        <v>90</v>
      </c>
      <c r="G97" s="128">
        <v>71</v>
      </c>
      <c r="H97" s="146">
        <v>3.535211267605634</v>
      </c>
      <c r="I97" s="415">
        <v>3.7</v>
      </c>
      <c r="J97" s="129">
        <v>80</v>
      </c>
      <c r="K97" s="128">
        <v>70</v>
      </c>
      <c r="L97" s="146">
        <v>3.3714285714285714</v>
      </c>
      <c r="M97" s="138">
        <v>3.61</v>
      </c>
      <c r="N97" s="129">
        <v>95</v>
      </c>
      <c r="O97" s="128">
        <v>67</v>
      </c>
      <c r="P97" s="146">
        <v>3.1791044776119404</v>
      </c>
      <c r="Q97" s="138">
        <v>3.43</v>
      </c>
      <c r="R97" s="129">
        <v>85</v>
      </c>
      <c r="S97" s="335">
        <f t="shared" si="6"/>
        <v>350</v>
      </c>
      <c r="U97" s="103"/>
      <c r="V97" s="103"/>
      <c r="X97" s="103"/>
    </row>
    <row r="98" spans="1:24" x14ac:dyDescent="0.25">
      <c r="A98" s="104">
        <v>17</v>
      </c>
      <c r="B98" s="38" t="s">
        <v>190</v>
      </c>
      <c r="C98" s="128">
        <v>144</v>
      </c>
      <c r="D98" s="146">
        <v>3.6319444444444446</v>
      </c>
      <c r="E98" s="415">
        <v>3.85</v>
      </c>
      <c r="F98" s="129">
        <v>99</v>
      </c>
      <c r="G98" s="128">
        <v>118</v>
      </c>
      <c r="H98" s="146">
        <v>3.4830508474576272</v>
      </c>
      <c r="I98" s="415">
        <v>3.7</v>
      </c>
      <c r="J98" s="129">
        <v>91</v>
      </c>
      <c r="K98" s="128">
        <v>115</v>
      </c>
      <c r="L98" s="146">
        <v>3.3913043478260869</v>
      </c>
      <c r="M98" s="138">
        <v>3.61</v>
      </c>
      <c r="N98" s="129">
        <v>94</v>
      </c>
      <c r="O98" s="128">
        <v>81</v>
      </c>
      <c r="P98" s="146">
        <v>3.1851851851851851</v>
      </c>
      <c r="Q98" s="138">
        <v>3.43</v>
      </c>
      <c r="R98" s="129">
        <v>84</v>
      </c>
      <c r="S98" s="335">
        <f t="shared" si="6"/>
        <v>368</v>
      </c>
      <c r="U98" s="103"/>
      <c r="V98" s="103"/>
      <c r="X98" s="103"/>
    </row>
    <row r="99" spans="1:24" x14ac:dyDescent="0.25">
      <c r="A99" s="104">
        <v>18</v>
      </c>
      <c r="B99" s="38" t="s">
        <v>185</v>
      </c>
      <c r="C99" s="128">
        <v>75</v>
      </c>
      <c r="D99" s="146">
        <v>3.6533333333333333</v>
      </c>
      <c r="E99" s="415">
        <v>3.85</v>
      </c>
      <c r="F99" s="129">
        <v>93</v>
      </c>
      <c r="G99" s="128">
        <v>77</v>
      </c>
      <c r="H99" s="146">
        <v>3.5064935064935066</v>
      </c>
      <c r="I99" s="415">
        <v>3.7</v>
      </c>
      <c r="J99" s="129">
        <v>87</v>
      </c>
      <c r="K99" s="128">
        <v>79</v>
      </c>
      <c r="L99" s="146">
        <v>3.3924050632911391</v>
      </c>
      <c r="M99" s="138">
        <v>3.61</v>
      </c>
      <c r="N99" s="129">
        <v>93</v>
      </c>
      <c r="O99" s="128">
        <v>66</v>
      </c>
      <c r="P99" s="146">
        <v>3.1969696969696968</v>
      </c>
      <c r="Q99" s="138">
        <v>3.43</v>
      </c>
      <c r="R99" s="129">
        <v>83</v>
      </c>
      <c r="S99" s="335">
        <f t="shared" si="6"/>
        <v>356</v>
      </c>
      <c r="U99" s="103"/>
      <c r="V99" s="103"/>
      <c r="X99" s="103"/>
    </row>
    <row r="100" spans="1:24" x14ac:dyDescent="0.25">
      <c r="A100" s="104">
        <v>19</v>
      </c>
      <c r="B100" s="38" t="s">
        <v>184</v>
      </c>
      <c r="C100" s="128">
        <v>102</v>
      </c>
      <c r="D100" s="146">
        <v>4</v>
      </c>
      <c r="E100" s="415">
        <v>3.85</v>
      </c>
      <c r="F100" s="129">
        <v>17</v>
      </c>
      <c r="G100" s="128">
        <v>82</v>
      </c>
      <c r="H100" s="146">
        <v>3.6341463414634148</v>
      </c>
      <c r="I100" s="415">
        <v>3.7</v>
      </c>
      <c r="J100" s="129">
        <v>60</v>
      </c>
      <c r="K100" s="128">
        <v>64</v>
      </c>
      <c r="L100" s="146">
        <v>3.625</v>
      </c>
      <c r="M100" s="138">
        <v>3.61</v>
      </c>
      <c r="N100" s="129">
        <v>44</v>
      </c>
      <c r="O100" s="128">
        <v>90</v>
      </c>
      <c r="P100" s="146">
        <v>3.3555555555555556</v>
      </c>
      <c r="Q100" s="138">
        <v>3.43</v>
      </c>
      <c r="R100" s="129">
        <v>58</v>
      </c>
      <c r="S100" s="335">
        <f t="shared" si="6"/>
        <v>179</v>
      </c>
      <c r="U100" s="103"/>
      <c r="V100" s="103"/>
      <c r="X100" s="103"/>
    </row>
    <row r="101" spans="1:24" x14ac:dyDescent="0.25">
      <c r="A101" s="104">
        <v>20</v>
      </c>
      <c r="B101" s="38" t="s">
        <v>131</v>
      </c>
      <c r="C101" s="128">
        <v>233</v>
      </c>
      <c r="D101" s="146">
        <v>3.8712446351931331</v>
      </c>
      <c r="E101" s="415">
        <v>3.85</v>
      </c>
      <c r="F101" s="129">
        <v>41</v>
      </c>
      <c r="G101" s="128">
        <v>191</v>
      </c>
      <c r="H101" s="146">
        <v>3.7696335078534031</v>
      </c>
      <c r="I101" s="415">
        <v>3.7</v>
      </c>
      <c r="J101" s="129">
        <v>32</v>
      </c>
      <c r="K101" s="128">
        <v>213</v>
      </c>
      <c r="L101" s="146">
        <v>3.68075117370892</v>
      </c>
      <c r="M101" s="138">
        <v>3.61</v>
      </c>
      <c r="N101" s="129">
        <v>33</v>
      </c>
      <c r="O101" s="128">
        <v>179</v>
      </c>
      <c r="P101" s="146">
        <v>3.5418994413407821</v>
      </c>
      <c r="Q101" s="138">
        <v>3.43</v>
      </c>
      <c r="R101" s="129">
        <v>27</v>
      </c>
      <c r="S101" s="335">
        <f t="shared" si="6"/>
        <v>133</v>
      </c>
      <c r="U101" s="103"/>
      <c r="V101" s="103"/>
      <c r="X101" s="103"/>
    </row>
    <row r="102" spans="1:24" x14ac:dyDescent="0.25">
      <c r="A102" s="104">
        <v>21</v>
      </c>
      <c r="B102" s="38" t="s">
        <v>183</v>
      </c>
      <c r="C102" s="128">
        <v>212</v>
      </c>
      <c r="D102" s="146">
        <v>3.9858490566037736</v>
      </c>
      <c r="E102" s="415">
        <v>3.85</v>
      </c>
      <c r="F102" s="129">
        <v>19</v>
      </c>
      <c r="G102" s="128">
        <v>200</v>
      </c>
      <c r="H102" s="146">
        <v>3.7349999999999999</v>
      </c>
      <c r="I102" s="415">
        <v>3.7</v>
      </c>
      <c r="J102" s="129">
        <v>39</v>
      </c>
      <c r="K102" s="128">
        <v>180</v>
      </c>
      <c r="L102" s="146">
        <v>3.6333333333333333</v>
      </c>
      <c r="M102" s="138">
        <v>3.61</v>
      </c>
      <c r="N102" s="129">
        <v>40</v>
      </c>
      <c r="O102" s="128">
        <v>156</v>
      </c>
      <c r="P102" s="146">
        <v>3.5256410256410255</v>
      </c>
      <c r="Q102" s="138">
        <v>3.43</v>
      </c>
      <c r="R102" s="129">
        <v>30</v>
      </c>
      <c r="S102" s="339">
        <f t="shared" si="6"/>
        <v>128</v>
      </c>
      <c r="U102" s="103"/>
      <c r="V102" s="103"/>
      <c r="X102" s="103"/>
    </row>
    <row r="103" spans="1:24" x14ac:dyDescent="0.25">
      <c r="A103" s="104">
        <v>22</v>
      </c>
      <c r="B103" s="38" t="s">
        <v>132</v>
      </c>
      <c r="C103" s="128">
        <v>167</v>
      </c>
      <c r="D103" s="146">
        <v>4.0299401197604787</v>
      </c>
      <c r="E103" s="415">
        <v>3.85</v>
      </c>
      <c r="F103" s="129">
        <v>14</v>
      </c>
      <c r="G103" s="128">
        <v>137</v>
      </c>
      <c r="H103" s="146">
        <v>3.7299270072992701</v>
      </c>
      <c r="I103" s="415">
        <v>3.7</v>
      </c>
      <c r="J103" s="129">
        <v>41</v>
      </c>
      <c r="K103" s="128">
        <v>135</v>
      </c>
      <c r="L103" s="146">
        <v>3.8814814814814813</v>
      </c>
      <c r="M103" s="138">
        <v>3.61</v>
      </c>
      <c r="N103" s="129">
        <v>9</v>
      </c>
      <c r="O103" s="128">
        <v>138</v>
      </c>
      <c r="P103" s="146">
        <v>3.5942028985507246</v>
      </c>
      <c r="Q103" s="138">
        <v>3.43</v>
      </c>
      <c r="R103" s="129">
        <v>22</v>
      </c>
      <c r="S103" s="336">
        <f t="shared" si="6"/>
        <v>86</v>
      </c>
      <c r="U103" s="103"/>
      <c r="V103" s="103"/>
      <c r="X103" s="103"/>
    </row>
    <row r="104" spans="1:24" x14ac:dyDescent="0.25">
      <c r="A104" s="104">
        <v>23</v>
      </c>
      <c r="B104" s="38" t="s">
        <v>199</v>
      </c>
      <c r="C104" s="128">
        <v>131</v>
      </c>
      <c r="D104" s="146">
        <v>3.8549618320610688</v>
      </c>
      <c r="E104" s="415">
        <v>3.85</v>
      </c>
      <c r="F104" s="129">
        <v>46</v>
      </c>
      <c r="G104" s="128">
        <v>98</v>
      </c>
      <c r="H104" s="146">
        <v>3.5510204081632653</v>
      </c>
      <c r="I104" s="415">
        <v>3.7</v>
      </c>
      <c r="J104" s="129">
        <v>77</v>
      </c>
      <c r="K104" s="128">
        <v>101</v>
      </c>
      <c r="L104" s="146">
        <v>3.4554455445544554</v>
      </c>
      <c r="M104" s="138">
        <v>3.61</v>
      </c>
      <c r="N104" s="129">
        <v>78</v>
      </c>
      <c r="O104" s="128">
        <v>118</v>
      </c>
      <c r="P104" s="146">
        <v>3.3644067796610169</v>
      </c>
      <c r="Q104" s="138">
        <v>3.43</v>
      </c>
      <c r="R104" s="129">
        <v>60</v>
      </c>
      <c r="S104" s="335">
        <f t="shared" si="6"/>
        <v>261</v>
      </c>
      <c r="U104" s="103"/>
      <c r="V104" s="103"/>
      <c r="X104" s="103"/>
    </row>
    <row r="105" spans="1:24" x14ac:dyDescent="0.25">
      <c r="A105" s="104">
        <v>24</v>
      </c>
      <c r="B105" s="38" t="s">
        <v>133</v>
      </c>
      <c r="C105" s="128">
        <v>244</v>
      </c>
      <c r="D105" s="146">
        <v>3.959016393442623</v>
      </c>
      <c r="E105" s="415">
        <v>3.85</v>
      </c>
      <c r="F105" s="129">
        <v>25</v>
      </c>
      <c r="G105" s="128">
        <v>213</v>
      </c>
      <c r="H105" s="146">
        <v>3.943661971830986</v>
      </c>
      <c r="I105" s="415">
        <v>3.7</v>
      </c>
      <c r="J105" s="129">
        <v>9</v>
      </c>
      <c r="K105" s="128">
        <v>235</v>
      </c>
      <c r="L105" s="146">
        <v>3.7319148936170214</v>
      </c>
      <c r="M105" s="138">
        <v>3.61</v>
      </c>
      <c r="N105" s="129">
        <v>16</v>
      </c>
      <c r="O105" s="128">
        <v>191</v>
      </c>
      <c r="P105" s="146">
        <v>3.738219895287958</v>
      </c>
      <c r="Q105" s="138">
        <v>3.43</v>
      </c>
      <c r="R105" s="129">
        <v>11</v>
      </c>
      <c r="S105" s="335">
        <f t="shared" si="6"/>
        <v>61</v>
      </c>
      <c r="U105" s="103"/>
      <c r="V105" s="103"/>
      <c r="X105" s="103"/>
    </row>
    <row r="106" spans="1:24" x14ac:dyDescent="0.25">
      <c r="A106" s="104">
        <v>25</v>
      </c>
      <c r="B106" s="38" t="s">
        <v>134</v>
      </c>
      <c r="C106" s="128">
        <v>248</v>
      </c>
      <c r="D106" s="146">
        <v>4.036290322580645</v>
      </c>
      <c r="E106" s="415">
        <v>3.85</v>
      </c>
      <c r="F106" s="129">
        <v>12</v>
      </c>
      <c r="G106" s="128">
        <v>213</v>
      </c>
      <c r="H106" s="146">
        <v>3.7934272300469485</v>
      </c>
      <c r="I106" s="415">
        <v>3.7</v>
      </c>
      <c r="J106" s="129">
        <v>28</v>
      </c>
      <c r="K106" s="128">
        <v>233</v>
      </c>
      <c r="L106" s="146">
        <v>3.7253218884120169</v>
      </c>
      <c r="M106" s="138">
        <v>3.61</v>
      </c>
      <c r="N106" s="129">
        <v>20</v>
      </c>
      <c r="O106" s="128">
        <v>234</v>
      </c>
      <c r="P106" s="146">
        <v>3.5</v>
      </c>
      <c r="Q106" s="138">
        <v>3.43</v>
      </c>
      <c r="R106" s="129">
        <v>41</v>
      </c>
      <c r="S106" s="335">
        <f t="shared" si="6"/>
        <v>101</v>
      </c>
      <c r="U106" s="103"/>
      <c r="V106" s="103"/>
      <c r="X106" s="103"/>
    </row>
    <row r="107" spans="1:24" x14ac:dyDescent="0.25">
      <c r="A107" s="104">
        <v>26</v>
      </c>
      <c r="B107" s="38" t="s">
        <v>56</v>
      </c>
      <c r="C107" s="128">
        <v>155</v>
      </c>
      <c r="D107" s="146">
        <v>4.2129032258064516</v>
      </c>
      <c r="E107" s="415">
        <v>3.85</v>
      </c>
      <c r="F107" s="129">
        <v>5</v>
      </c>
      <c r="G107" s="128">
        <v>143</v>
      </c>
      <c r="H107" s="146">
        <v>3.9370629370629371</v>
      </c>
      <c r="I107" s="415">
        <v>3.7</v>
      </c>
      <c r="J107" s="129">
        <v>10</v>
      </c>
      <c r="K107" s="128">
        <v>181</v>
      </c>
      <c r="L107" s="146">
        <v>3.701657458563536</v>
      </c>
      <c r="M107" s="138">
        <v>3.61</v>
      </c>
      <c r="N107" s="129">
        <v>28</v>
      </c>
      <c r="O107" s="128">
        <v>106</v>
      </c>
      <c r="P107" s="146">
        <v>3.8301886792452828</v>
      </c>
      <c r="Q107" s="138">
        <v>3.43</v>
      </c>
      <c r="R107" s="129">
        <v>4</v>
      </c>
      <c r="S107" s="335">
        <f t="shared" si="6"/>
        <v>47</v>
      </c>
      <c r="U107" s="103"/>
      <c r="V107" s="103"/>
      <c r="X107" s="103"/>
    </row>
    <row r="108" spans="1:24" x14ac:dyDescent="0.25">
      <c r="A108" s="104">
        <v>27</v>
      </c>
      <c r="B108" s="38" t="s">
        <v>108</v>
      </c>
      <c r="C108" s="128">
        <v>204</v>
      </c>
      <c r="D108" s="146">
        <v>4.25</v>
      </c>
      <c r="E108" s="415">
        <v>3.85</v>
      </c>
      <c r="F108" s="129">
        <v>2</v>
      </c>
      <c r="G108" s="128">
        <v>181</v>
      </c>
      <c r="H108" s="146">
        <v>4.1767955801104977</v>
      </c>
      <c r="I108" s="415">
        <v>3.7</v>
      </c>
      <c r="J108" s="129">
        <v>1</v>
      </c>
      <c r="K108" s="128">
        <v>191</v>
      </c>
      <c r="L108" s="146">
        <v>3.9790575916230368</v>
      </c>
      <c r="M108" s="138">
        <v>3.61</v>
      </c>
      <c r="N108" s="129">
        <v>3</v>
      </c>
      <c r="O108" s="128">
        <v>131</v>
      </c>
      <c r="P108" s="146">
        <v>3.7557251908396947</v>
      </c>
      <c r="Q108" s="138">
        <v>3.43</v>
      </c>
      <c r="R108" s="129">
        <v>8</v>
      </c>
      <c r="S108" s="335">
        <f t="shared" si="6"/>
        <v>14</v>
      </c>
      <c r="U108" s="103"/>
      <c r="V108" s="103"/>
      <c r="X108" s="103"/>
    </row>
    <row r="109" spans="1:24" x14ac:dyDescent="0.25">
      <c r="A109" s="104">
        <v>28</v>
      </c>
      <c r="B109" s="38" t="s">
        <v>138</v>
      </c>
      <c r="C109" s="128">
        <v>135</v>
      </c>
      <c r="D109" s="146">
        <v>4.0074074074074071</v>
      </c>
      <c r="E109" s="415">
        <v>3.85</v>
      </c>
      <c r="F109" s="129">
        <v>16</v>
      </c>
      <c r="G109" s="128">
        <v>111</v>
      </c>
      <c r="H109" s="146">
        <v>3.9459459459459461</v>
      </c>
      <c r="I109" s="415">
        <v>3.7</v>
      </c>
      <c r="J109" s="129">
        <v>8</v>
      </c>
      <c r="K109" s="128">
        <v>81</v>
      </c>
      <c r="L109" s="146">
        <v>3.8518518518518516</v>
      </c>
      <c r="M109" s="138">
        <v>3.61</v>
      </c>
      <c r="N109" s="129">
        <v>11</v>
      </c>
      <c r="O109" s="128">
        <v>158</v>
      </c>
      <c r="P109" s="146">
        <v>3.5063291139240507</v>
      </c>
      <c r="Q109" s="138">
        <v>3.43</v>
      </c>
      <c r="R109" s="129">
        <v>38</v>
      </c>
      <c r="S109" s="335">
        <f t="shared" si="6"/>
        <v>73</v>
      </c>
      <c r="U109" s="103"/>
      <c r="V109" s="103"/>
      <c r="X109" s="103"/>
    </row>
    <row r="110" spans="1:24" x14ac:dyDescent="0.25">
      <c r="A110" s="104">
        <v>29</v>
      </c>
      <c r="B110" s="38" t="s">
        <v>146</v>
      </c>
      <c r="C110" s="128">
        <v>223</v>
      </c>
      <c r="D110" s="146">
        <v>3.717488789237668</v>
      </c>
      <c r="E110" s="415">
        <v>3.85</v>
      </c>
      <c r="F110" s="129">
        <v>84</v>
      </c>
      <c r="G110" s="128">
        <v>168</v>
      </c>
      <c r="H110" s="146">
        <v>3.6130952380952381</v>
      </c>
      <c r="I110" s="415">
        <v>3.7</v>
      </c>
      <c r="J110" s="129">
        <v>68</v>
      </c>
      <c r="K110" s="128">
        <v>149</v>
      </c>
      <c r="L110" s="146">
        <v>3.3959731543624163</v>
      </c>
      <c r="M110" s="138">
        <v>3.61</v>
      </c>
      <c r="N110" s="129">
        <v>92</v>
      </c>
      <c r="O110" s="128">
        <v>86</v>
      </c>
      <c r="P110" s="146">
        <v>3.1627906976744184</v>
      </c>
      <c r="Q110" s="138">
        <v>3.43</v>
      </c>
      <c r="R110" s="129">
        <v>87</v>
      </c>
      <c r="S110" s="335">
        <f t="shared" si="6"/>
        <v>331</v>
      </c>
      <c r="U110" s="103"/>
      <c r="V110" s="103"/>
      <c r="X110" s="103"/>
    </row>
    <row r="111" spans="1:24" ht="15.75" thickBot="1" x14ac:dyDescent="0.3">
      <c r="A111" s="104">
        <v>30</v>
      </c>
      <c r="B111" s="38" t="s">
        <v>148</v>
      </c>
      <c r="C111" s="128">
        <v>127</v>
      </c>
      <c r="D111" s="146">
        <v>3.8503937007874014</v>
      </c>
      <c r="E111" s="415">
        <v>3.85</v>
      </c>
      <c r="F111" s="129">
        <v>47</v>
      </c>
      <c r="G111" s="128">
        <v>83</v>
      </c>
      <c r="H111" s="146">
        <v>3.6385542168674698</v>
      </c>
      <c r="I111" s="415">
        <v>3.7</v>
      </c>
      <c r="J111" s="129">
        <v>57</v>
      </c>
      <c r="K111" s="128">
        <v>58</v>
      </c>
      <c r="L111" s="146">
        <v>3.896551724137931</v>
      </c>
      <c r="M111" s="138">
        <v>3.61</v>
      </c>
      <c r="N111" s="129">
        <v>7</v>
      </c>
      <c r="O111" s="128">
        <v>31</v>
      </c>
      <c r="P111" s="146">
        <v>3.3548387096774195</v>
      </c>
      <c r="Q111" s="138">
        <v>3.43</v>
      </c>
      <c r="R111" s="129">
        <v>61</v>
      </c>
      <c r="S111" s="335">
        <f>SUM(F111+J111+N111+R111)</f>
        <v>172</v>
      </c>
      <c r="U111" s="103"/>
      <c r="V111" s="103"/>
      <c r="X111" s="103"/>
    </row>
    <row r="112" spans="1:24" ht="15.75" thickBot="1" x14ac:dyDescent="0.3">
      <c r="A112" s="118"/>
      <c r="B112" s="108" t="s">
        <v>123</v>
      </c>
      <c r="C112" s="109">
        <f>SUM(C113:C121)</f>
        <v>975</v>
      </c>
      <c r="D112" s="98">
        <f>AVERAGE(D113:D121)</f>
        <v>3.9052271538084793</v>
      </c>
      <c r="E112" s="413">
        <v>3.85</v>
      </c>
      <c r="F112" s="100"/>
      <c r="G112" s="109">
        <f>SUM(G113:G121)</f>
        <v>756</v>
      </c>
      <c r="H112" s="98">
        <f>AVERAGE(H113:H121)</f>
        <v>3.7308470082005627</v>
      </c>
      <c r="I112" s="413">
        <v>3.7</v>
      </c>
      <c r="J112" s="100"/>
      <c r="K112" s="109">
        <f>SUM(K113:K121)</f>
        <v>762</v>
      </c>
      <c r="L112" s="98">
        <f>AVERAGE(L113:L121)</f>
        <v>3.730990933327202</v>
      </c>
      <c r="M112" s="99">
        <v>3.61</v>
      </c>
      <c r="N112" s="100"/>
      <c r="O112" s="109">
        <f>SUM(O113:O121)</f>
        <v>793</v>
      </c>
      <c r="P112" s="98">
        <f>AVERAGE(P113:P121)</f>
        <v>3.5165994664574427</v>
      </c>
      <c r="Q112" s="99">
        <v>3.43</v>
      </c>
      <c r="R112" s="100"/>
      <c r="S112" s="338"/>
      <c r="U112" s="103"/>
      <c r="V112" s="103"/>
      <c r="X112" s="103"/>
    </row>
    <row r="113" spans="1:24" x14ac:dyDescent="0.25">
      <c r="A113" s="101">
        <v>1</v>
      </c>
      <c r="B113" s="37" t="s">
        <v>70</v>
      </c>
      <c r="C113" s="132">
        <v>101</v>
      </c>
      <c r="D113" s="151">
        <v>4.1386138613861387</v>
      </c>
      <c r="E113" s="418">
        <v>3.85</v>
      </c>
      <c r="F113" s="133">
        <v>7</v>
      </c>
      <c r="G113" s="132">
        <v>68</v>
      </c>
      <c r="H113" s="151">
        <v>4.0441176470588234</v>
      </c>
      <c r="I113" s="418">
        <v>3.7</v>
      </c>
      <c r="J113" s="133">
        <v>4</v>
      </c>
      <c r="K113" s="132">
        <v>102</v>
      </c>
      <c r="L113" s="151">
        <v>4</v>
      </c>
      <c r="M113" s="142">
        <v>3.61</v>
      </c>
      <c r="N113" s="133">
        <v>2</v>
      </c>
      <c r="O113" s="132">
        <v>84</v>
      </c>
      <c r="P113" s="151">
        <v>3.75</v>
      </c>
      <c r="Q113" s="142">
        <v>3.43</v>
      </c>
      <c r="R113" s="133">
        <v>9</v>
      </c>
      <c r="S113" s="340">
        <f t="shared" ref="S113:S120" si="7">SUM(F113+J113+N113+R113)</f>
        <v>22</v>
      </c>
      <c r="U113" s="103"/>
      <c r="V113" s="103"/>
      <c r="X113" s="103"/>
    </row>
    <row r="114" spans="1:24" ht="15" customHeight="1" x14ac:dyDescent="0.25">
      <c r="A114" s="104">
        <v>2</v>
      </c>
      <c r="B114" s="38" t="s">
        <v>109</v>
      </c>
      <c r="C114" s="128">
        <v>83</v>
      </c>
      <c r="D114" s="146">
        <v>4.2530120481927707</v>
      </c>
      <c r="E114" s="415">
        <v>3.85</v>
      </c>
      <c r="F114" s="129">
        <v>1</v>
      </c>
      <c r="G114" s="128">
        <v>82</v>
      </c>
      <c r="H114" s="146">
        <v>3.8292682926829267</v>
      </c>
      <c r="I114" s="415">
        <v>3.7</v>
      </c>
      <c r="J114" s="129">
        <v>20</v>
      </c>
      <c r="K114" s="128">
        <v>73</v>
      </c>
      <c r="L114" s="146">
        <v>3.7534246575342465</v>
      </c>
      <c r="M114" s="138">
        <v>3.61</v>
      </c>
      <c r="N114" s="129">
        <v>14</v>
      </c>
      <c r="O114" s="128">
        <v>103</v>
      </c>
      <c r="P114" s="146">
        <v>3.592233009708738</v>
      </c>
      <c r="Q114" s="138">
        <v>3.43</v>
      </c>
      <c r="R114" s="129">
        <v>24</v>
      </c>
      <c r="S114" s="335">
        <f t="shared" si="7"/>
        <v>59</v>
      </c>
      <c r="U114" s="103"/>
      <c r="V114" s="103"/>
      <c r="X114" s="103"/>
    </row>
    <row r="115" spans="1:24" x14ac:dyDescent="0.25">
      <c r="A115" s="117">
        <v>3</v>
      </c>
      <c r="B115" s="38" t="s">
        <v>69</v>
      </c>
      <c r="C115" s="128">
        <v>76</v>
      </c>
      <c r="D115" s="146">
        <v>4.1052631578947372</v>
      </c>
      <c r="E115" s="415">
        <v>3.85</v>
      </c>
      <c r="F115" s="129">
        <v>9</v>
      </c>
      <c r="G115" s="128">
        <v>71</v>
      </c>
      <c r="H115" s="146">
        <v>3.9859154929577465</v>
      </c>
      <c r="I115" s="415">
        <v>3.7</v>
      </c>
      <c r="J115" s="129">
        <v>6</v>
      </c>
      <c r="K115" s="128">
        <v>101</v>
      </c>
      <c r="L115" s="146">
        <v>3.9603960396039604</v>
      </c>
      <c r="M115" s="138">
        <v>3.61</v>
      </c>
      <c r="N115" s="129">
        <v>4</v>
      </c>
      <c r="O115" s="128">
        <v>76</v>
      </c>
      <c r="P115" s="146">
        <v>3.6578947368421053</v>
      </c>
      <c r="Q115" s="138">
        <v>3.43</v>
      </c>
      <c r="R115" s="129">
        <v>16</v>
      </c>
      <c r="S115" s="335">
        <f t="shared" si="7"/>
        <v>35</v>
      </c>
      <c r="U115" s="103"/>
      <c r="V115" s="103"/>
      <c r="X115" s="103"/>
    </row>
    <row r="116" spans="1:24" x14ac:dyDescent="0.25">
      <c r="A116" s="117">
        <v>4</v>
      </c>
      <c r="B116" s="38" t="s">
        <v>86</v>
      </c>
      <c r="C116" s="128">
        <v>52</v>
      </c>
      <c r="D116" s="146">
        <v>4</v>
      </c>
      <c r="E116" s="415">
        <v>3.85</v>
      </c>
      <c r="F116" s="129">
        <v>18</v>
      </c>
      <c r="G116" s="128">
        <v>27</v>
      </c>
      <c r="H116" s="146">
        <v>3.6296296296296298</v>
      </c>
      <c r="I116" s="415">
        <v>3.7</v>
      </c>
      <c r="J116" s="129">
        <v>63</v>
      </c>
      <c r="K116" s="128">
        <v>43</v>
      </c>
      <c r="L116" s="146">
        <v>3.5116279069767442</v>
      </c>
      <c r="M116" s="138">
        <v>3.61</v>
      </c>
      <c r="N116" s="129">
        <v>66</v>
      </c>
      <c r="O116" s="128">
        <v>50</v>
      </c>
      <c r="P116" s="146">
        <v>3.5</v>
      </c>
      <c r="Q116" s="138">
        <v>3.43</v>
      </c>
      <c r="R116" s="129">
        <v>39</v>
      </c>
      <c r="S116" s="335">
        <f t="shared" si="7"/>
        <v>186</v>
      </c>
      <c r="U116" s="103"/>
      <c r="V116" s="103"/>
      <c r="X116" s="103"/>
    </row>
    <row r="117" spans="1:24" x14ac:dyDescent="0.25">
      <c r="A117" s="117">
        <v>5</v>
      </c>
      <c r="B117" s="38" t="s">
        <v>201</v>
      </c>
      <c r="C117" s="128">
        <v>106</v>
      </c>
      <c r="D117" s="146">
        <v>4.0566037735849054</v>
      </c>
      <c r="E117" s="415">
        <v>3.85</v>
      </c>
      <c r="F117" s="129">
        <v>11</v>
      </c>
      <c r="G117" s="128">
        <v>104</v>
      </c>
      <c r="H117" s="146">
        <v>3.9326923076923075</v>
      </c>
      <c r="I117" s="415">
        <v>3.7</v>
      </c>
      <c r="J117" s="129">
        <v>12</v>
      </c>
      <c r="K117" s="128">
        <v>81</v>
      </c>
      <c r="L117" s="146">
        <v>4.1481481481481479</v>
      </c>
      <c r="M117" s="138">
        <v>3.61</v>
      </c>
      <c r="N117" s="129">
        <v>1</v>
      </c>
      <c r="O117" s="128">
        <v>104</v>
      </c>
      <c r="P117" s="146">
        <v>3.6634615384615383</v>
      </c>
      <c r="Q117" s="138">
        <v>3.43</v>
      </c>
      <c r="R117" s="129">
        <v>15</v>
      </c>
      <c r="S117" s="337">
        <f t="shared" si="7"/>
        <v>39</v>
      </c>
      <c r="U117" s="103"/>
      <c r="V117" s="103"/>
      <c r="X117" s="103"/>
    </row>
    <row r="118" spans="1:24" x14ac:dyDescent="0.25">
      <c r="A118" s="117">
        <v>6</v>
      </c>
      <c r="B118" s="38" t="s">
        <v>84</v>
      </c>
      <c r="C118" s="128">
        <v>86</v>
      </c>
      <c r="D118" s="146">
        <v>3.3720930232558142</v>
      </c>
      <c r="E118" s="415">
        <v>3.85</v>
      </c>
      <c r="F118" s="129">
        <v>110</v>
      </c>
      <c r="G118" s="128">
        <v>53</v>
      </c>
      <c r="H118" s="146">
        <v>3.5094339622641511</v>
      </c>
      <c r="I118" s="415">
        <v>3.7</v>
      </c>
      <c r="J118" s="129">
        <v>84</v>
      </c>
      <c r="K118" s="128">
        <v>46</v>
      </c>
      <c r="L118" s="146">
        <v>3.6739130434782608</v>
      </c>
      <c r="M118" s="138">
        <v>3.61</v>
      </c>
      <c r="N118" s="129">
        <v>34</v>
      </c>
      <c r="O118" s="128">
        <v>51</v>
      </c>
      <c r="P118" s="146">
        <v>3.5098039215686274</v>
      </c>
      <c r="Q118" s="138">
        <v>3.43</v>
      </c>
      <c r="R118" s="129">
        <v>34</v>
      </c>
      <c r="S118" s="335">
        <f t="shared" si="7"/>
        <v>262</v>
      </c>
      <c r="U118" s="103"/>
      <c r="V118" s="103"/>
      <c r="X118" s="103"/>
    </row>
    <row r="119" spans="1:24" x14ac:dyDescent="0.25">
      <c r="A119" s="117">
        <v>7</v>
      </c>
      <c r="B119" s="38" t="s">
        <v>94</v>
      </c>
      <c r="C119" s="128">
        <v>41</v>
      </c>
      <c r="D119" s="146">
        <v>3.5365853658536586</v>
      </c>
      <c r="E119" s="415">
        <v>3.85</v>
      </c>
      <c r="F119" s="129">
        <v>104</v>
      </c>
      <c r="G119" s="128">
        <v>30</v>
      </c>
      <c r="H119" s="146">
        <v>3.3666666666666667</v>
      </c>
      <c r="I119" s="415">
        <v>3.7</v>
      </c>
      <c r="J119" s="129">
        <v>104</v>
      </c>
      <c r="K119" s="128">
        <v>41</v>
      </c>
      <c r="L119" s="146">
        <v>3.4390243902439024</v>
      </c>
      <c r="M119" s="138">
        <v>3.61</v>
      </c>
      <c r="N119" s="129">
        <v>83</v>
      </c>
      <c r="O119" s="128">
        <v>39</v>
      </c>
      <c r="P119" s="146">
        <v>3.2051282051282053</v>
      </c>
      <c r="Q119" s="138">
        <v>3.43</v>
      </c>
      <c r="R119" s="129">
        <v>80</v>
      </c>
      <c r="S119" s="335">
        <f t="shared" si="7"/>
        <v>371</v>
      </c>
      <c r="U119" s="103"/>
      <c r="V119" s="103"/>
      <c r="X119" s="103"/>
    </row>
    <row r="120" spans="1:24" x14ac:dyDescent="0.25">
      <c r="A120" s="117">
        <v>8</v>
      </c>
      <c r="B120" s="38" t="s">
        <v>137</v>
      </c>
      <c r="C120" s="128">
        <v>278</v>
      </c>
      <c r="D120" s="146">
        <v>3.7769784172661871</v>
      </c>
      <c r="E120" s="415">
        <v>3.85</v>
      </c>
      <c r="F120" s="129">
        <v>65</v>
      </c>
      <c r="G120" s="128">
        <v>205</v>
      </c>
      <c r="H120" s="146">
        <v>3.5902439024390245</v>
      </c>
      <c r="I120" s="415">
        <v>3.7</v>
      </c>
      <c r="J120" s="129">
        <v>70</v>
      </c>
      <c r="K120" s="128">
        <v>219</v>
      </c>
      <c r="L120" s="146">
        <v>3.5388127853881279</v>
      </c>
      <c r="M120" s="138">
        <v>3.61</v>
      </c>
      <c r="N120" s="129">
        <v>62</v>
      </c>
      <c r="O120" s="128">
        <v>206</v>
      </c>
      <c r="P120" s="146">
        <v>3.470873786407767</v>
      </c>
      <c r="Q120" s="138">
        <v>3.43</v>
      </c>
      <c r="R120" s="129">
        <v>43</v>
      </c>
      <c r="S120" s="335">
        <f t="shared" si="7"/>
        <v>240</v>
      </c>
      <c r="V120" s="103"/>
    </row>
    <row r="121" spans="1:24" ht="15.75" thickBot="1" x14ac:dyDescent="0.3">
      <c r="A121" s="116">
        <v>9</v>
      </c>
      <c r="B121" s="42" t="s">
        <v>147</v>
      </c>
      <c r="C121" s="343">
        <v>152</v>
      </c>
      <c r="D121" s="344">
        <v>3.9078947368421053</v>
      </c>
      <c r="E121" s="422">
        <v>3.85</v>
      </c>
      <c r="F121" s="346">
        <v>31</v>
      </c>
      <c r="G121" s="343">
        <v>116</v>
      </c>
      <c r="H121" s="344">
        <v>3.6896551724137931</v>
      </c>
      <c r="I121" s="422">
        <v>3.7</v>
      </c>
      <c r="J121" s="346">
        <v>45</v>
      </c>
      <c r="K121" s="343">
        <v>56</v>
      </c>
      <c r="L121" s="344">
        <v>3.5535714285714284</v>
      </c>
      <c r="M121" s="345">
        <v>3.61</v>
      </c>
      <c r="N121" s="346">
        <v>60</v>
      </c>
      <c r="O121" s="343">
        <v>80</v>
      </c>
      <c r="P121" s="344">
        <v>3.3</v>
      </c>
      <c r="Q121" s="345">
        <v>3.43</v>
      </c>
      <c r="R121" s="346">
        <v>67</v>
      </c>
      <c r="S121" s="347">
        <f>SUM(F121+J121+N121+R121)</f>
        <v>203</v>
      </c>
      <c r="V121" s="103"/>
    </row>
    <row r="122" spans="1:24" x14ac:dyDescent="0.25">
      <c r="A122" s="119" t="s">
        <v>144</v>
      </c>
      <c r="B122" s="120"/>
      <c r="C122" s="120"/>
      <c r="D122" s="121">
        <f>$D$4</f>
        <v>3.8280092341218643</v>
      </c>
      <c r="E122" s="120"/>
      <c r="F122" s="120"/>
      <c r="G122" s="120"/>
      <c r="H122" s="121">
        <f>$H$4</f>
        <v>3.6644702310900716</v>
      </c>
      <c r="I122" s="120"/>
      <c r="J122" s="120"/>
      <c r="K122" s="120"/>
      <c r="L122" s="121">
        <f>$L$4</f>
        <v>3.5753667113633099</v>
      </c>
      <c r="M122" s="120"/>
      <c r="N122" s="120"/>
      <c r="O122" s="120"/>
      <c r="P122" s="121">
        <f>$P$4</f>
        <v>3.3838493619302046</v>
      </c>
      <c r="Q122" s="120"/>
      <c r="R122" s="120"/>
    </row>
    <row r="123" spans="1:24" x14ac:dyDescent="0.25">
      <c r="A123" s="122" t="s">
        <v>145</v>
      </c>
      <c r="D123" s="407">
        <v>3.85</v>
      </c>
      <c r="H123" s="407">
        <v>3.7</v>
      </c>
      <c r="L123" s="123">
        <v>3.61</v>
      </c>
      <c r="P123" s="123">
        <v>3.43</v>
      </c>
    </row>
  </sheetData>
  <mergeCells count="7">
    <mergeCell ref="S2:S3"/>
    <mergeCell ref="A2:A3"/>
    <mergeCell ref="B2:B3"/>
    <mergeCell ref="O2:R2"/>
    <mergeCell ref="G2:J2"/>
    <mergeCell ref="K2:N2"/>
    <mergeCell ref="C2:F2"/>
  </mergeCells>
  <conditionalFormatting sqref="P4:P123">
    <cfRule type="containsBlanks" dxfId="91" priority="20">
      <formula>LEN(TRIM(P4))=0</formula>
    </cfRule>
    <cfRule type="cellIs" dxfId="90" priority="21" operator="lessThan">
      <formula>3.5</formula>
    </cfRule>
    <cfRule type="cellIs" dxfId="89" priority="22" operator="between">
      <formula>3.5</formula>
      <formula>3.504</formula>
    </cfRule>
    <cfRule type="cellIs" dxfId="88" priority="23" operator="between">
      <formula>4.5</formula>
      <formula>3.5</formula>
    </cfRule>
    <cfRule type="cellIs" dxfId="87" priority="25" operator="greaterThanOrEqual">
      <formula>4.5</formula>
    </cfRule>
  </conditionalFormatting>
  <conditionalFormatting sqref="H4:H123">
    <cfRule type="cellIs" dxfId="86" priority="13" operator="between">
      <formula>$H$122</formula>
      <formula>3.656</formula>
    </cfRule>
    <cfRule type="containsBlanks" dxfId="85" priority="14">
      <formula>LEN(TRIM(H4))=0</formula>
    </cfRule>
    <cfRule type="cellIs" dxfId="84" priority="15" operator="lessThan">
      <formula>3.5</formula>
    </cfRule>
    <cfRule type="cellIs" dxfId="83" priority="16" operator="between">
      <formula>$H$122</formula>
      <formula>3.5</formula>
    </cfRule>
    <cfRule type="cellIs" dxfId="82" priority="17" operator="between">
      <formula>4.5</formula>
      <formula>$H$122</formula>
    </cfRule>
    <cfRule type="cellIs" dxfId="81" priority="18" operator="greaterThanOrEqual">
      <formula>4.5</formula>
    </cfRule>
  </conditionalFormatting>
  <conditionalFormatting sqref="L4:L123">
    <cfRule type="cellIs" dxfId="80" priority="7" operator="between">
      <formula>$L$122</formula>
      <formula>"3.576"</formula>
    </cfRule>
    <cfRule type="containsBlanks" dxfId="79" priority="8">
      <formula>LEN(TRIM(L4))=0</formula>
    </cfRule>
    <cfRule type="cellIs" dxfId="78" priority="9" operator="lessThan">
      <formula>3.5</formula>
    </cfRule>
    <cfRule type="cellIs" dxfId="77" priority="10" operator="between">
      <formula>$L$122</formula>
      <formula>3.5</formula>
    </cfRule>
    <cfRule type="cellIs" dxfId="76" priority="11" operator="between">
      <formula>4.5</formula>
      <formula>$L$122</formula>
    </cfRule>
    <cfRule type="cellIs" dxfId="75" priority="12" operator="greaterThanOrEqual">
      <formula>4.5</formula>
    </cfRule>
  </conditionalFormatting>
  <conditionalFormatting sqref="D4:D123">
    <cfRule type="cellIs" dxfId="74" priority="1" operator="between">
      <formula>$D$122</formula>
      <formula>3.825</formula>
    </cfRule>
    <cfRule type="containsBlanks" dxfId="73" priority="2">
      <formula>LEN(TRIM(D4))=0</formula>
    </cfRule>
    <cfRule type="cellIs" dxfId="72" priority="3" operator="lessThan">
      <formula>3.5</formula>
    </cfRule>
    <cfRule type="cellIs" dxfId="71" priority="4" operator="between">
      <formula>$D$122</formula>
      <formula>3.5</formula>
    </cfRule>
    <cfRule type="cellIs" dxfId="70" priority="5" operator="between">
      <formula>4.5</formula>
      <formula>$D$122</formula>
    </cfRule>
    <cfRule type="cellIs" dxfId="69" priority="6" operator="greaterThanOrEqual">
      <formula>4.5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23"/>
  <sheetViews>
    <sheetView zoomScale="90" zoomScaleNormal="90" workbookViewId="0">
      <selection activeCell="B116" sqref="B116"/>
    </sheetView>
  </sheetViews>
  <sheetFormatPr defaultRowHeight="15" x14ac:dyDescent="0.25"/>
  <cols>
    <col min="1" max="1" width="5.7109375" customWidth="1"/>
    <col min="2" max="2" width="33.5703125" customWidth="1"/>
    <col min="3" max="19" width="7.7109375" customWidth="1"/>
    <col min="20" max="20" width="7.85546875" customWidth="1"/>
  </cols>
  <sheetData>
    <row r="1" spans="1:24" ht="409.5" customHeight="1" thickBot="1" x14ac:dyDescent="0.3"/>
    <row r="2" spans="1:24" ht="15" customHeight="1" x14ac:dyDescent="0.25">
      <c r="A2" s="535" t="s">
        <v>64</v>
      </c>
      <c r="B2" s="537" t="s">
        <v>142</v>
      </c>
      <c r="C2" s="539">
        <v>2024</v>
      </c>
      <c r="D2" s="540"/>
      <c r="E2" s="540"/>
      <c r="F2" s="533"/>
      <c r="G2" s="539">
        <v>2023</v>
      </c>
      <c r="H2" s="540"/>
      <c r="I2" s="540"/>
      <c r="J2" s="533"/>
      <c r="K2" s="539">
        <v>2022</v>
      </c>
      <c r="L2" s="540"/>
      <c r="M2" s="540"/>
      <c r="N2" s="533"/>
      <c r="O2" s="539">
        <v>2021</v>
      </c>
      <c r="P2" s="540"/>
      <c r="Q2" s="540"/>
      <c r="R2" s="533"/>
      <c r="S2" s="533" t="s">
        <v>66</v>
      </c>
    </row>
    <row r="3" spans="1:24" ht="42.75" customHeight="1" thickBot="1" x14ac:dyDescent="0.3">
      <c r="A3" s="536"/>
      <c r="B3" s="538"/>
      <c r="C3" s="182" t="s">
        <v>115</v>
      </c>
      <c r="D3" s="92" t="s">
        <v>114</v>
      </c>
      <c r="E3" s="93" t="s">
        <v>113</v>
      </c>
      <c r="F3" s="184" t="s">
        <v>143</v>
      </c>
      <c r="G3" s="182" t="s">
        <v>115</v>
      </c>
      <c r="H3" s="92" t="s">
        <v>114</v>
      </c>
      <c r="I3" s="93" t="s">
        <v>113</v>
      </c>
      <c r="J3" s="184" t="s">
        <v>143</v>
      </c>
      <c r="K3" s="182" t="s">
        <v>115</v>
      </c>
      <c r="L3" s="92" t="s">
        <v>114</v>
      </c>
      <c r="M3" s="93" t="s">
        <v>113</v>
      </c>
      <c r="N3" s="184" t="s">
        <v>143</v>
      </c>
      <c r="O3" s="182" t="s">
        <v>115</v>
      </c>
      <c r="P3" s="92" t="s">
        <v>114</v>
      </c>
      <c r="Q3" s="93" t="s">
        <v>113</v>
      </c>
      <c r="R3" s="184" t="s">
        <v>143</v>
      </c>
      <c r="S3" s="534"/>
    </row>
    <row r="4" spans="1:24" ht="15" customHeight="1" thickBot="1" x14ac:dyDescent="0.3">
      <c r="A4" s="95"/>
      <c r="B4" s="136" t="s">
        <v>124</v>
      </c>
      <c r="C4" s="185">
        <f>C5+C14+C27+C45+C66+C81+C112</f>
        <v>11706</v>
      </c>
      <c r="D4" s="193">
        <f>AVERAGE(D6:D13,D15:D26,D28:D44,D46:D65,D67:D80,D82:D111,D113:D121)</f>
        <v>3.8280092341218657</v>
      </c>
      <c r="E4" s="193">
        <v>3.85</v>
      </c>
      <c r="F4" s="135"/>
      <c r="G4" s="185">
        <f>G5+G14+G27+G45+G66+G81+G112</f>
        <v>10087</v>
      </c>
      <c r="H4" s="193">
        <f>AVERAGE(H6:H13,H15:H26,H28:H44,H46:H65,H67:H80,H82:H111,H113:H121)</f>
        <v>3.6644702310900721</v>
      </c>
      <c r="I4" s="193">
        <v>3.7</v>
      </c>
      <c r="J4" s="135"/>
      <c r="K4" s="185">
        <f>K5+K14+K27+K45+K66+K81+K112</f>
        <v>9915</v>
      </c>
      <c r="L4" s="193">
        <f>AVERAGE(L6:L13,L15:L26,L28:L44,L46:L65,L67:L80,L82:L111,L113:L121)</f>
        <v>3.5753667113633103</v>
      </c>
      <c r="M4" s="183">
        <v>3.61</v>
      </c>
      <c r="N4" s="135"/>
      <c r="O4" s="185">
        <f>O5+O14+O27+O45+O66+O81+O112</f>
        <v>9408</v>
      </c>
      <c r="P4" s="193">
        <f>AVERAGE(P6:P13,P15:P26,P28:P44,P46:P65,P67:P80,P82:P111,P113:P121)</f>
        <v>3.3838493619302046</v>
      </c>
      <c r="Q4" s="183">
        <v>3.43</v>
      </c>
      <c r="R4" s="135"/>
      <c r="S4" s="94"/>
      <c r="U4" s="80"/>
      <c r="V4" s="9" t="s">
        <v>100</v>
      </c>
    </row>
    <row r="5" spans="1:24" ht="15" customHeight="1" thickBot="1" x14ac:dyDescent="0.3">
      <c r="A5" s="96"/>
      <c r="B5" s="97" t="s">
        <v>117</v>
      </c>
      <c r="C5" s="126">
        <f>SUM(C6:C13)</f>
        <v>841</v>
      </c>
      <c r="D5" s="150">
        <f>AVERAGE(D6:D13)</f>
        <v>3.7899651597122443</v>
      </c>
      <c r="E5" s="150">
        <v>3.85</v>
      </c>
      <c r="F5" s="127"/>
      <c r="G5" s="126">
        <f>SUM(G6:G13)</f>
        <v>750</v>
      </c>
      <c r="H5" s="150">
        <f>AVERAGE(H6:H13)</f>
        <v>3.6385358889641197</v>
      </c>
      <c r="I5" s="150">
        <v>3.7</v>
      </c>
      <c r="J5" s="127"/>
      <c r="K5" s="126">
        <f>SUM(K6:K13)</f>
        <v>726</v>
      </c>
      <c r="L5" s="150">
        <f>AVERAGE(L6:L13)</f>
        <v>3.631524765727288</v>
      </c>
      <c r="M5" s="53">
        <v>3.61</v>
      </c>
      <c r="N5" s="127"/>
      <c r="O5" s="126">
        <f>SUM(O6:O13)</f>
        <v>716</v>
      </c>
      <c r="P5" s="150">
        <f>AVERAGE(P6:P13)</f>
        <v>3.4489093137254896</v>
      </c>
      <c r="Q5" s="53">
        <v>3.43</v>
      </c>
      <c r="R5" s="127"/>
      <c r="S5" s="100"/>
      <c r="U5" s="71"/>
      <c r="V5" s="9" t="s">
        <v>101</v>
      </c>
    </row>
    <row r="6" spans="1:24" x14ac:dyDescent="0.25">
      <c r="A6" s="101">
        <v>1</v>
      </c>
      <c r="B6" s="159" t="s">
        <v>67</v>
      </c>
      <c r="C6" s="169">
        <v>177</v>
      </c>
      <c r="D6" s="170">
        <v>4.2259887005649714</v>
      </c>
      <c r="E6" s="170">
        <v>3.85</v>
      </c>
      <c r="F6" s="190">
        <v>4</v>
      </c>
      <c r="G6" s="169">
        <v>116</v>
      </c>
      <c r="H6" s="170">
        <v>4</v>
      </c>
      <c r="I6" s="170">
        <v>3.7</v>
      </c>
      <c r="J6" s="190">
        <v>5</v>
      </c>
      <c r="K6" s="169">
        <v>121</v>
      </c>
      <c r="L6" s="170">
        <v>3.8181818181818183</v>
      </c>
      <c r="M6" s="171">
        <v>3.61</v>
      </c>
      <c r="N6" s="190">
        <v>13</v>
      </c>
      <c r="O6" s="169">
        <v>109</v>
      </c>
      <c r="P6" s="170">
        <v>3.88</v>
      </c>
      <c r="Q6" s="171">
        <v>3.43</v>
      </c>
      <c r="R6" s="190">
        <v>3</v>
      </c>
      <c r="S6" s="348">
        <f>R6+N6+J6+F6</f>
        <v>25</v>
      </c>
      <c r="U6" s="392"/>
      <c r="V6" s="9" t="s">
        <v>102</v>
      </c>
      <c r="X6" s="103"/>
    </row>
    <row r="7" spans="1:24" x14ac:dyDescent="0.25">
      <c r="A7" s="104">
        <v>2</v>
      </c>
      <c r="B7" s="38" t="s">
        <v>192</v>
      </c>
      <c r="C7" s="145">
        <v>54</v>
      </c>
      <c r="D7" s="148">
        <v>3.9814814814814814</v>
      </c>
      <c r="E7" s="148">
        <v>3.85</v>
      </c>
      <c r="F7" s="160">
        <v>21</v>
      </c>
      <c r="G7" s="145">
        <v>55</v>
      </c>
      <c r="H7" s="148">
        <v>3.8181818181818183</v>
      </c>
      <c r="I7" s="148">
        <v>3.7</v>
      </c>
      <c r="J7" s="160">
        <v>22</v>
      </c>
      <c r="K7" s="145">
        <v>62</v>
      </c>
      <c r="L7" s="148">
        <v>3.7096774193548385</v>
      </c>
      <c r="M7" s="105">
        <v>3.61</v>
      </c>
      <c r="N7" s="160">
        <v>24</v>
      </c>
      <c r="O7" s="145">
        <v>73</v>
      </c>
      <c r="P7" s="148">
        <v>3.74</v>
      </c>
      <c r="Q7" s="105">
        <v>3.43</v>
      </c>
      <c r="R7" s="160">
        <v>10</v>
      </c>
      <c r="S7" s="335">
        <f t="shared" ref="S7:S13" si="0">R7+N7+J7+F7</f>
        <v>77</v>
      </c>
      <c r="U7" s="24"/>
      <c r="V7" s="9" t="s">
        <v>103</v>
      </c>
      <c r="X7" s="103"/>
    </row>
    <row r="8" spans="1:24" x14ac:dyDescent="0.25">
      <c r="A8" s="104">
        <v>3</v>
      </c>
      <c r="B8" s="81" t="s">
        <v>76</v>
      </c>
      <c r="C8" s="191">
        <v>143</v>
      </c>
      <c r="D8" s="173">
        <v>3.7832167832167833</v>
      </c>
      <c r="E8" s="173">
        <v>3.85</v>
      </c>
      <c r="F8" s="192">
        <v>63</v>
      </c>
      <c r="G8" s="191">
        <v>147</v>
      </c>
      <c r="H8" s="173">
        <v>3.7619047619047619</v>
      </c>
      <c r="I8" s="173">
        <v>3.7</v>
      </c>
      <c r="J8" s="192">
        <v>34</v>
      </c>
      <c r="K8" s="191">
        <v>148</v>
      </c>
      <c r="L8" s="173">
        <v>3.7297297297297298</v>
      </c>
      <c r="M8" s="172">
        <v>3.61</v>
      </c>
      <c r="N8" s="192">
        <v>17</v>
      </c>
      <c r="O8" s="191">
        <v>144</v>
      </c>
      <c r="P8" s="173">
        <v>3.51</v>
      </c>
      <c r="Q8" s="172">
        <v>3.43</v>
      </c>
      <c r="R8" s="192">
        <v>33</v>
      </c>
      <c r="S8" s="335">
        <f t="shared" si="0"/>
        <v>147</v>
      </c>
      <c r="X8" s="103"/>
    </row>
    <row r="9" spans="1:24" x14ac:dyDescent="0.25">
      <c r="A9" s="104">
        <v>4</v>
      </c>
      <c r="B9" s="81" t="s">
        <v>80</v>
      </c>
      <c r="C9" s="191">
        <v>98</v>
      </c>
      <c r="D9" s="173">
        <v>3.7244897959183674</v>
      </c>
      <c r="E9" s="173">
        <v>3.85</v>
      </c>
      <c r="F9" s="192">
        <v>83</v>
      </c>
      <c r="G9" s="191">
        <v>69</v>
      </c>
      <c r="H9" s="173">
        <v>3.6231884057971016</v>
      </c>
      <c r="I9" s="173">
        <v>3.7</v>
      </c>
      <c r="J9" s="192">
        <v>66</v>
      </c>
      <c r="K9" s="191">
        <v>60</v>
      </c>
      <c r="L9" s="173">
        <v>3.7</v>
      </c>
      <c r="M9" s="172">
        <v>3.61</v>
      </c>
      <c r="N9" s="192">
        <v>29</v>
      </c>
      <c r="O9" s="191">
        <v>45</v>
      </c>
      <c r="P9" s="173">
        <v>3.2</v>
      </c>
      <c r="Q9" s="172">
        <v>3.43</v>
      </c>
      <c r="R9" s="192">
        <v>82</v>
      </c>
      <c r="S9" s="335">
        <f t="shared" si="0"/>
        <v>260</v>
      </c>
      <c r="X9" s="103"/>
    </row>
    <row r="10" spans="1:24" x14ac:dyDescent="0.25">
      <c r="A10" s="104">
        <v>5</v>
      </c>
      <c r="B10" s="81" t="s">
        <v>125</v>
      </c>
      <c r="C10" s="191">
        <v>71</v>
      </c>
      <c r="D10" s="173">
        <v>3.676056338028169</v>
      </c>
      <c r="E10" s="173">
        <v>3.85</v>
      </c>
      <c r="F10" s="192">
        <v>91</v>
      </c>
      <c r="G10" s="191">
        <v>74</v>
      </c>
      <c r="H10" s="173">
        <v>3.6351351351351351</v>
      </c>
      <c r="I10" s="173">
        <v>3.7</v>
      </c>
      <c r="J10" s="192">
        <v>59</v>
      </c>
      <c r="K10" s="191">
        <v>76</v>
      </c>
      <c r="L10" s="173">
        <v>3.5</v>
      </c>
      <c r="M10" s="172">
        <v>3.61</v>
      </c>
      <c r="N10" s="192">
        <v>68</v>
      </c>
      <c r="O10" s="191">
        <v>60</v>
      </c>
      <c r="P10" s="173">
        <v>3.3</v>
      </c>
      <c r="Q10" s="172">
        <v>3.43</v>
      </c>
      <c r="R10" s="192">
        <v>66</v>
      </c>
      <c r="S10" s="335">
        <f t="shared" si="0"/>
        <v>284</v>
      </c>
      <c r="U10" s="106"/>
      <c r="V10" s="103"/>
      <c r="X10" s="103"/>
    </row>
    <row r="11" spans="1:24" x14ac:dyDescent="0.25">
      <c r="A11" s="104">
        <v>6</v>
      </c>
      <c r="B11" s="38" t="s">
        <v>155</v>
      </c>
      <c r="C11" s="145">
        <v>104</v>
      </c>
      <c r="D11" s="148">
        <v>3.6730769230769229</v>
      </c>
      <c r="E11" s="148">
        <v>3.85</v>
      </c>
      <c r="F11" s="160">
        <v>92</v>
      </c>
      <c r="G11" s="145">
        <v>109</v>
      </c>
      <c r="H11" s="148">
        <v>3.4862385321100917</v>
      </c>
      <c r="I11" s="148">
        <v>3.7</v>
      </c>
      <c r="J11" s="160">
        <v>90</v>
      </c>
      <c r="K11" s="145">
        <v>101</v>
      </c>
      <c r="L11" s="148">
        <v>3.5940594059405941</v>
      </c>
      <c r="M11" s="105">
        <v>3.61</v>
      </c>
      <c r="N11" s="160">
        <v>48</v>
      </c>
      <c r="O11" s="145">
        <v>105</v>
      </c>
      <c r="P11" s="148">
        <v>3.3047619047619046</v>
      </c>
      <c r="Q11" s="105">
        <v>3.43</v>
      </c>
      <c r="R11" s="160">
        <v>68</v>
      </c>
      <c r="S11" s="335">
        <f t="shared" si="0"/>
        <v>298</v>
      </c>
      <c r="U11" s="106"/>
      <c r="V11" s="103"/>
      <c r="X11" s="103"/>
    </row>
    <row r="12" spans="1:24" x14ac:dyDescent="0.25">
      <c r="A12" s="104">
        <v>7</v>
      </c>
      <c r="B12" s="38" t="s">
        <v>153</v>
      </c>
      <c r="C12" s="145">
        <v>110</v>
      </c>
      <c r="D12" s="148">
        <v>3.6363636363636362</v>
      </c>
      <c r="E12" s="148">
        <v>3.85</v>
      </c>
      <c r="F12" s="160">
        <v>97</v>
      </c>
      <c r="G12" s="145">
        <v>107</v>
      </c>
      <c r="H12" s="148">
        <v>3.5233644859813085</v>
      </c>
      <c r="I12" s="148">
        <v>3.7</v>
      </c>
      <c r="J12" s="160">
        <v>82</v>
      </c>
      <c r="K12" s="145">
        <v>107</v>
      </c>
      <c r="L12" s="148">
        <v>3.5887850467289719</v>
      </c>
      <c r="M12" s="105">
        <v>3.61</v>
      </c>
      <c r="N12" s="160">
        <v>51</v>
      </c>
      <c r="O12" s="145">
        <v>112</v>
      </c>
      <c r="P12" s="148">
        <v>3.5535714285714284</v>
      </c>
      <c r="Q12" s="105">
        <v>3.43</v>
      </c>
      <c r="R12" s="160">
        <v>26</v>
      </c>
      <c r="S12" s="336">
        <f t="shared" si="0"/>
        <v>256</v>
      </c>
      <c r="U12" s="106"/>
      <c r="V12" s="103"/>
      <c r="X12" s="103"/>
    </row>
    <row r="13" spans="1:24" ht="15.75" thickBot="1" x14ac:dyDescent="0.3">
      <c r="A13" s="107">
        <v>8</v>
      </c>
      <c r="B13" s="38" t="s">
        <v>154</v>
      </c>
      <c r="C13" s="145">
        <v>84</v>
      </c>
      <c r="D13" s="148">
        <v>3.6190476190476191</v>
      </c>
      <c r="E13" s="148">
        <v>3.85</v>
      </c>
      <c r="F13" s="160">
        <v>100</v>
      </c>
      <c r="G13" s="145">
        <v>73</v>
      </c>
      <c r="H13" s="148">
        <v>3.2602739726027399</v>
      </c>
      <c r="I13" s="148">
        <v>3.7</v>
      </c>
      <c r="J13" s="160">
        <v>107</v>
      </c>
      <c r="K13" s="145">
        <v>51</v>
      </c>
      <c r="L13" s="148">
        <v>3.4117647058823528</v>
      </c>
      <c r="M13" s="105">
        <v>3.61</v>
      </c>
      <c r="N13" s="160">
        <v>90</v>
      </c>
      <c r="O13" s="145">
        <v>68</v>
      </c>
      <c r="P13" s="148">
        <v>3.1029411764705883</v>
      </c>
      <c r="Q13" s="105">
        <v>3.43</v>
      </c>
      <c r="R13" s="160">
        <v>95</v>
      </c>
      <c r="S13" s="337">
        <f t="shared" si="0"/>
        <v>392</v>
      </c>
      <c r="U13" s="106"/>
      <c r="V13" s="103"/>
      <c r="X13" s="103"/>
    </row>
    <row r="14" spans="1:24" ht="15.75" thickBot="1" x14ac:dyDescent="0.3">
      <c r="A14" s="96"/>
      <c r="B14" s="108" t="s">
        <v>118</v>
      </c>
      <c r="C14" s="109">
        <f>SUM(C15:C26)</f>
        <v>1105</v>
      </c>
      <c r="D14" s="98">
        <f>AVERAGE(D15:D26)</f>
        <v>3.8474754862659872</v>
      </c>
      <c r="E14" s="98">
        <v>3.85</v>
      </c>
      <c r="F14" s="100"/>
      <c r="G14" s="109">
        <f>SUM(G15:G26)</f>
        <v>980</v>
      </c>
      <c r="H14" s="98">
        <f>AVERAGE(H15:H26)</f>
        <v>3.6717729126051286</v>
      </c>
      <c r="I14" s="98">
        <v>3.7</v>
      </c>
      <c r="J14" s="100"/>
      <c r="K14" s="109">
        <f>SUM(K15:K26)</f>
        <v>989</v>
      </c>
      <c r="L14" s="98">
        <f>AVERAGE(L15:L26)</f>
        <v>3.5697136785868451</v>
      </c>
      <c r="M14" s="57">
        <v>3.61</v>
      </c>
      <c r="N14" s="100"/>
      <c r="O14" s="109">
        <f>SUM(O15:O26)</f>
        <v>959</v>
      </c>
      <c r="P14" s="98">
        <f>AVERAGE(P15:P26)</f>
        <v>3.3224472660404656</v>
      </c>
      <c r="Q14" s="57">
        <v>3.43</v>
      </c>
      <c r="R14" s="100"/>
      <c r="S14" s="338"/>
      <c r="U14" s="106"/>
      <c r="V14" s="103"/>
      <c r="X14" s="103"/>
    </row>
    <row r="15" spans="1:24" x14ac:dyDescent="0.25">
      <c r="A15" s="101">
        <v>1</v>
      </c>
      <c r="B15" s="82" t="s">
        <v>2</v>
      </c>
      <c r="C15" s="194">
        <v>86</v>
      </c>
      <c r="D15" s="168">
        <v>4.0697674418604652</v>
      </c>
      <c r="E15" s="168">
        <v>3.85</v>
      </c>
      <c r="F15" s="195">
        <v>10</v>
      </c>
      <c r="G15" s="194">
        <v>83</v>
      </c>
      <c r="H15" s="168">
        <v>3.7349397590361444</v>
      </c>
      <c r="I15" s="168">
        <v>3.7</v>
      </c>
      <c r="J15" s="195">
        <v>40</v>
      </c>
      <c r="K15" s="194">
        <v>96</v>
      </c>
      <c r="L15" s="168">
        <v>3.7291666666666665</v>
      </c>
      <c r="M15" s="167">
        <v>3.61</v>
      </c>
      <c r="N15" s="195">
        <v>18</v>
      </c>
      <c r="O15" s="194">
        <v>112</v>
      </c>
      <c r="P15" s="168">
        <v>3.4464285714285716</v>
      </c>
      <c r="Q15" s="167">
        <v>3.43</v>
      </c>
      <c r="R15" s="195">
        <v>45</v>
      </c>
      <c r="S15" s="340">
        <f t="shared" ref="S15:S26" si="1">R15+N15+J15+F15</f>
        <v>113</v>
      </c>
      <c r="U15" s="103"/>
      <c r="V15" s="103"/>
      <c r="X15" s="103"/>
    </row>
    <row r="16" spans="1:24" x14ac:dyDescent="0.25">
      <c r="A16" s="104">
        <v>2</v>
      </c>
      <c r="B16" s="82" t="s">
        <v>3</v>
      </c>
      <c r="C16" s="194">
        <v>155</v>
      </c>
      <c r="D16" s="168">
        <v>3.9612903225806453</v>
      </c>
      <c r="E16" s="168">
        <v>3.85</v>
      </c>
      <c r="F16" s="195">
        <v>24</v>
      </c>
      <c r="G16" s="194">
        <v>149</v>
      </c>
      <c r="H16" s="168">
        <v>3.9261744966442955</v>
      </c>
      <c r="I16" s="168">
        <v>3.7</v>
      </c>
      <c r="J16" s="195">
        <v>13</v>
      </c>
      <c r="K16" s="194">
        <v>153</v>
      </c>
      <c r="L16" s="168">
        <v>3.8758169934640523</v>
      </c>
      <c r="M16" s="167">
        <v>3.61</v>
      </c>
      <c r="N16" s="195">
        <v>10</v>
      </c>
      <c r="O16" s="194">
        <v>155</v>
      </c>
      <c r="P16" s="168">
        <v>3.6709677419354838</v>
      </c>
      <c r="Q16" s="167">
        <v>3.43</v>
      </c>
      <c r="R16" s="195">
        <v>14</v>
      </c>
      <c r="S16" s="335">
        <f t="shared" si="1"/>
        <v>61</v>
      </c>
      <c r="U16" s="103"/>
      <c r="V16" s="103"/>
      <c r="X16" s="103"/>
    </row>
    <row r="17" spans="1:24" x14ac:dyDescent="0.25">
      <c r="A17" s="104">
        <v>3</v>
      </c>
      <c r="B17" s="82" t="s">
        <v>4</v>
      </c>
      <c r="C17" s="194">
        <v>50</v>
      </c>
      <c r="D17" s="168">
        <v>3.94</v>
      </c>
      <c r="E17" s="168">
        <v>3.85</v>
      </c>
      <c r="F17" s="195">
        <v>29</v>
      </c>
      <c r="G17" s="194">
        <v>50</v>
      </c>
      <c r="H17" s="168">
        <v>3.88</v>
      </c>
      <c r="I17" s="168">
        <v>3.7</v>
      </c>
      <c r="J17" s="195">
        <v>17</v>
      </c>
      <c r="K17" s="194">
        <v>47</v>
      </c>
      <c r="L17" s="168">
        <v>3.6808510638297873</v>
      </c>
      <c r="M17" s="167">
        <v>3.61</v>
      </c>
      <c r="N17" s="195">
        <v>32</v>
      </c>
      <c r="O17" s="194">
        <v>58</v>
      </c>
      <c r="P17" s="168">
        <v>3.5862068965517242</v>
      </c>
      <c r="Q17" s="167">
        <v>3.43</v>
      </c>
      <c r="R17" s="195">
        <v>23</v>
      </c>
      <c r="S17" s="335">
        <f t="shared" si="1"/>
        <v>101</v>
      </c>
      <c r="U17" s="103"/>
      <c r="V17" s="103"/>
      <c r="X17" s="103"/>
    </row>
    <row r="18" spans="1:24" x14ac:dyDescent="0.25">
      <c r="A18" s="104">
        <v>4</v>
      </c>
      <c r="B18" s="82" t="s">
        <v>5</v>
      </c>
      <c r="C18" s="194">
        <v>103</v>
      </c>
      <c r="D18" s="168">
        <v>3.9029126213592233</v>
      </c>
      <c r="E18" s="168">
        <v>3.85</v>
      </c>
      <c r="F18" s="195">
        <v>33</v>
      </c>
      <c r="G18" s="194">
        <v>89</v>
      </c>
      <c r="H18" s="168">
        <v>3.6853932584269664</v>
      </c>
      <c r="I18" s="168">
        <v>3.7</v>
      </c>
      <c r="J18" s="195">
        <v>47</v>
      </c>
      <c r="K18" s="194">
        <v>127</v>
      </c>
      <c r="L18" s="168">
        <v>3.7401574803149606</v>
      </c>
      <c r="M18" s="167">
        <v>3.61</v>
      </c>
      <c r="N18" s="195">
        <v>15</v>
      </c>
      <c r="O18" s="194">
        <v>122</v>
      </c>
      <c r="P18" s="168">
        <v>3.4344262295081966</v>
      </c>
      <c r="Q18" s="167">
        <v>3.43</v>
      </c>
      <c r="R18" s="195">
        <v>47</v>
      </c>
      <c r="S18" s="335">
        <f t="shared" si="1"/>
        <v>142</v>
      </c>
      <c r="U18" s="103"/>
      <c r="V18" s="103"/>
      <c r="X18" s="103"/>
    </row>
    <row r="19" spans="1:24" x14ac:dyDescent="0.25">
      <c r="A19" s="104">
        <v>5</v>
      </c>
      <c r="B19" s="82" t="s">
        <v>11</v>
      </c>
      <c r="C19" s="194">
        <v>105</v>
      </c>
      <c r="D19" s="168">
        <v>3.8952380952380952</v>
      </c>
      <c r="E19" s="168">
        <v>3.85</v>
      </c>
      <c r="F19" s="195">
        <v>36</v>
      </c>
      <c r="G19" s="194">
        <v>94</v>
      </c>
      <c r="H19" s="168">
        <v>3.9255319148936172</v>
      </c>
      <c r="I19" s="168">
        <v>3.7</v>
      </c>
      <c r="J19" s="195">
        <v>14</v>
      </c>
      <c r="K19" s="194">
        <v>100</v>
      </c>
      <c r="L19" s="168">
        <v>3.7</v>
      </c>
      <c r="M19" s="167">
        <v>3.61</v>
      </c>
      <c r="N19" s="195">
        <v>30</v>
      </c>
      <c r="O19" s="194">
        <v>78</v>
      </c>
      <c r="P19" s="168">
        <v>3.3846153846153846</v>
      </c>
      <c r="Q19" s="167">
        <v>3.43</v>
      </c>
      <c r="R19" s="195">
        <v>54</v>
      </c>
      <c r="S19" s="335">
        <f t="shared" si="1"/>
        <v>134</v>
      </c>
      <c r="U19" s="103"/>
      <c r="V19" s="103"/>
      <c r="X19" s="103"/>
    </row>
    <row r="20" spans="1:24" x14ac:dyDescent="0.25">
      <c r="A20" s="104">
        <v>6</v>
      </c>
      <c r="B20" s="82" t="s">
        <v>156</v>
      </c>
      <c r="C20" s="194">
        <v>73</v>
      </c>
      <c r="D20" s="168">
        <v>3.8904109589041096</v>
      </c>
      <c r="E20" s="168">
        <v>3.85</v>
      </c>
      <c r="F20" s="195">
        <v>37</v>
      </c>
      <c r="G20" s="194">
        <v>44</v>
      </c>
      <c r="H20" s="168">
        <v>3.7045454545454546</v>
      </c>
      <c r="I20" s="168">
        <v>3.7</v>
      </c>
      <c r="J20" s="195">
        <v>42</v>
      </c>
      <c r="K20" s="194">
        <v>60</v>
      </c>
      <c r="L20" s="168">
        <v>3.4333333333333331</v>
      </c>
      <c r="M20" s="167">
        <v>3.61</v>
      </c>
      <c r="N20" s="195">
        <v>86</v>
      </c>
      <c r="O20" s="194">
        <v>46</v>
      </c>
      <c r="P20" s="168">
        <v>3.2391304347826089</v>
      </c>
      <c r="Q20" s="167">
        <v>3.43</v>
      </c>
      <c r="R20" s="195">
        <v>76</v>
      </c>
      <c r="S20" s="335">
        <f t="shared" si="1"/>
        <v>241</v>
      </c>
      <c r="U20" s="103"/>
      <c r="V20" s="103"/>
      <c r="X20" s="103"/>
    </row>
    <row r="21" spans="1:24" x14ac:dyDescent="0.25">
      <c r="A21" s="104">
        <v>7</v>
      </c>
      <c r="B21" s="82" t="s">
        <v>158</v>
      </c>
      <c r="C21" s="194">
        <v>93</v>
      </c>
      <c r="D21" s="168">
        <v>3.806451612903226</v>
      </c>
      <c r="E21" s="168">
        <v>3.85</v>
      </c>
      <c r="F21" s="195">
        <v>58</v>
      </c>
      <c r="G21" s="194">
        <v>73</v>
      </c>
      <c r="H21" s="168">
        <v>3.5616438356164384</v>
      </c>
      <c r="I21" s="168">
        <v>3.7</v>
      </c>
      <c r="J21" s="195">
        <v>76</v>
      </c>
      <c r="K21" s="194">
        <v>72</v>
      </c>
      <c r="L21" s="168">
        <v>3.5555555555555554</v>
      </c>
      <c r="M21" s="167">
        <v>3.61</v>
      </c>
      <c r="N21" s="195">
        <v>59</v>
      </c>
      <c r="O21" s="194"/>
      <c r="P21" s="168"/>
      <c r="Q21" s="167">
        <v>3.43</v>
      </c>
      <c r="R21" s="195">
        <v>108</v>
      </c>
      <c r="S21" s="336">
        <f t="shared" si="1"/>
        <v>301</v>
      </c>
      <c r="U21" s="103"/>
      <c r="V21" s="103"/>
      <c r="X21" s="103"/>
    </row>
    <row r="22" spans="1:24" x14ac:dyDescent="0.25">
      <c r="A22" s="104">
        <v>8</v>
      </c>
      <c r="B22" s="82" t="s">
        <v>157</v>
      </c>
      <c r="C22" s="194">
        <v>85</v>
      </c>
      <c r="D22" s="168">
        <v>3.7647058823529411</v>
      </c>
      <c r="E22" s="168">
        <v>3.85</v>
      </c>
      <c r="F22" s="195">
        <v>69</v>
      </c>
      <c r="G22" s="194">
        <v>77</v>
      </c>
      <c r="H22" s="168">
        <v>3.7532467532467533</v>
      </c>
      <c r="I22" s="168">
        <v>3.7</v>
      </c>
      <c r="J22" s="195">
        <v>36</v>
      </c>
      <c r="K22" s="194">
        <v>78</v>
      </c>
      <c r="L22" s="168">
        <v>3.5769230769230771</v>
      </c>
      <c r="M22" s="167">
        <v>3.61</v>
      </c>
      <c r="N22" s="195">
        <v>55</v>
      </c>
      <c r="O22" s="194">
        <v>80</v>
      </c>
      <c r="P22" s="168">
        <v>3.2749999999999999</v>
      </c>
      <c r="Q22" s="167">
        <v>3.43</v>
      </c>
      <c r="R22" s="195">
        <v>70</v>
      </c>
      <c r="S22" s="335">
        <f t="shared" si="1"/>
        <v>230</v>
      </c>
      <c r="U22" s="103"/>
      <c r="V22" s="103"/>
      <c r="X22" s="103"/>
    </row>
    <row r="23" spans="1:24" x14ac:dyDescent="0.25">
      <c r="A23" s="104">
        <v>9</v>
      </c>
      <c r="B23" s="82" t="s">
        <v>159</v>
      </c>
      <c r="C23" s="194">
        <v>92</v>
      </c>
      <c r="D23" s="168">
        <v>3.7608695652173911</v>
      </c>
      <c r="E23" s="168">
        <v>3.85</v>
      </c>
      <c r="F23" s="195">
        <v>70</v>
      </c>
      <c r="G23" s="194">
        <v>70</v>
      </c>
      <c r="H23" s="168">
        <v>3.3285714285714287</v>
      </c>
      <c r="I23" s="168">
        <v>3.7</v>
      </c>
      <c r="J23" s="195">
        <v>105</v>
      </c>
      <c r="K23" s="194">
        <v>51</v>
      </c>
      <c r="L23" s="168">
        <v>3.3137254901960786</v>
      </c>
      <c r="M23" s="167">
        <v>3.61</v>
      </c>
      <c r="N23" s="195">
        <v>99</v>
      </c>
      <c r="O23" s="194">
        <v>80</v>
      </c>
      <c r="P23" s="168">
        <v>2.8374999999999999</v>
      </c>
      <c r="Q23" s="167">
        <v>3.43</v>
      </c>
      <c r="R23" s="195">
        <v>107</v>
      </c>
      <c r="S23" s="335">
        <f t="shared" si="1"/>
        <v>381</v>
      </c>
      <c r="U23" s="103"/>
      <c r="V23" s="103"/>
      <c r="X23" s="103"/>
    </row>
    <row r="24" spans="1:24" x14ac:dyDescent="0.25">
      <c r="A24" s="104">
        <v>10</v>
      </c>
      <c r="B24" s="38" t="s">
        <v>193</v>
      </c>
      <c r="C24" s="145">
        <v>74</v>
      </c>
      <c r="D24" s="148">
        <v>3.7567567567567566</v>
      </c>
      <c r="E24" s="148">
        <v>3.85</v>
      </c>
      <c r="F24" s="160">
        <v>72</v>
      </c>
      <c r="G24" s="145">
        <v>59</v>
      </c>
      <c r="H24" s="148">
        <v>3.5084745762711864</v>
      </c>
      <c r="I24" s="148">
        <v>3.7</v>
      </c>
      <c r="J24" s="160">
        <v>85</v>
      </c>
      <c r="K24" s="145">
        <v>58</v>
      </c>
      <c r="L24" s="148">
        <v>3.4310344827586206</v>
      </c>
      <c r="M24" s="105">
        <v>3.61</v>
      </c>
      <c r="N24" s="160">
        <v>87</v>
      </c>
      <c r="O24" s="145">
        <v>54</v>
      </c>
      <c r="P24" s="148">
        <v>3.5</v>
      </c>
      <c r="Q24" s="105">
        <v>3.43</v>
      </c>
      <c r="R24" s="160">
        <v>40</v>
      </c>
      <c r="S24" s="335">
        <f t="shared" si="1"/>
        <v>284</v>
      </c>
      <c r="U24" s="103"/>
      <c r="V24" s="103"/>
      <c r="X24" s="103"/>
    </row>
    <row r="25" spans="1:24" x14ac:dyDescent="0.25">
      <c r="A25" s="104">
        <v>11</v>
      </c>
      <c r="B25" s="82" t="s">
        <v>7</v>
      </c>
      <c r="C25" s="194">
        <v>55</v>
      </c>
      <c r="D25" s="168">
        <v>3.7272727272727271</v>
      </c>
      <c r="E25" s="168">
        <v>3.85</v>
      </c>
      <c r="F25" s="195">
        <v>81</v>
      </c>
      <c r="G25" s="194">
        <v>58</v>
      </c>
      <c r="H25" s="168">
        <v>3.4482758620689653</v>
      </c>
      <c r="I25" s="168">
        <v>3.7</v>
      </c>
      <c r="J25" s="195">
        <v>98</v>
      </c>
      <c r="K25" s="194">
        <v>42</v>
      </c>
      <c r="L25" s="168">
        <v>3.3333333333333335</v>
      </c>
      <c r="M25" s="167">
        <v>3.61</v>
      </c>
      <c r="N25" s="195">
        <v>98</v>
      </c>
      <c r="O25" s="194">
        <v>51</v>
      </c>
      <c r="P25" s="168">
        <v>3.0588235294117645</v>
      </c>
      <c r="Q25" s="167">
        <v>3.43</v>
      </c>
      <c r="R25" s="195">
        <v>98</v>
      </c>
      <c r="S25" s="335">
        <f t="shared" si="1"/>
        <v>375</v>
      </c>
      <c r="U25" s="103"/>
      <c r="V25" s="103"/>
      <c r="X25" s="103"/>
    </row>
    <row r="26" spans="1:24" ht="15.75" thickBot="1" x14ac:dyDescent="0.3">
      <c r="A26" s="104">
        <v>12</v>
      </c>
      <c r="B26" s="82" t="s">
        <v>160</v>
      </c>
      <c r="C26" s="194">
        <v>134</v>
      </c>
      <c r="D26" s="168">
        <v>3.6940298507462686</v>
      </c>
      <c r="E26" s="168">
        <v>3.85</v>
      </c>
      <c r="F26" s="195">
        <v>89</v>
      </c>
      <c r="G26" s="194">
        <v>134</v>
      </c>
      <c r="H26" s="168">
        <v>3.6044776119402986</v>
      </c>
      <c r="I26" s="168">
        <v>3.7</v>
      </c>
      <c r="J26" s="195">
        <v>69</v>
      </c>
      <c r="K26" s="194">
        <v>105</v>
      </c>
      <c r="L26" s="168">
        <v>3.4666666666666668</v>
      </c>
      <c r="M26" s="167">
        <v>3.61</v>
      </c>
      <c r="N26" s="195">
        <v>76</v>
      </c>
      <c r="O26" s="194">
        <v>123</v>
      </c>
      <c r="P26" s="168">
        <v>3.1138211382113821</v>
      </c>
      <c r="Q26" s="167">
        <v>3.43</v>
      </c>
      <c r="R26" s="195">
        <v>93</v>
      </c>
      <c r="S26" s="335">
        <f t="shared" si="1"/>
        <v>327</v>
      </c>
      <c r="U26" s="103"/>
      <c r="V26" s="103"/>
      <c r="X26" s="103"/>
    </row>
    <row r="27" spans="1:24" ht="15.75" thickBot="1" x14ac:dyDescent="0.3">
      <c r="A27" s="96"/>
      <c r="B27" s="110" t="s">
        <v>119</v>
      </c>
      <c r="C27" s="111">
        <f>SUM(C28:C44)</f>
        <v>1586</v>
      </c>
      <c r="D27" s="112">
        <f>AVERAGE(D28:D44)</f>
        <v>3.7281620144537206</v>
      </c>
      <c r="E27" s="112">
        <v>3.85</v>
      </c>
      <c r="F27" s="114"/>
      <c r="G27" s="111">
        <f>SUM(G28:G44)</f>
        <v>1348</v>
      </c>
      <c r="H27" s="112">
        <f>AVERAGE(H28:H44)</f>
        <v>3.6217862659268549</v>
      </c>
      <c r="I27" s="112">
        <v>3.7</v>
      </c>
      <c r="J27" s="114"/>
      <c r="K27" s="111">
        <f>SUM(K28:K44)</f>
        <v>1348</v>
      </c>
      <c r="L27" s="112">
        <f>AVERAGE(L28:L44)</f>
        <v>3.4714308896339086</v>
      </c>
      <c r="M27" s="134">
        <v>3.61</v>
      </c>
      <c r="N27" s="114"/>
      <c r="O27" s="111">
        <f>SUM(O28:O44)</f>
        <v>1280</v>
      </c>
      <c r="P27" s="112">
        <f>AVERAGE(P28:P44)</f>
        <v>3.2040700443949901</v>
      </c>
      <c r="Q27" s="134">
        <v>3.43</v>
      </c>
      <c r="R27" s="114"/>
      <c r="S27" s="338"/>
      <c r="U27" s="103"/>
      <c r="V27" s="103"/>
      <c r="X27" s="103"/>
    </row>
    <row r="28" spans="1:24" x14ac:dyDescent="0.25">
      <c r="A28" s="101">
        <v>1</v>
      </c>
      <c r="B28" s="38" t="s">
        <v>161</v>
      </c>
      <c r="C28" s="145">
        <v>98</v>
      </c>
      <c r="D28" s="148">
        <v>3.9795918367346941</v>
      </c>
      <c r="E28" s="148">
        <v>3.85</v>
      </c>
      <c r="F28" s="160">
        <v>22</v>
      </c>
      <c r="G28" s="145">
        <v>79</v>
      </c>
      <c r="H28" s="148">
        <v>3.8607594936708862</v>
      </c>
      <c r="I28" s="148">
        <v>3.7</v>
      </c>
      <c r="J28" s="160">
        <v>19</v>
      </c>
      <c r="K28" s="145">
        <v>82</v>
      </c>
      <c r="L28" s="148">
        <v>3.7195121951219514</v>
      </c>
      <c r="M28" s="105">
        <v>3.61</v>
      </c>
      <c r="N28" s="160">
        <v>22</v>
      </c>
      <c r="O28" s="145">
        <v>75</v>
      </c>
      <c r="P28" s="148">
        <v>3.5333333333333332</v>
      </c>
      <c r="Q28" s="105">
        <v>3.43</v>
      </c>
      <c r="R28" s="160">
        <v>29</v>
      </c>
      <c r="S28" s="340">
        <f t="shared" ref="S28:S44" si="2">R28+N28+J28+F28</f>
        <v>92</v>
      </c>
      <c r="U28" s="103"/>
      <c r="V28" s="103"/>
      <c r="X28" s="103"/>
    </row>
    <row r="29" spans="1:24" x14ac:dyDescent="0.25">
      <c r="A29" s="104">
        <v>2</v>
      </c>
      <c r="B29" s="82" t="s">
        <v>128</v>
      </c>
      <c r="C29" s="194">
        <v>137</v>
      </c>
      <c r="D29" s="168">
        <v>3.948905109489051</v>
      </c>
      <c r="E29" s="168">
        <v>3.85</v>
      </c>
      <c r="F29" s="195">
        <v>27</v>
      </c>
      <c r="G29" s="194">
        <v>77</v>
      </c>
      <c r="H29" s="168">
        <v>3.6493506493506493</v>
      </c>
      <c r="I29" s="168">
        <v>3.7</v>
      </c>
      <c r="J29" s="195">
        <v>55</v>
      </c>
      <c r="K29" s="194">
        <v>84</v>
      </c>
      <c r="L29" s="168">
        <v>3.7023809523809526</v>
      </c>
      <c r="M29" s="167">
        <v>3.61</v>
      </c>
      <c r="N29" s="195">
        <v>27</v>
      </c>
      <c r="O29" s="194">
        <v>92</v>
      </c>
      <c r="P29" s="168">
        <v>3.6086956521739131</v>
      </c>
      <c r="Q29" s="167">
        <v>3.43</v>
      </c>
      <c r="R29" s="195">
        <v>20</v>
      </c>
      <c r="S29" s="335">
        <f t="shared" si="2"/>
        <v>129</v>
      </c>
      <c r="U29" s="103"/>
      <c r="V29" s="103"/>
      <c r="X29" s="103"/>
    </row>
    <row r="30" spans="1:24" x14ac:dyDescent="0.25">
      <c r="A30" s="104">
        <v>3</v>
      </c>
      <c r="B30" s="38" t="s">
        <v>19</v>
      </c>
      <c r="C30" s="145">
        <v>105</v>
      </c>
      <c r="D30" s="148">
        <v>3.9333333333333331</v>
      </c>
      <c r="E30" s="148">
        <v>3.85</v>
      </c>
      <c r="F30" s="160">
        <v>30</v>
      </c>
      <c r="G30" s="145">
        <v>98</v>
      </c>
      <c r="H30" s="148">
        <v>3.6530612244897958</v>
      </c>
      <c r="I30" s="148">
        <v>3.7</v>
      </c>
      <c r="J30" s="160">
        <v>54</v>
      </c>
      <c r="K30" s="145">
        <v>74</v>
      </c>
      <c r="L30" s="148">
        <v>3.7027027027027026</v>
      </c>
      <c r="M30" s="105">
        <v>3.61</v>
      </c>
      <c r="N30" s="160">
        <v>26</v>
      </c>
      <c r="O30" s="145">
        <v>76</v>
      </c>
      <c r="P30" s="148">
        <v>3.1447368421052633</v>
      </c>
      <c r="Q30" s="105">
        <v>3.43</v>
      </c>
      <c r="R30" s="160">
        <v>90</v>
      </c>
      <c r="S30" s="335">
        <f t="shared" si="2"/>
        <v>200</v>
      </c>
      <c r="U30" s="103"/>
      <c r="V30" s="103"/>
      <c r="X30" s="103"/>
    </row>
    <row r="31" spans="1:24" x14ac:dyDescent="0.25">
      <c r="A31" s="104">
        <v>4</v>
      </c>
      <c r="B31" s="82" t="s">
        <v>74</v>
      </c>
      <c r="C31" s="194">
        <v>136</v>
      </c>
      <c r="D31" s="168">
        <v>3.8897058823529411</v>
      </c>
      <c r="E31" s="168">
        <v>3.85</v>
      </c>
      <c r="F31" s="195">
        <v>38</v>
      </c>
      <c r="G31" s="194">
        <v>119</v>
      </c>
      <c r="H31" s="168">
        <v>3.9495798319327733</v>
      </c>
      <c r="I31" s="168">
        <v>3.7</v>
      </c>
      <c r="J31" s="195">
        <v>7</v>
      </c>
      <c r="K31" s="194">
        <v>122</v>
      </c>
      <c r="L31" s="168">
        <v>3.7049180327868854</v>
      </c>
      <c r="M31" s="167">
        <v>3.61</v>
      </c>
      <c r="N31" s="195">
        <v>25</v>
      </c>
      <c r="O31" s="194">
        <v>119</v>
      </c>
      <c r="P31" s="168">
        <v>3.5210084033613445</v>
      </c>
      <c r="Q31" s="167">
        <v>3.43</v>
      </c>
      <c r="R31" s="195">
        <v>32</v>
      </c>
      <c r="S31" s="335">
        <f t="shared" si="2"/>
        <v>102</v>
      </c>
      <c r="U31" s="103"/>
      <c r="V31" s="103"/>
      <c r="X31" s="103"/>
    </row>
    <row r="32" spans="1:24" x14ac:dyDescent="0.25">
      <c r="A32" s="104">
        <v>5</v>
      </c>
      <c r="B32" s="38" t="s">
        <v>92</v>
      </c>
      <c r="C32" s="145">
        <v>114</v>
      </c>
      <c r="D32" s="148">
        <v>3.8596491228070176</v>
      </c>
      <c r="E32" s="148">
        <v>3.85</v>
      </c>
      <c r="F32" s="160">
        <v>45</v>
      </c>
      <c r="G32" s="145">
        <v>102</v>
      </c>
      <c r="H32" s="148">
        <v>3.6862745098039214</v>
      </c>
      <c r="I32" s="148">
        <v>3.7</v>
      </c>
      <c r="J32" s="160">
        <v>46</v>
      </c>
      <c r="K32" s="145">
        <v>100</v>
      </c>
      <c r="L32" s="148">
        <v>3.58</v>
      </c>
      <c r="M32" s="105">
        <v>3.61</v>
      </c>
      <c r="N32" s="160">
        <v>53</v>
      </c>
      <c r="O32" s="145">
        <v>101</v>
      </c>
      <c r="P32" s="148">
        <v>3.1485148514851486</v>
      </c>
      <c r="Q32" s="105">
        <v>3.43</v>
      </c>
      <c r="R32" s="160">
        <v>89</v>
      </c>
      <c r="S32" s="335">
        <f t="shared" si="2"/>
        <v>233</v>
      </c>
      <c r="U32" s="103"/>
      <c r="V32" s="103"/>
      <c r="X32" s="103"/>
    </row>
    <row r="33" spans="1:24" x14ac:dyDescent="0.25">
      <c r="A33" s="104">
        <v>6</v>
      </c>
      <c r="B33" s="38" t="s">
        <v>162</v>
      </c>
      <c r="C33" s="145">
        <v>91</v>
      </c>
      <c r="D33" s="148">
        <v>3.8241758241758244</v>
      </c>
      <c r="E33" s="148">
        <v>3.85</v>
      </c>
      <c r="F33" s="160">
        <v>53</v>
      </c>
      <c r="G33" s="145">
        <v>94</v>
      </c>
      <c r="H33" s="148">
        <v>3.7978723404255321</v>
      </c>
      <c r="I33" s="148">
        <v>3.7</v>
      </c>
      <c r="J33" s="160">
        <v>26</v>
      </c>
      <c r="K33" s="145">
        <v>75</v>
      </c>
      <c r="L33" s="148">
        <v>3.48</v>
      </c>
      <c r="M33" s="105">
        <v>3.61</v>
      </c>
      <c r="N33" s="160">
        <v>74</v>
      </c>
      <c r="O33" s="145">
        <v>72</v>
      </c>
      <c r="P33" s="148">
        <v>3.1805555555555554</v>
      </c>
      <c r="Q33" s="105">
        <v>3.43</v>
      </c>
      <c r="R33" s="160">
        <v>86</v>
      </c>
      <c r="S33" s="335">
        <f t="shared" si="2"/>
        <v>239</v>
      </c>
      <c r="U33" s="103"/>
      <c r="V33" s="103"/>
      <c r="X33" s="103"/>
    </row>
    <row r="34" spans="1:24" x14ac:dyDescent="0.25">
      <c r="A34" s="104">
        <v>7</v>
      </c>
      <c r="B34" s="38" t="s">
        <v>21</v>
      </c>
      <c r="C34" s="145">
        <v>102</v>
      </c>
      <c r="D34" s="148">
        <v>3.7941176470588234</v>
      </c>
      <c r="E34" s="148">
        <v>3.85</v>
      </c>
      <c r="F34" s="160">
        <v>60</v>
      </c>
      <c r="G34" s="145">
        <v>88</v>
      </c>
      <c r="H34" s="148">
        <v>3.625</v>
      </c>
      <c r="I34" s="148">
        <v>3.7</v>
      </c>
      <c r="J34" s="160">
        <v>64</v>
      </c>
      <c r="K34" s="145">
        <v>126</v>
      </c>
      <c r="L34" s="148">
        <v>3.5</v>
      </c>
      <c r="M34" s="105">
        <v>3.61</v>
      </c>
      <c r="N34" s="160">
        <v>69</v>
      </c>
      <c r="O34" s="145">
        <v>105</v>
      </c>
      <c r="P34" s="148">
        <v>3.361904761904762</v>
      </c>
      <c r="Q34" s="105">
        <v>3.43</v>
      </c>
      <c r="R34" s="160">
        <v>59</v>
      </c>
      <c r="S34" s="335">
        <f t="shared" si="2"/>
        <v>252</v>
      </c>
      <c r="U34" s="103"/>
      <c r="V34" s="103"/>
      <c r="X34" s="103"/>
    </row>
    <row r="35" spans="1:24" x14ac:dyDescent="0.25">
      <c r="A35" s="104">
        <v>8</v>
      </c>
      <c r="B35" s="82" t="s">
        <v>81</v>
      </c>
      <c r="C35" s="194">
        <v>101</v>
      </c>
      <c r="D35" s="168">
        <v>3.7920792079207919</v>
      </c>
      <c r="E35" s="168">
        <v>3.85</v>
      </c>
      <c r="F35" s="195">
        <v>62</v>
      </c>
      <c r="G35" s="194">
        <v>101</v>
      </c>
      <c r="H35" s="168">
        <v>3.613861386138614</v>
      </c>
      <c r="I35" s="168">
        <v>3.7</v>
      </c>
      <c r="J35" s="195">
        <v>67</v>
      </c>
      <c r="K35" s="194">
        <v>87</v>
      </c>
      <c r="L35" s="168">
        <v>3.5517241379310347</v>
      </c>
      <c r="M35" s="167">
        <v>3.61</v>
      </c>
      <c r="N35" s="195">
        <v>61</v>
      </c>
      <c r="O35" s="194">
        <v>104</v>
      </c>
      <c r="P35" s="168">
        <v>3.2307692307692308</v>
      </c>
      <c r="Q35" s="167">
        <v>3.43</v>
      </c>
      <c r="R35" s="195">
        <v>77</v>
      </c>
      <c r="S35" s="335">
        <f t="shared" si="2"/>
        <v>267</v>
      </c>
      <c r="U35" s="103"/>
      <c r="V35" s="103"/>
      <c r="X35" s="103"/>
    </row>
    <row r="36" spans="1:24" x14ac:dyDescent="0.25">
      <c r="A36" s="104">
        <v>9</v>
      </c>
      <c r="B36" s="38" t="s">
        <v>22</v>
      </c>
      <c r="C36" s="145">
        <v>98</v>
      </c>
      <c r="D36" s="148">
        <v>3.7448979591836733</v>
      </c>
      <c r="E36" s="148">
        <v>3.85</v>
      </c>
      <c r="F36" s="160">
        <v>75</v>
      </c>
      <c r="G36" s="145">
        <v>93</v>
      </c>
      <c r="H36" s="148">
        <v>3.6559139784946235</v>
      </c>
      <c r="I36" s="148">
        <v>3.7</v>
      </c>
      <c r="J36" s="160">
        <v>53</v>
      </c>
      <c r="K36" s="145">
        <v>117</v>
      </c>
      <c r="L36" s="148">
        <v>3.4188034188034186</v>
      </c>
      <c r="M36" s="105">
        <v>3.61</v>
      </c>
      <c r="N36" s="160">
        <v>88</v>
      </c>
      <c r="O36" s="145">
        <v>119</v>
      </c>
      <c r="P36" s="148">
        <v>3.327731092436975</v>
      </c>
      <c r="Q36" s="105">
        <v>3.43</v>
      </c>
      <c r="R36" s="160">
        <v>62</v>
      </c>
      <c r="S36" s="335">
        <f t="shared" si="2"/>
        <v>278</v>
      </c>
      <c r="U36" s="103"/>
      <c r="V36" s="103"/>
      <c r="X36" s="103"/>
    </row>
    <row r="37" spans="1:24" x14ac:dyDescent="0.25">
      <c r="A37" s="104">
        <v>10</v>
      </c>
      <c r="B37" s="82" t="s">
        <v>95</v>
      </c>
      <c r="C37" s="194">
        <v>53</v>
      </c>
      <c r="D37" s="168">
        <v>3.7358490566037736</v>
      </c>
      <c r="E37" s="168">
        <v>3.85</v>
      </c>
      <c r="F37" s="195">
        <v>79</v>
      </c>
      <c r="G37" s="194">
        <v>53</v>
      </c>
      <c r="H37" s="168">
        <v>3.5471698113207548</v>
      </c>
      <c r="I37" s="168">
        <v>3.7</v>
      </c>
      <c r="J37" s="195">
        <v>79</v>
      </c>
      <c r="K37" s="194">
        <v>50</v>
      </c>
      <c r="L37" s="168">
        <v>3.22</v>
      </c>
      <c r="M37" s="167">
        <v>3.61</v>
      </c>
      <c r="N37" s="195">
        <v>108</v>
      </c>
      <c r="O37" s="194">
        <v>39</v>
      </c>
      <c r="P37" s="168">
        <v>3.1282051282051282</v>
      </c>
      <c r="Q37" s="167">
        <v>3.43</v>
      </c>
      <c r="R37" s="195">
        <v>92</v>
      </c>
      <c r="S37" s="335">
        <f t="shared" si="2"/>
        <v>358</v>
      </c>
      <c r="U37" s="103"/>
      <c r="V37" s="103"/>
      <c r="X37" s="103"/>
    </row>
    <row r="38" spans="1:24" x14ac:dyDescent="0.25">
      <c r="A38" s="104">
        <v>11</v>
      </c>
      <c r="B38" s="82" t="s">
        <v>163</v>
      </c>
      <c r="C38" s="194">
        <v>28</v>
      </c>
      <c r="D38" s="168">
        <v>3.6428571428571428</v>
      </c>
      <c r="E38" s="168">
        <v>3.85</v>
      </c>
      <c r="F38" s="195">
        <v>95</v>
      </c>
      <c r="G38" s="194">
        <v>29</v>
      </c>
      <c r="H38" s="168">
        <v>3.5862068965517242</v>
      </c>
      <c r="I38" s="168">
        <v>3.7</v>
      </c>
      <c r="J38" s="195">
        <v>72</v>
      </c>
      <c r="K38" s="194">
        <v>28</v>
      </c>
      <c r="L38" s="168">
        <v>3.2857142857142856</v>
      </c>
      <c r="M38" s="167">
        <v>3.61</v>
      </c>
      <c r="N38" s="195">
        <v>103</v>
      </c>
      <c r="O38" s="194">
        <v>35</v>
      </c>
      <c r="P38" s="168">
        <v>3.0857142857142859</v>
      </c>
      <c r="Q38" s="167">
        <v>3.43</v>
      </c>
      <c r="R38" s="195">
        <v>96</v>
      </c>
      <c r="S38" s="335">
        <f t="shared" si="2"/>
        <v>366</v>
      </c>
      <c r="U38" s="103"/>
      <c r="V38" s="103"/>
      <c r="X38" s="103"/>
    </row>
    <row r="39" spans="1:24" x14ac:dyDescent="0.25">
      <c r="A39" s="104">
        <v>12</v>
      </c>
      <c r="B39" s="82" t="s">
        <v>164</v>
      </c>
      <c r="C39" s="194">
        <v>157</v>
      </c>
      <c r="D39" s="168">
        <v>3.6369426751592355</v>
      </c>
      <c r="E39" s="168">
        <v>3.85</v>
      </c>
      <c r="F39" s="195">
        <v>96</v>
      </c>
      <c r="G39" s="194">
        <v>135</v>
      </c>
      <c r="H39" s="168">
        <v>3.6962962962962962</v>
      </c>
      <c r="I39" s="168">
        <v>3.7</v>
      </c>
      <c r="J39" s="195">
        <v>43</v>
      </c>
      <c r="K39" s="194">
        <v>122</v>
      </c>
      <c r="L39" s="168">
        <v>3.622950819672131</v>
      </c>
      <c r="M39" s="167">
        <v>3.61</v>
      </c>
      <c r="N39" s="195">
        <v>45</v>
      </c>
      <c r="O39" s="194">
        <v>97</v>
      </c>
      <c r="P39" s="168">
        <v>3.2061855670103094</v>
      </c>
      <c r="Q39" s="167">
        <v>3.43</v>
      </c>
      <c r="R39" s="195">
        <v>81</v>
      </c>
      <c r="S39" s="335">
        <f t="shared" si="2"/>
        <v>265</v>
      </c>
      <c r="U39" s="103"/>
      <c r="V39" s="103"/>
      <c r="X39" s="103"/>
    </row>
    <row r="40" spans="1:24" x14ac:dyDescent="0.25">
      <c r="A40" s="104">
        <v>13</v>
      </c>
      <c r="B40" s="82" t="s">
        <v>166</v>
      </c>
      <c r="C40" s="194">
        <v>76</v>
      </c>
      <c r="D40" s="168">
        <v>3.6184210526315788</v>
      </c>
      <c r="E40" s="168">
        <v>3.85</v>
      </c>
      <c r="F40" s="195">
        <v>101</v>
      </c>
      <c r="G40" s="194">
        <v>78</v>
      </c>
      <c r="H40" s="168">
        <v>3.5897435897435899</v>
      </c>
      <c r="I40" s="168">
        <v>3.7</v>
      </c>
      <c r="J40" s="195">
        <v>71</v>
      </c>
      <c r="K40" s="194">
        <v>61</v>
      </c>
      <c r="L40" s="168">
        <v>3.278688524590164</v>
      </c>
      <c r="M40" s="167">
        <v>3.61</v>
      </c>
      <c r="N40" s="195">
        <v>104</v>
      </c>
      <c r="O40" s="194">
        <v>51</v>
      </c>
      <c r="P40" s="168">
        <v>2.8823529411764706</v>
      </c>
      <c r="Q40" s="167">
        <v>3.43</v>
      </c>
      <c r="R40" s="195">
        <v>106</v>
      </c>
      <c r="S40" s="335">
        <f t="shared" si="2"/>
        <v>382</v>
      </c>
      <c r="U40" s="103"/>
      <c r="V40" s="103"/>
      <c r="X40" s="103"/>
    </row>
    <row r="41" spans="1:24" x14ac:dyDescent="0.25">
      <c r="A41" s="104">
        <v>14</v>
      </c>
      <c r="B41" s="82" t="s">
        <v>15</v>
      </c>
      <c r="C41" s="194">
        <v>71</v>
      </c>
      <c r="D41" s="168">
        <v>3.535211267605634</v>
      </c>
      <c r="E41" s="168">
        <v>3.85</v>
      </c>
      <c r="F41" s="195">
        <v>105</v>
      </c>
      <c r="G41" s="194">
        <v>54</v>
      </c>
      <c r="H41" s="168">
        <v>3.4814814814814814</v>
      </c>
      <c r="I41" s="168">
        <v>3.7</v>
      </c>
      <c r="J41" s="195">
        <v>93</v>
      </c>
      <c r="K41" s="194">
        <v>52</v>
      </c>
      <c r="L41" s="168">
        <v>3.2884615384615383</v>
      </c>
      <c r="M41" s="167">
        <v>3.61</v>
      </c>
      <c r="N41" s="195">
        <v>102</v>
      </c>
      <c r="O41" s="194">
        <v>45</v>
      </c>
      <c r="P41" s="168">
        <v>2.8888888888888888</v>
      </c>
      <c r="Q41" s="167">
        <v>3.43</v>
      </c>
      <c r="R41" s="195">
        <v>105</v>
      </c>
      <c r="S41" s="335">
        <f t="shared" si="2"/>
        <v>405</v>
      </c>
      <c r="U41" s="103"/>
      <c r="V41" s="103"/>
      <c r="X41" s="103"/>
    </row>
    <row r="42" spans="1:24" x14ac:dyDescent="0.25">
      <c r="A42" s="104">
        <v>15</v>
      </c>
      <c r="B42" s="38" t="s">
        <v>13</v>
      </c>
      <c r="C42" s="145">
        <v>44</v>
      </c>
      <c r="D42" s="148">
        <v>3.5227272727272729</v>
      </c>
      <c r="E42" s="148">
        <v>3.85</v>
      </c>
      <c r="F42" s="160">
        <v>106</v>
      </c>
      <c r="G42" s="145">
        <v>46</v>
      </c>
      <c r="H42" s="148">
        <v>3.3913043478260869</v>
      </c>
      <c r="I42" s="148">
        <v>3.7</v>
      </c>
      <c r="J42" s="160">
        <v>102</v>
      </c>
      <c r="K42" s="145">
        <v>49</v>
      </c>
      <c r="L42" s="148">
        <v>3.2653061224489797</v>
      </c>
      <c r="M42" s="105">
        <v>3.61</v>
      </c>
      <c r="N42" s="160">
        <v>106</v>
      </c>
      <c r="O42" s="145">
        <v>26</v>
      </c>
      <c r="P42" s="148">
        <v>3.3846153846153846</v>
      </c>
      <c r="Q42" s="105">
        <v>3.43</v>
      </c>
      <c r="R42" s="160">
        <v>52</v>
      </c>
      <c r="S42" s="335">
        <f t="shared" si="2"/>
        <v>366</v>
      </c>
      <c r="U42" s="103"/>
      <c r="V42" s="103"/>
      <c r="X42" s="103"/>
    </row>
    <row r="43" spans="1:24" x14ac:dyDescent="0.25">
      <c r="A43" s="104">
        <v>16</v>
      </c>
      <c r="B43" s="38" t="s">
        <v>165</v>
      </c>
      <c r="C43" s="145">
        <v>106</v>
      </c>
      <c r="D43" s="148">
        <v>3.5</v>
      </c>
      <c r="E43" s="148">
        <v>3.85</v>
      </c>
      <c r="F43" s="160">
        <v>107</v>
      </c>
      <c r="G43" s="145">
        <v>56</v>
      </c>
      <c r="H43" s="148">
        <v>3.4821428571428572</v>
      </c>
      <c r="I43" s="148">
        <v>3.7</v>
      </c>
      <c r="J43" s="160">
        <v>92</v>
      </c>
      <c r="K43" s="145">
        <v>54</v>
      </c>
      <c r="L43" s="148">
        <v>3.2777777777777777</v>
      </c>
      <c r="M43" s="105">
        <v>3.61</v>
      </c>
      <c r="N43" s="160">
        <v>105</v>
      </c>
      <c r="O43" s="145">
        <v>54</v>
      </c>
      <c r="P43" s="148">
        <v>2.9074074074074074</v>
      </c>
      <c r="Q43" s="105">
        <v>3.43</v>
      </c>
      <c r="R43" s="160">
        <v>104</v>
      </c>
      <c r="S43" s="335">
        <f t="shared" si="2"/>
        <v>408</v>
      </c>
      <c r="U43" s="103"/>
      <c r="V43" s="103"/>
      <c r="X43" s="103"/>
    </row>
    <row r="44" spans="1:24" ht="15.75" thickBot="1" x14ac:dyDescent="0.3">
      <c r="A44" s="104">
        <v>17</v>
      </c>
      <c r="B44" s="82" t="s">
        <v>16</v>
      </c>
      <c r="C44" s="194">
        <v>69</v>
      </c>
      <c r="D44" s="168">
        <v>3.4202898550724639</v>
      </c>
      <c r="E44" s="168">
        <v>3.85</v>
      </c>
      <c r="F44" s="195">
        <v>109</v>
      </c>
      <c r="G44" s="194">
        <v>46</v>
      </c>
      <c r="H44" s="168">
        <v>3.3043478260869565</v>
      </c>
      <c r="I44" s="168">
        <v>3.7</v>
      </c>
      <c r="J44" s="195">
        <v>106</v>
      </c>
      <c r="K44" s="194">
        <v>65</v>
      </c>
      <c r="L44" s="168">
        <v>3.4153846153846152</v>
      </c>
      <c r="M44" s="167">
        <v>3.61</v>
      </c>
      <c r="N44" s="195">
        <v>89</v>
      </c>
      <c r="O44" s="194">
        <v>70</v>
      </c>
      <c r="P44" s="168">
        <v>2.9285714285714284</v>
      </c>
      <c r="Q44" s="167">
        <v>3.43</v>
      </c>
      <c r="R44" s="195">
        <v>103</v>
      </c>
      <c r="S44" s="335">
        <f t="shared" si="2"/>
        <v>407</v>
      </c>
      <c r="U44" s="103"/>
      <c r="V44" s="103"/>
      <c r="X44" s="103"/>
    </row>
    <row r="45" spans="1:24" ht="15.75" thickBot="1" x14ac:dyDescent="0.3">
      <c r="A45" s="96"/>
      <c r="B45" s="110" t="s">
        <v>120</v>
      </c>
      <c r="C45" s="111">
        <f>SUM(C46:C65)</f>
        <v>1743</v>
      </c>
      <c r="D45" s="112">
        <f>AVERAGE(D46:D65)</f>
        <v>3.8564223372913204</v>
      </c>
      <c r="E45" s="112">
        <v>3.85</v>
      </c>
      <c r="F45" s="114"/>
      <c r="G45" s="111">
        <f>SUM(G46:G65)</f>
        <v>1510</v>
      </c>
      <c r="H45" s="112">
        <f>AVERAGE(H46:H65)</f>
        <v>3.6952153736499516</v>
      </c>
      <c r="I45" s="112">
        <v>3.7</v>
      </c>
      <c r="J45" s="114"/>
      <c r="K45" s="111">
        <f>SUM(K46:K65)</f>
        <v>1491</v>
      </c>
      <c r="L45" s="112">
        <f>AVERAGE(L46:L65)</f>
        <v>3.6035048515261425</v>
      </c>
      <c r="M45" s="134">
        <v>3.61</v>
      </c>
      <c r="N45" s="114"/>
      <c r="O45" s="111">
        <f>SUM(O46:O65)</f>
        <v>1441</v>
      </c>
      <c r="P45" s="112">
        <f>AVERAGE(P46:P65)</f>
        <v>3.4656842855235435</v>
      </c>
      <c r="Q45" s="134">
        <v>3.43</v>
      </c>
      <c r="R45" s="114"/>
      <c r="S45" s="338"/>
      <c r="U45" s="103"/>
      <c r="V45" s="103"/>
      <c r="X45" s="103"/>
    </row>
    <row r="46" spans="1:24" x14ac:dyDescent="0.25">
      <c r="A46" s="101">
        <v>1</v>
      </c>
      <c r="B46" s="38" t="s">
        <v>168</v>
      </c>
      <c r="C46" s="145">
        <v>50</v>
      </c>
      <c r="D46" s="148">
        <v>4.24</v>
      </c>
      <c r="E46" s="148">
        <v>3.85</v>
      </c>
      <c r="F46" s="160">
        <v>3</v>
      </c>
      <c r="G46" s="145">
        <v>36</v>
      </c>
      <c r="H46" s="148">
        <v>4.166666666666667</v>
      </c>
      <c r="I46" s="148">
        <v>3.7</v>
      </c>
      <c r="J46" s="160">
        <v>2</v>
      </c>
      <c r="K46" s="145">
        <v>33</v>
      </c>
      <c r="L46" s="148">
        <v>3.4545454545454546</v>
      </c>
      <c r="M46" s="105">
        <v>3.61</v>
      </c>
      <c r="N46" s="160">
        <v>79</v>
      </c>
      <c r="O46" s="145">
        <v>29</v>
      </c>
      <c r="P46" s="148">
        <v>3.5862068965517242</v>
      </c>
      <c r="Q46" s="105">
        <v>3.43</v>
      </c>
      <c r="R46" s="160">
        <v>25</v>
      </c>
      <c r="S46" s="340">
        <f t="shared" ref="S46:S65" si="3">R46+N46+J46+F46</f>
        <v>109</v>
      </c>
      <c r="U46" s="103"/>
      <c r="V46" s="103"/>
      <c r="X46" s="103"/>
    </row>
    <row r="47" spans="1:24" x14ac:dyDescent="0.25">
      <c r="A47" s="104">
        <v>2</v>
      </c>
      <c r="B47" s="38" t="s">
        <v>77</v>
      </c>
      <c r="C47" s="145">
        <v>188</v>
      </c>
      <c r="D47" s="148">
        <v>4.1489361702127656</v>
      </c>
      <c r="E47" s="148">
        <v>3.85</v>
      </c>
      <c r="F47" s="160">
        <v>6</v>
      </c>
      <c r="G47" s="145">
        <v>163</v>
      </c>
      <c r="H47" s="148">
        <v>3.7852760736196318</v>
      </c>
      <c r="I47" s="148">
        <v>3.7</v>
      </c>
      <c r="J47" s="160">
        <v>30</v>
      </c>
      <c r="K47" s="145">
        <v>162</v>
      </c>
      <c r="L47" s="148">
        <v>3.9567901234567899</v>
      </c>
      <c r="M47" s="105">
        <v>3.61</v>
      </c>
      <c r="N47" s="160">
        <v>5</v>
      </c>
      <c r="O47" s="145">
        <v>208</v>
      </c>
      <c r="P47" s="148">
        <v>3.6778846153846154</v>
      </c>
      <c r="Q47" s="105">
        <v>3.43</v>
      </c>
      <c r="R47" s="160">
        <v>12</v>
      </c>
      <c r="S47" s="335">
        <f t="shared" si="3"/>
        <v>53</v>
      </c>
      <c r="U47" s="103"/>
      <c r="V47" s="103"/>
      <c r="X47" s="103"/>
    </row>
    <row r="48" spans="1:24" x14ac:dyDescent="0.25">
      <c r="A48" s="104">
        <v>3</v>
      </c>
      <c r="B48" s="38" t="s">
        <v>68</v>
      </c>
      <c r="C48" s="145">
        <v>172</v>
      </c>
      <c r="D48" s="148">
        <v>4.1337209302325579</v>
      </c>
      <c r="E48" s="148">
        <v>3.85</v>
      </c>
      <c r="F48" s="160">
        <v>8</v>
      </c>
      <c r="G48" s="145">
        <v>163</v>
      </c>
      <c r="H48" s="148">
        <v>4.0490797546012267</v>
      </c>
      <c r="I48" s="148">
        <v>3.7</v>
      </c>
      <c r="J48" s="160">
        <v>3</v>
      </c>
      <c r="K48" s="145">
        <v>157</v>
      </c>
      <c r="L48" s="148">
        <v>3.8471337579617835</v>
      </c>
      <c r="M48" s="105">
        <v>3.61</v>
      </c>
      <c r="N48" s="160">
        <v>12</v>
      </c>
      <c r="O48" s="145">
        <v>150</v>
      </c>
      <c r="P48" s="148">
        <v>3.96</v>
      </c>
      <c r="Q48" s="105">
        <v>3.43</v>
      </c>
      <c r="R48" s="160">
        <v>1</v>
      </c>
      <c r="S48" s="335">
        <f t="shared" si="3"/>
        <v>24</v>
      </c>
      <c r="U48" s="103"/>
      <c r="V48" s="103"/>
      <c r="X48" s="103"/>
    </row>
    <row r="49" spans="1:24" x14ac:dyDescent="0.25">
      <c r="A49" s="104">
        <v>4</v>
      </c>
      <c r="B49" s="38" t="s">
        <v>26</v>
      </c>
      <c r="C49" s="145">
        <v>65</v>
      </c>
      <c r="D49" s="148">
        <v>4.0307692307692307</v>
      </c>
      <c r="E49" s="148">
        <v>3.85</v>
      </c>
      <c r="F49" s="160">
        <v>13</v>
      </c>
      <c r="G49" s="145">
        <v>56</v>
      </c>
      <c r="H49" s="148">
        <v>3.8035714285714284</v>
      </c>
      <c r="I49" s="148">
        <v>3.7</v>
      </c>
      <c r="J49" s="160">
        <v>25</v>
      </c>
      <c r="K49" s="145">
        <v>74</v>
      </c>
      <c r="L49" s="148">
        <v>3.6081081081081079</v>
      </c>
      <c r="M49" s="105">
        <v>3.61</v>
      </c>
      <c r="N49" s="160">
        <v>46</v>
      </c>
      <c r="O49" s="145">
        <v>57</v>
      </c>
      <c r="P49" s="148">
        <v>3.6315789473684212</v>
      </c>
      <c r="Q49" s="105">
        <v>3.43</v>
      </c>
      <c r="R49" s="160">
        <v>18</v>
      </c>
      <c r="S49" s="335">
        <f t="shared" si="3"/>
        <v>102</v>
      </c>
      <c r="U49" s="103"/>
      <c r="V49" s="103"/>
      <c r="X49" s="103"/>
    </row>
    <row r="50" spans="1:24" ht="15" customHeight="1" x14ac:dyDescent="0.25">
      <c r="A50" s="104">
        <v>5</v>
      </c>
      <c r="B50" s="38" t="s">
        <v>150</v>
      </c>
      <c r="C50" s="145">
        <v>55</v>
      </c>
      <c r="D50" s="148">
        <v>3.9818181818181819</v>
      </c>
      <c r="E50" s="148">
        <v>3.85</v>
      </c>
      <c r="F50" s="160">
        <v>20</v>
      </c>
      <c r="G50" s="145">
        <v>54</v>
      </c>
      <c r="H50" s="148">
        <v>3.7962962962962963</v>
      </c>
      <c r="I50" s="148">
        <v>3.7</v>
      </c>
      <c r="J50" s="160">
        <v>27</v>
      </c>
      <c r="K50" s="145">
        <v>52</v>
      </c>
      <c r="L50" s="148">
        <v>3.7115384615384617</v>
      </c>
      <c r="M50" s="105">
        <v>3.61</v>
      </c>
      <c r="N50" s="160">
        <v>23</v>
      </c>
      <c r="O50" s="145">
        <v>50</v>
      </c>
      <c r="P50" s="148">
        <v>3.88</v>
      </c>
      <c r="Q50" s="105">
        <v>3.43</v>
      </c>
      <c r="R50" s="160">
        <v>2</v>
      </c>
      <c r="S50" s="335">
        <f t="shared" si="3"/>
        <v>72</v>
      </c>
      <c r="U50" s="103"/>
      <c r="V50" s="103"/>
      <c r="X50" s="103"/>
    </row>
    <row r="51" spans="1:24" x14ac:dyDescent="0.25">
      <c r="A51" s="104">
        <v>6</v>
      </c>
      <c r="B51" s="38" t="s">
        <v>194</v>
      </c>
      <c r="C51" s="145">
        <v>99</v>
      </c>
      <c r="D51" s="148">
        <v>3.9494949494949494</v>
      </c>
      <c r="E51" s="148">
        <v>3.85</v>
      </c>
      <c r="F51" s="160">
        <v>26</v>
      </c>
      <c r="G51" s="145">
        <v>63</v>
      </c>
      <c r="H51" s="148">
        <v>3.8253968253968256</v>
      </c>
      <c r="I51" s="148">
        <v>3.7</v>
      </c>
      <c r="J51" s="160">
        <v>21</v>
      </c>
      <c r="K51" s="145">
        <v>59</v>
      </c>
      <c r="L51" s="148">
        <v>3.5762711864406778</v>
      </c>
      <c r="M51" s="105">
        <v>3.61</v>
      </c>
      <c r="N51" s="160">
        <v>56</v>
      </c>
      <c r="O51" s="145">
        <v>79</v>
      </c>
      <c r="P51" s="148">
        <v>3.5063291139240507</v>
      </c>
      <c r="Q51" s="105">
        <v>3.43</v>
      </c>
      <c r="R51" s="160">
        <v>37</v>
      </c>
      <c r="S51" s="335">
        <f t="shared" si="3"/>
        <v>140</v>
      </c>
      <c r="U51" s="103"/>
      <c r="V51" s="103"/>
      <c r="X51" s="103"/>
    </row>
    <row r="52" spans="1:24" x14ac:dyDescent="0.25">
      <c r="A52" s="104">
        <v>7</v>
      </c>
      <c r="B52" s="38" t="s">
        <v>31</v>
      </c>
      <c r="C52" s="145">
        <v>103</v>
      </c>
      <c r="D52" s="148">
        <v>3.941747572815534</v>
      </c>
      <c r="E52" s="148">
        <v>3.85</v>
      </c>
      <c r="F52" s="160">
        <v>28</v>
      </c>
      <c r="G52" s="145">
        <v>109</v>
      </c>
      <c r="H52" s="148">
        <v>3.6330275229357798</v>
      </c>
      <c r="I52" s="148">
        <v>3.7</v>
      </c>
      <c r="J52" s="160">
        <v>61</v>
      </c>
      <c r="K52" s="145">
        <v>97</v>
      </c>
      <c r="L52" s="148">
        <v>3.6494845360824741</v>
      </c>
      <c r="M52" s="105">
        <v>3.61</v>
      </c>
      <c r="N52" s="160">
        <v>37</v>
      </c>
      <c r="O52" s="145">
        <v>104</v>
      </c>
      <c r="P52" s="148">
        <v>3.6730769230769229</v>
      </c>
      <c r="Q52" s="105">
        <v>3.43</v>
      </c>
      <c r="R52" s="160">
        <v>13</v>
      </c>
      <c r="S52" s="335">
        <f t="shared" si="3"/>
        <v>139</v>
      </c>
      <c r="U52" s="103"/>
      <c r="V52" s="103"/>
      <c r="X52" s="103"/>
    </row>
    <row r="53" spans="1:24" x14ac:dyDescent="0.25">
      <c r="A53" s="104">
        <v>8</v>
      </c>
      <c r="B53" s="38" t="s">
        <v>25</v>
      </c>
      <c r="C53" s="145">
        <v>75</v>
      </c>
      <c r="D53" s="148">
        <v>3.9066666666666667</v>
      </c>
      <c r="E53" s="148">
        <v>3.85</v>
      </c>
      <c r="F53" s="160">
        <v>32</v>
      </c>
      <c r="G53" s="145">
        <v>88</v>
      </c>
      <c r="H53" s="148">
        <v>3.7840909090909092</v>
      </c>
      <c r="I53" s="148">
        <v>3.7</v>
      </c>
      <c r="J53" s="160">
        <v>31</v>
      </c>
      <c r="K53" s="145">
        <v>77</v>
      </c>
      <c r="L53" s="148">
        <v>3.8961038961038961</v>
      </c>
      <c r="M53" s="105">
        <v>3.61</v>
      </c>
      <c r="N53" s="160">
        <v>8</v>
      </c>
      <c r="O53" s="145">
        <v>95</v>
      </c>
      <c r="P53" s="148">
        <v>3.76</v>
      </c>
      <c r="Q53" s="105">
        <v>3.43</v>
      </c>
      <c r="R53" s="160">
        <v>7</v>
      </c>
      <c r="S53" s="335">
        <f t="shared" si="3"/>
        <v>78</v>
      </c>
      <c r="U53" s="103"/>
      <c r="V53" s="103"/>
      <c r="X53" s="103"/>
    </row>
    <row r="54" spans="1:24" x14ac:dyDescent="0.25">
      <c r="A54" s="104">
        <v>9</v>
      </c>
      <c r="B54" s="38" t="s">
        <v>24</v>
      </c>
      <c r="C54" s="145">
        <v>124</v>
      </c>
      <c r="D54" s="148">
        <v>3.879032258064516</v>
      </c>
      <c r="E54" s="148">
        <v>3.85</v>
      </c>
      <c r="F54" s="160">
        <v>40</v>
      </c>
      <c r="G54" s="145">
        <v>116</v>
      </c>
      <c r="H54" s="148">
        <v>3.6379310344827585</v>
      </c>
      <c r="I54" s="148">
        <v>3.7</v>
      </c>
      <c r="J54" s="160">
        <v>58</v>
      </c>
      <c r="K54" s="145">
        <v>117</v>
      </c>
      <c r="L54" s="148">
        <v>3.5897435897435899</v>
      </c>
      <c r="M54" s="105">
        <v>3.61</v>
      </c>
      <c r="N54" s="160">
        <v>50</v>
      </c>
      <c r="O54" s="145">
        <v>95</v>
      </c>
      <c r="P54" s="148">
        <v>3.77</v>
      </c>
      <c r="Q54" s="105">
        <v>3.43</v>
      </c>
      <c r="R54" s="160">
        <v>6</v>
      </c>
      <c r="S54" s="335">
        <f t="shared" si="3"/>
        <v>154</v>
      </c>
      <c r="U54" s="103"/>
      <c r="V54" s="103"/>
      <c r="X54" s="103"/>
    </row>
    <row r="55" spans="1:24" x14ac:dyDescent="0.25">
      <c r="A55" s="104">
        <v>10</v>
      </c>
      <c r="B55" s="38" t="s">
        <v>167</v>
      </c>
      <c r="C55" s="145">
        <v>69</v>
      </c>
      <c r="D55" s="148">
        <v>3.8695652173913042</v>
      </c>
      <c r="E55" s="148">
        <v>3.85</v>
      </c>
      <c r="F55" s="160">
        <v>43</v>
      </c>
      <c r="G55" s="145">
        <v>74</v>
      </c>
      <c r="H55" s="148">
        <v>3.7567567567567566</v>
      </c>
      <c r="I55" s="148">
        <v>3.7</v>
      </c>
      <c r="J55" s="160">
        <v>35</v>
      </c>
      <c r="K55" s="145">
        <v>68</v>
      </c>
      <c r="L55" s="148">
        <v>3.5</v>
      </c>
      <c r="M55" s="105">
        <v>3.61</v>
      </c>
      <c r="N55" s="160">
        <v>70</v>
      </c>
      <c r="O55" s="145">
        <v>62</v>
      </c>
      <c r="P55" s="148">
        <v>3.6451612903225805</v>
      </c>
      <c r="Q55" s="105">
        <v>3.43</v>
      </c>
      <c r="R55" s="160">
        <v>17</v>
      </c>
      <c r="S55" s="335">
        <f t="shared" si="3"/>
        <v>165</v>
      </c>
      <c r="U55" s="103"/>
      <c r="V55" s="103"/>
      <c r="X55" s="103"/>
    </row>
    <row r="56" spans="1:24" x14ac:dyDescent="0.25">
      <c r="A56" s="104">
        <v>11</v>
      </c>
      <c r="B56" s="38" t="s">
        <v>90</v>
      </c>
      <c r="C56" s="145">
        <v>30</v>
      </c>
      <c r="D56" s="148">
        <v>3.8666666666666667</v>
      </c>
      <c r="E56" s="148">
        <v>3.85</v>
      </c>
      <c r="F56" s="160">
        <v>44</v>
      </c>
      <c r="G56" s="145">
        <v>23</v>
      </c>
      <c r="H56" s="148">
        <v>3.9130434782608696</v>
      </c>
      <c r="I56" s="148">
        <v>3.7</v>
      </c>
      <c r="J56" s="160">
        <v>15</v>
      </c>
      <c r="K56" s="145">
        <v>23</v>
      </c>
      <c r="L56" s="148">
        <v>3.3043478260869565</v>
      </c>
      <c r="M56" s="105">
        <v>3.61</v>
      </c>
      <c r="N56" s="160">
        <v>101</v>
      </c>
      <c r="O56" s="145">
        <v>23</v>
      </c>
      <c r="P56" s="148">
        <v>3.1304347826086958</v>
      </c>
      <c r="Q56" s="105">
        <v>3.43</v>
      </c>
      <c r="R56" s="160">
        <v>91</v>
      </c>
      <c r="S56" s="335">
        <f t="shared" si="3"/>
        <v>251</v>
      </c>
      <c r="U56" s="103"/>
      <c r="V56" s="103"/>
      <c r="X56" s="103"/>
    </row>
    <row r="57" spans="1:24" x14ac:dyDescent="0.25">
      <c r="A57" s="104">
        <v>12</v>
      </c>
      <c r="B57" s="38" t="s">
        <v>105</v>
      </c>
      <c r="C57" s="145">
        <v>230</v>
      </c>
      <c r="D57" s="148">
        <v>3.8260869565217392</v>
      </c>
      <c r="E57" s="148">
        <v>3.85</v>
      </c>
      <c r="F57" s="160">
        <v>52</v>
      </c>
      <c r="G57" s="145">
        <v>183</v>
      </c>
      <c r="H57" s="148">
        <v>3.6666666666666665</v>
      </c>
      <c r="I57" s="148">
        <v>3.7</v>
      </c>
      <c r="J57" s="160">
        <v>48</v>
      </c>
      <c r="K57" s="145">
        <v>192</v>
      </c>
      <c r="L57" s="148">
        <v>3.6458333333333335</v>
      </c>
      <c r="M57" s="105">
        <v>3.61</v>
      </c>
      <c r="N57" s="160">
        <v>39</v>
      </c>
      <c r="O57" s="145">
        <v>156</v>
      </c>
      <c r="P57" s="148">
        <v>3.3076923076923075</v>
      </c>
      <c r="Q57" s="105">
        <v>3.43</v>
      </c>
      <c r="R57" s="160">
        <v>65</v>
      </c>
      <c r="S57" s="335">
        <f t="shared" si="3"/>
        <v>204</v>
      </c>
      <c r="U57" s="103"/>
      <c r="V57" s="103"/>
      <c r="X57" s="103"/>
    </row>
    <row r="58" spans="1:24" x14ac:dyDescent="0.25">
      <c r="A58" s="104">
        <v>13</v>
      </c>
      <c r="B58" s="82" t="s">
        <v>85</v>
      </c>
      <c r="C58" s="194">
        <v>22</v>
      </c>
      <c r="D58" s="168">
        <v>3.7727272727272729</v>
      </c>
      <c r="E58" s="168">
        <v>3.85</v>
      </c>
      <c r="F58" s="195">
        <v>66</v>
      </c>
      <c r="G58" s="194">
        <v>19</v>
      </c>
      <c r="H58" s="168">
        <v>3.3684210526315788</v>
      </c>
      <c r="I58" s="168">
        <v>3.7</v>
      </c>
      <c r="J58" s="195">
        <v>103</v>
      </c>
      <c r="K58" s="194">
        <v>19</v>
      </c>
      <c r="L58" s="168">
        <v>3.6315789473684212</v>
      </c>
      <c r="M58" s="167">
        <v>3.61</v>
      </c>
      <c r="N58" s="195">
        <v>42</v>
      </c>
      <c r="O58" s="194">
        <v>15</v>
      </c>
      <c r="P58" s="168">
        <v>3.0666666666666669</v>
      </c>
      <c r="Q58" s="167">
        <v>3.43</v>
      </c>
      <c r="R58" s="195">
        <v>97</v>
      </c>
      <c r="S58" s="335">
        <f t="shared" si="3"/>
        <v>308</v>
      </c>
      <c r="U58" s="103"/>
      <c r="V58" s="103"/>
      <c r="X58" s="103"/>
    </row>
    <row r="59" spans="1:24" x14ac:dyDescent="0.25">
      <c r="A59" s="104">
        <v>14</v>
      </c>
      <c r="B59" s="38" t="s">
        <v>195</v>
      </c>
      <c r="C59" s="145">
        <v>86</v>
      </c>
      <c r="D59" s="148">
        <v>3.7674418604651163</v>
      </c>
      <c r="E59" s="148">
        <v>3.85</v>
      </c>
      <c r="F59" s="160">
        <v>68</v>
      </c>
      <c r="G59" s="145">
        <v>89</v>
      </c>
      <c r="H59" s="148">
        <v>3.8764044943820224</v>
      </c>
      <c r="I59" s="148">
        <v>3.7</v>
      </c>
      <c r="J59" s="160">
        <v>18</v>
      </c>
      <c r="K59" s="145">
        <v>80</v>
      </c>
      <c r="L59" s="148">
        <v>3.9375</v>
      </c>
      <c r="M59" s="105">
        <v>3.61</v>
      </c>
      <c r="N59" s="160">
        <v>6</v>
      </c>
      <c r="O59" s="145">
        <v>80</v>
      </c>
      <c r="P59" s="148">
        <v>3.3624999999999998</v>
      </c>
      <c r="Q59" s="105">
        <v>3.43</v>
      </c>
      <c r="R59" s="160">
        <v>57</v>
      </c>
      <c r="S59" s="335">
        <f t="shared" si="3"/>
        <v>149</v>
      </c>
      <c r="U59" s="103"/>
      <c r="V59" s="103"/>
      <c r="X59" s="103"/>
    </row>
    <row r="60" spans="1:24" x14ac:dyDescent="0.25">
      <c r="A60" s="104">
        <v>15</v>
      </c>
      <c r="B60" s="38" t="s">
        <v>200</v>
      </c>
      <c r="C60" s="145">
        <v>82</v>
      </c>
      <c r="D60" s="148">
        <v>3.7560975609756095</v>
      </c>
      <c r="E60" s="148">
        <v>3.85</v>
      </c>
      <c r="F60" s="160">
        <v>73</v>
      </c>
      <c r="G60" s="145"/>
      <c r="H60" s="148"/>
      <c r="I60" s="148">
        <v>3.7</v>
      </c>
      <c r="J60" s="160">
        <v>110</v>
      </c>
      <c r="K60" s="145"/>
      <c r="L60" s="148"/>
      <c r="M60" s="105">
        <v>3.61</v>
      </c>
      <c r="N60" s="160">
        <v>110</v>
      </c>
      <c r="O60" s="145"/>
      <c r="P60" s="148"/>
      <c r="Q60" s="105">
        <v>3.43</v>
      </c>
      <c r="R60" s="160">
        <v>108</v>
      </c>
      <c r="S60" s="335">
        <f t="shared" si="3"/>
        <v>401</v>
      </c>
      <c r="U60" s="103"/>
      <c r="V60" s="103"/>
      <c r="X60" s="103"/>
    </row>
    <row r="61" spans="1:24" x14ac:dyDescent="0.25">
      <c r="A61" s="104">
        <v>16</v>
      </c>
      <c r="B61" s="39" t="s">
        <v>83</v>
      </c>
      <c r="C61" s="156">
        <v>73</v>
      </c>
      <c r="D61" s="157">
        <v>3.6986301369863015</v>
      </c>
      <c r="E61" s="157">
        <v>3.85</v>
      </c>
      <c r="F61" s="165">
        <v>87</v>
      </c>
      <c r="G61" s="156">
        <v>84</v>
      </c>
      <c r="H61" s="157">
        <v>3.5119047619047619</v>
      </c>
      <c r="I61" s="157">
        <v>3.7</v>
      </c>
      <c r="J61" s="165">
        <v>83</v>
      </c>
      <c r="K61" s="156">
        <v>56</v>
      </c>
      <c r="L61" s="157">
        <v>3.5</v>
      </c>
      <c r="M61" s="115">
        <v>3.61</v>
      </c>
      <c r="N61" s="165">
        <v>71</v>
      </c>
      <c r="O61" s="156">
        <v>49</v>
      </c>
      <c r="P61" s="157">
        <v>3.2448979591836733</v>
      </c>
      <c r="Q61" s="115">
        <v>3.43</v>
      </c>
      <c r="R61" s="165">
        <v>73</v>
      </c>
      <c r="S61" s="335">
        <f t="shared" si="3"/>
        <v>314</v>
      </c>
      <c r="U61" s="103"/>
      <c r="V61" s="103"/>
      <c r="X61" s="103"/>
    </row>
    <row r="62" spans="1:24" x14ac:dyDescent="0.25">
      <c r="A62" s="104">
        <v>17</v>
      </c>
      <c r="B62" s="38" t="s">
        <v>89</v>
      </c>
      <c r="C62" s="145">
        <v>49</v>
      </c>
      <c r="D62" s="148">
        <v>3.6530612244897958</v>
      </c>
      <c r="E62" s="148">
        <v>3.85</v>
      </c>
      <c r="F62" s="160">
        <v>94</v>
      </c>
      <c r="G62" s="145">
        <v>51</v>
      </c>
      <c r="H62" s="148">
        <v>3.4509803921568629</v>
      </c>
      <c r="I62" s="148">
        <v>3.7</v>
      </c>
      <c r="J62" s="160">
        <v>97</v>
      </c>
      <c r="K62" s="145">
        <v>51</v>
      </c>
      <c r="L62" s="148">
        <v>3.2352941176470589</v>
      </c>
      <c r="M62" s="105">
        <v>3.61</v>
      </c>
      <c r="N62" s="160">
        <v>107</v>
      </c>
      <c r="O62" s="145">
        <v>47</v>
      </c>
      <c r="P62" s="148">
        <v>2.9361702127659575</v>
      </c>
      <c r="Q62" s="105">
        <v>3.43</v>
      </c>
      <c r="R62" s="160">
        <v>102</v>
      </c>
      <c r="S62" s="335">
        <f t="shared" si="3"/>
        <v>400</v>
      </c>
      <c r="U62" s="103"/>
      <c r="V62" s="103"/>
      <c r="X62" s="103"/>
    </row>
    <row r="63" spans="1:24" x14ac:dyDescent="0.25">
      <c r="A63" s="104">
        <v>18</v>
      </c>
      <c r="B63" s="38" t="s">
        <v>28</v>
      </c>
      <c r="C63" s="145">
        <v>44</v>
      </c>
      <c r="D63" s="148">
        <v>3.6363636363636362</v>
      </c>
      <c r="E63" s="148">
        <v>3.85</v>
      </c>
      <c r="F63" s="160">
        <v>98</v>
      </c>
      <c r="G63" s="145">
        <v>61</v>
      </c>
      <c r="H63" s="148">
        <v>3.5081967213114753</v>
      </c>
      <c r="I63" s="148">
        <v>3.7</v>
      </c>
      <c r="J63" s="160">
        <v>86</v>
      </c>
      <c r="K63" s="145">
        <v>55</v>
      </c>
      <c r="L63" s="148">
        <v>3.4</v>
      </c>
      <c r="M63" s="105">
        <v>3.61</v>
      </c>
      <c r="N63" s="160">
        <v>91</v>
      </c>
      <c r="O63" s="145">
        <v>45</v>
      </c>
      <c r="P63" s="148">
        <v>3.3111111111111109</v>
      </c>
      <c r="Q63" s="105">
        <v>3.43</v>
      </c>
      <c r="R63" s="160">
        <v>64</v>
      </c>
      <c r="S63" s="336">
        <f t="shared" si="3"/>
        <v>339</v>
      </c>
      <c r="U63" s="103"/>
      <c r="V63" s="103"/>
      <c r="X63" s="103"/>
    </row>
    <row r="64" spans="1:24" x14ac:dyDescent="0.25">
      <c r="A64" s="107">
        <v>19</v>
      </c>
      <c r="B64" s="38" t="s">
        <v>30</v>
      </c>
      <c r="C64" s="145">
        <v>79</v>
      </c>
      <c r="D64" s="148">
        <v>3.5696202531645569</v>
      </c>
      <c r="E64" s="148">
        <v>3.85</v>
      </c>
      <c r="F64" s="160">
        <v>102</v>
      </c>
      <c r="G64" s="145">
        <v>51</v>
      </c>
      <c r="H64" s="148">
        <v>3.4901960784313726</v>
      </c>
      <c r="I64" s="148">
        <v>3.7</v>
      </c>
      <c r="J64" s="160">
        <v>88</v>
      </c>
      <c r="K64" s="145">
        <v>69</v>
      </c>
      <c r="L64" s="148">
        <v>3.36231884057971</v>
      </c>
      <c r="M64" s="105">
        <v>3.61</v>
      </c>
      <c r="N64" s="160">
        <v>96</v>
      </c>
      <c r="O64" s="145">
        <v>52</v>
      </c>
      <c r="P64" s="148">
        <v>3.1538461538461537</v>
      </c>
      <c r="Q64" s="105">
        <v>3.43</v>
      </c>
      <c r="R64" s="160">
        <v>88</v>
      </c>
      <c r="S64" s="532">
        <f t="shared" si="3"/>
        <v>374</v>
      </c>
      <c r="U64" s="103"/>
      <c r="V64" s="103"/>
      <c r="X64" s="103"/>
    </row>
    <row r="65" spans="1:24" ht="15.75" thickBot="1" x14ac:dyDescent="0.3">
      <c r="A65" s="116">
        <v>20</v>
      </c>
      <c r="B65" s="38" t="s">
        <v>27</v>
      </c>
      <c r="C65" s="145">
        <v>48</v>
      </c>
      <c r="D65" s="148">
        <v>3.5</v>
      </c>
      <c r="E65" s="148">
        <v>3.85</v>
      </c>
      <c r="F65" s="160">
        <v>108</v>
      </c>
      <c r="G65" s="145">
        <v>27</v>
      </c>
      <c r="H65" s="148">
        <v>3.1851851851851851</v>
      </c>
      <c r="I65" s="148">
        <v>3.7</v>
      </c>
      <c r="J65" s="160">
        <v>109</v>
      </c>
      <c r="K65" s="145">
        <v>50</v>
      </c>
      <c r="L65" s="148">
        <v>3.66</v>
      </c>
      <c r="M65" s="105">
        <v>3.61</v>
      </c>
      <c r="N65" s="160">
        <v>35</v>
      </c>
      <c r="O65" s="145">
        <v>45</v>
      </c>
      <c r="P65" s="148">
        <v>3.2444444444444445</v>
      </c>
      <c r="Q65" s="105">
        <v>3.43</v>
      </c>
      <c r="R65" s="160">
        <v>74</v>
      </c>
      <c r="S65" s="347">
        <f t="shared" si="3"/>
        <v>326</v>
      </c>
      <c r="U65" s="103"/>
      <c r="V65" s="103"/>
      <c r="X65" s="103"/>
    </row>
    <row r="66" spans="1:24" ht="15.75" thickBot="1" x14ac:dyDescent="0.3">
      <c r="A66" s="96"/>
      <c r="B66" s="108" t="s">
        <v>121</v>
      </c>
      <c r="C66" s="109">
        <f>SUM(C67:C80)</f>
        <v>1523</v>
      </c>
      <c r="D66" s="98">
        <f>AVERAGE(D67:D80)</f>
        <v>3.8171573708038724</v>
      </c>
      <c r="E66" s="98">
        <v>3.85</v>
      </c>
      <c r="F66" s="100"/>
      <c r="G66" s="109">
        <f>SUM(G67:G80)</f>
        <v>1325</v>
      </c>
      <c r="H66" s="98">
        <f>AVERAGE(H67:H80)</f>
        <v>3.6426551158430849</v>
      </c>
      <c r="I66" s="98">
        <v>3.7</v>
      </c>
      <c r="J66" s="100"/>
      <c r="K66" s="109">
        <f>SUM(K67:K80)</f>
        <v>1294</v>
      </c>
      <c r="L66" s="98">
        <f>AVERAGE(L67:L80)</f>
        <v>3.5567346486531037</v>
      </c>
      <c r="M66" s="57">
        <v>3.61</v>
      </c>
      <c r="N66" s="100"/>
      <c r="O66" s="109">
        <f>SUM(O67:O80)</f>
        <v>1154</v>
      </c>
      <c r="P66" s="98">
        <f>AVERAGE(P67:P80)</f>
        <v>3.374786443028523</v>
      </c>
      <c r="Q66" s="57">
        <v>3.43</v>
      </c>
      <c r="R66" s="100"/>
      <c r="S66" s="338"/>
      <c r="U66" s="103"/>
      <c r="V66" s="103"/>
      <c r="X66" s="103"/>
    </row>
    <row r="67" spans="1:24" x14ac:dyDescent="0.25">
      <c r="A67" s="117">
        <v>1</v>
      </c>
      <c r="B67" s="38" t="s">
        <v>107</v>
      </c>
      <c r="C67" s="145">
        <v>82</v>
      </c>
      <c r="D67" s="148">
        <v>4.024390243902439</v>
      </c>
      <c r="E67" s="148">
        <v>3.85</v>
      </c>
      <c r="F67" s="160">
        <v>15</v>
      </c>
      <c r="G67" s="145">
        <v>82</v>
      </c>
      <c r="H67" s="148">
        <v>3.7682926829268291</v>
      </c>
      <c r="I67" s="148">
        <v>3.7</v>
      </c>
      <c r="J67" s="160">
        <v>33</v>
      </c>
      <c r="K67" s="145">
        <v>95</v>
      </c>
      <c r="L67" s="148">
        <v>3.5368421052631578</v>
      </c>
      <c r="M67" s="105">
        <v>3.61</v>
      </c>
      <c r="N67" s="160">
        <v>63</v>
      </c>
      <c r="O67" s="145">
        <v>99</v>
      </c>
      <c r="P67" s="148">
        <v>3.5252525252525251</v>
      </c>
      <c r="Q67" s="105">
        <v>3.43</v>
      </c>
      <c r="R67" s="160">
        <v>31</v>
      </c>
      <c r="S67" s="349">
        <f t="shared" ref="S67:S80" si="4">R67+N67+J67+F67</f>
        <v>142</v>
      </c>
      <c r="U67" s="103"/>
      <c r="V67" s="103"/>
      <c r="X67" s="103"/>
    </row>
    <row r="68" spans="1:24" x14ac:dyDescent="0.25">
      <c r="A68" s="104">
        <v>2</v>
      </c>
      <c r="B68" s="38" t="s">
        <v>152</v>
      </c>
      <c r="C68" s="145">
        <v>241</v>
      </c>
      <c r="D68" s="148">
        <v>3.9709543568464731</v>
      </c>
      <c r="E68" s="148">
        <v>3.85</v>
      </c>
      <c r="F68" s="160">
        <v>23</v>
      </c>
      <c r="G68" s="145">
        <v>161</v>
      </c>
      <c r="H68" s="148">
        <v>3.6956521739130435</v>
      </c>
      <c r="I68" s="148">
        <v>3.7</v>
      </c>
      <c r="J68" s="160">
        <v>44</v>
      </c>
      <c r="K68" s="145">
        <v>128</v>
      </c>
      <c r="L68" s="148">
        <v>3.7265625</v>
      </c>
      <c r="M68" s="105">
        <v>3.61</v>
      </c>
      <c r="N68" s="160">
        <v>19</v>
      </c>
      <c r="O68" s="145"/>
      <c r="P68" s="148"/>
      <c r="Q68" s="105">
        <v>3.43</v>
      </c>
      <c r="R68" s="160">
        <v>108</v>
      </c>
      <c r="S68" s="335">
        <f t="shared" si="4"/>
        <v>194</v>
      </c>
      <c r="U68" s="103"/>
      <c r="V68" s="103"/>
      <c r="X68" s="103"/>
    </row>
    <row r="69" spans="1:24" x14ac:dyDescent="0.25">
      <c r="A69" s="104">
        <v>3</v>
      </c>
      <c r="B69" s="38" t="s">
        <v>71</v>
      </c>
      <c r="C69" s="145">
        <v>98</v>
      </c>
      <c r="D69" s="148">
        <v>3.8979591836734695</v>
      </c>
      <c r="E69" s="148">
        <v>3.85</v>
      </c>
      <c r="F69" s="160">
        <v>35</v>
      </c>
      <c r="G69" s="145">
        <v>76</v>
      </c>
      <c r="H69" s="148">
        <v>3.9342105263157894</v>
      </c>
      <c r="I69" s="148">
        <v>3.7</v>
      </c>
      <c r="J69" s="160">
        <v>11</v>
      </c>
      <c r="K69" s="145">
        <v>79</v>
      </c>
      <c r="L69" s="148">
        <v>3.721518987341772</v>
      </c>
      <c r="M69" s="105">
        <v>3.61</v>
      </c>
      <c r="N69" s="160">
        <v>21</v>
      </c>
      <c r="O69" s="145">
        <v>74</v>
      </c>
      <c r="P69" s="148">
        <v>3.4864864864864864</v>
      </c>
      <c r="Q69" s="105">
        <v>3.43</v>
      </c>
      <c r="R69" s="160">
        <v>42</v>
      </c>
      <c r="S69" s="335">
        <f t="shared" si="4"/>
        <v>109</v>
      </c>
      <c r="U69" s="103"/>
      <c r="V69" s="103"/>
      <c r="X69" s="103"/>
    </row>
    <row r="70" spans="1:24" x14ac:dyDescent="0.25">
      <c r="A70" s="104">
        <v>4</v>
      </c>
      <c r="B70" s="38" t="s">
        <v>172</v>
      </c>
      <c r="C70" s="145">
        <v>88</v>
      </c>
      <c r="D70" s="148">
        <v>3.8863636363636362</v>
      </c>
      <c r="E70" s="148">
        <v>3.85</v>
      </c>
      <c r="F70" s="160">
        <v>39</v>
      </c>
      <c r="G70" s="145">
        <v>78</v>
      </c>
      <c r="H70" s="148">
        <v>3.4871794871794872</v>
      </c>
      <c r="I70" s="148">
        <v>3.7</v>
      </c>
      <c r="J70" s="160">
        <v>89</v>
      </c>
      <c r="K70" s="145">
        <v>83</v>
      </c>
      <c r="L70" s="148">
        <v>3.6265060240963853</v>
      </c>
      <c r="M70" s="105">
        <v>3.61</v>
      </c>
      <c r="N70" s="160">
        <v>43</v>
      </c>
      <c r="O70" s="145">
        <v>101</v>
      </c>
      <c r="P70" s="148">
        <v>3.4059405940594059</v>
      </c>
      <c r="Q70" s="105">
        <v>3.43</v>
      </c>
      <c r="R70" s="160">
        <v>50</v>
      </c>
      <c r="S70" s="335">
        <f t="shared" si="4"/>
        <v>221</v>
      </c>
      <c r="U70" s="103"/>
      <c r="V70" s="103"/>
      <c r="X70" s="103"/>
    </row>
    <row r="71" spans="1:24" x14ac:dyDescent="0.25">
      <c r="A71" s="104">
        <v>5</v>
      </c>
      <c r="B71" s="38" t="s">
        <v>75</v>
      </c>
      <c r="C71" s="145">
        <v>103</v>
      </c>
      <c r="D71" s="148">
        <v>3.8446601941747574</v>
      </c>
      <c r="E71" s="148">
        <v>3.85</v>
      </c>
      <c r="F71" s="160">
        <v>48</v>
      </c>
      <c r="G71" s="145">
        <v>108</v>
      </c>
      <c r="H71" s="148">
        <v>3.9074074074074074</v>
      </c>
      <c r="I71" s="148">
        <v>3.7</v>
      </c>
      <c r="J71" s="160">
        <v>16</v>
      </c>
      <c r="K71" s="145">
        <v>74</v>
      </c>
      <c r="L71" s="148">
        <v>3.6486486486486487</v>
      </c>
      <c r="M71" s="105">
        <v>3.61</v>
      </c>
      <c r="N71" s="160">
        <v>38</v>
      </c>
      <c r="O71" s="145">
        <v>88</v>
      </c>
      <c r="P71" s="148">
        <v>3.8068181818181817</v>
      </c>
      <c r="Q71" s="105">
        <v>3.43</v>
      </c>
      <c r="R71" s="160">
        <v>5</v>
      </c>
      <c r="S71" s="335">
        <f t="shared" si="4"/>
        <v>107</v>
      </c>
      <c r="U71" s="103"/>
      <c r="V71" s="103"/>
      <c r="X71" s="103"/>
    </row>
    <row r="72" spans="1:24" x14ac:dyDescent="0.25">
      <c r="A72" s="104">
        <v>6</v>
      </c>
      <c r="B72" s="38" t="s">
        <v>169</v>
      </c>
      <c r="C72" s="145">
        <v>74</v>
      </c>
      <c r="D72" s="148">
        <v>3.8378378378378377</v>
      </c>
      <c r="E72" s="148">
        <v>3.85</v>
      </c>
      <c r="F72" s="160">
        <v>49</v>
      </c>
      <c r="G72" s="145">
        <v>56</v>
      </c>
      <c r="H72" s="148">
        <v>3.5714285714285716</v>
      </c>
      <c r="I72" s="148">
        <v>3.7</v>
      </c>
      <c r="J72" s="160">
        <v>74</v>
      </c>
      <c r="K72" s="145">
        <v>74</v>
      </c>
      <c r="L72" s="148">
        <v>3.4459459459459461</v>
      </c>
      <c r="M72" s="105">
        <v>3.61</v>
      </c>
      <c r="N72" s="160">
        <v>81</v>
      </c>
      <c r="O72" s="145">
        <v>51</v>
      </c>
      <c r="P72" s="148">
        <v>3.0980392156862746</v>
      </c>
      <c r="Q72" s="105">
        <v>3.43</v>
      </c>
      <c r="R72" s="160">
        <v>94</v>
      </c>
      <c r="S72" s="335">
        <f t="shared" si="4"/>
        <v>298</v>
      </c>
      <c r="U72" s="103"/>
      <c r="V72" s="103"/>
      <c r="X72" s="103"/>
    </row>
    <row r="73" spans="1:24" x14ac:dyDescent="0.25">
      <c r="A73" s="104">
        <v>7</v>
      </c>
      <c r="B73" s="38" t="s">
        <v>171</v>
      </c>
      <c r="C73" s="145">
        <v>66</v>
      </c>
      <c r="D73" s="148">
        <v>3.8333333333333335</v>
      </c>
      <c r="E73" s="148">
        <v>3.85</v>
      </c>
      <c r="F73" s="160">
        <v>50</v>
      </c>
      <c r="G73" s="145">
        <v>97</v>
      </c>
      <c r="H73" s="148">
        <v>3.6391752577319587</v>
      </c>
      <c r="I73" s="148">
        <v>3.7</v>
      </c>
      <c r="J73" s="160">
        <v>56</v>
      </c>
      <c r="K73" s="145">
        <v>55</v>
      </c>
      <c r="L73" s="148">
        <v>3.5090909090909093</v>
      </c>
      <c r="M73" s="105">
        <v>3.61</v>
      </c>
      <c r="N73" s="160">
        <v>67</v>
      </c>
      <c r="O73" s="145">
        <v>70</v>
      </c>
      <c r="P73" s="148">
        <v>3.3571428571428572</v>
      </c>
      <c r="Q73" s="105">
        <v>3.43</v>
      </c>
      <c r="R73" s="160">
        <v>56</v>
      </c>
      <c r="S73" s="335">
        <f t="shared" si="4"/>
        <v>229</v>
      </c>
      <c r="U73" s="103"/>
      <c r="V73" s="103"/>
      <c r="X73" s="103"/>
    </row>
    <row r="74" spans="1:24" x14ac:dyDescent="0.25">
      <c r="A74" s="104">
        <v>8</v>
      </c>
      <c r="B74" s="38" t="s">
        <v>191</v>
      </c>
      <c r="C74" s="145">
        <v>87</v>
      </c>
      <c r="D74" s="148">
        <v>3.8160919540229883</v>
      </c>
      <c r="E74" s="148">
        <v>3.85</v>
      </c>
      <c r="F74" s="160">
        <v>55</v>
      </c>
      <c r="G74" s="145">
        <v>61</v>
      </c>
      <c r="H74" s="148">
        <v>3.5245901639344264</v>
      </c>
      <c r="I74" s="148">
        <v>3.7</v>
      </c>
      <c r="J74" s="160">
        <v>81</v>
      </c>
      <c r="K74" s="145">
        <v>61</v>
      </c>
      <c r="L74" s="148">
        <v>3.442622950819672</v>
      </c>
      <c r="M74" s="105">
        <v>3.61</v>
      </c>
      <c r="N74" s="160">
        <v>82</v>
      </c>
      <c r="O74" s="145">
        <v>52</v>
      </c>
      <c r="P74" s="148">
        <v>3.2884615384615383</v>
      </c>
      <c r="Q74" s="105">
        <v>3.43</v>
      </c>
      <c r="R74" s="160">
        <v>69</v>
      </c>
      <c r="S74" s="335">
        <f t="shared" si="4"/>
        <v>287</v>
      </c>
      <c r="U74" s="103"/>
      <c r="V74" s="103"/>
      <c r="X74" s="103"/>
    </row>
    <row r="75" spans="1:24" x14ac:dyDescent="0.25">
      <c r="A75" s="104">
        <v>9</v>
      </c>
      <c r="B75" s="38" t="s">
        <v>106</v>
      </c>
      <c r="C75" s="145">
        <v>76</v>
      </c>
      <c r="D75" s="148">
        <v>3.8157894736842106</v>
      </c>
      <c r="E75" s="148">
        <v>3.85</v>
      </c>
      <c r="F75" s="160">
        <v>56</v>
      </c>
      <c r="G75" s="145">
        <v>63</v>
      </c>
      <c r="H75" s="148">
        <v>3.6666666666666665</v>
      </c>
      <c r="I75" s="148">
        <v>3.7</v>
      </c>
      <c r="J75" s="160">
        <v>49</v>
      </c>
      <c r="K75" s="145">
        <v>76</v>
      </c>
      <c r="L75" s="148">
        <v>3.6973684210526314</v>
      </c>
      <c r="M75" s="105">
        <v>3.61</v>
      </c>
      <c r="N75" s="160">
        <v>31</v>
      </c>
      <c r="O75" s="145">
        <v>73</v>
      </c>
      <c r="P75" s="148">
        <v>3.506849315068493</v>
      </c>
      <c r="Q75" s="105">
        <v>3.43</v>
      </c>
      <c r="R75" s="160">
        <v>36</v>
      </c>
      <c r="S75" s="335">
        <f t="shared" si="4"/>
        <v>172</v>
      </c>
      <c r="U75" s="103"/>
      <c r="V75" s="103"/>
      <c r="X75" s="103"/>
    </row>
    <row r="76" spans="1:24" x14ac:dyDescent="0.25">
      <c r="A76" s="104">
        <v>10</v>
      </c>
      <c r="B76" s="38" t="s">
        <v>175</v>
      </c>
      <c r="C76" s="145">
        <v>123</v>
      </c>
      <c r="D76" s="148">
        <v>3.8048780487804876</v>
      </c>
      <c r="E76" s="148">
        <v>3.85</v>
      </c>
      <c r="F76" s="160">
        <v>59</v>
      </c>
      <c r="G76" s="145">
        <v>117</v>
      </c>
      <c r="H76" s="148">
        <v>3.1965811965811968</v>
      </c>
      <c r="I76" s="148">
        <v>3.7</v>
      </c>
      <c r="J76" s="160">
        <v>108</v>
      </c>
      <c r="K76" s="145">
        <v>119</v>
      </c>
      <c r="L76" s="148">
        <v>3.3109243697478989</v>
      </c>
      <c r="M76" s="105">
        <v>3.61</v>
      </c>
      <c r="N76" s="160">
        <v>100</v>
      </c>
      <c r="O76" s="145">
        <v>106</v>
      </c>
      <c r="P76" s="148">
        <v>3.4150943396226414</v>
      </c>
      <c r="Q76" s="105">
        <v>3.43</v>
      </c>
      <c r="R76" s="160">
        <v>48</v>
      </c>
      <c r="S76" s="335">
        <f t="shared" si="4"/>
        <v>315</v>
      </c>
      <c r="U76" s="103"/>
      <c r="V76" s="103"/>
      <c r="X76" s="103"/>
    </row>
    <row r="77" spans="1:24" x14ac:dyDescent="0.25">
      <c r="A77" s="104">
        <v>11</v>
      </c>
      <c r="B77" s="38" t="s">
        <v>174</v>
      </c>
      <c r="C77" s="145">
        <v>203</v>
      </c>
      <c r="D77" s="148">
        <v>3.7438423645320196</v>
      </c>
      <c r="E77" s="148">
        <v>3.85</v>
      </c>
      <c r="F77" s="160">
        <v>76</v>
      </c>
      <c r="G77" s="145">
        <v>164</v>
      </c>
      <c r="H77" s="148">
        <v>3.7926829268292681</v>
      </c>
      <c r="I77" s="148">
        <v>3.7</v>
      </c>
      <c r="J77" s="160">
        <v>29</v>
      </c>
      <c r="K77" s="145">
        <v>185</v>
      </c>
      <c r="L77" s="148">
        <v>3.6324324324324326</v>
      </c>
      <c r="M77" s="105">
        <v>3.61</v>
      </c>
      <c r="N77" s="160">
        <v>41</v>
      </c>
      <c r="O77" s="145">
        <v>183</v>
      </c>
      <c r="P77" s="148">
        <v>3.5081967213114753</v>
      </c>
      <c r="Q77" s="105">
        <v>3.43</v>
      </c>
      <c r="R77" s="160">
        <v>35</v>
      </c>
      <c r="S77" s="335">
        <f t="shared" si="4"/>
        <v>181</v>
      </c>
      <c r="U77" s="103"/>
      <c r="V77" s="103"/>
      <c r="X77" s="103"/>
    </row>
    <row r="78" spans="1:24" x14ac:dyDescent="0.25">
      <c r="A78" s="104">
        <v>12</v>
      </c>
      <c r="B78" s="38" t="s">
        <v>173</v>
      </c>
      <c r="C78" s="145">
        <v>119</v>
      </c>
      <c r="D78" s="148">
        <v>3.7058823529411766</v>
      </c>
      <c r="E78" s="148">
        <v>3.85</v>
      </c>
      <c r="F78" s="160">
        <v>86</v>
      </c>
      <c r="G78" s="145">
        <v>106</v>
      </c>
      <c r="H78" s="148">
        <v>3.7358490566037736</v>
      </c>
      <c r="I78" s="148">
        <v>3.7</v>
      </c>
      <c r="J78" s="160">
        <v>38</v>
      </c>
      <c r="K78" s="145">
        <v>136</v>
      </c>
      <c r="L78" s="148">
        <v>3.5735294117647061</v>
      </c>
      <c r="M78" s="105">
        <v>3.61</v>
      </c>
      <c r="N78" s="160">
        <v>57</v>
      </c>
      <c r="O78" s="145">
        <v>126</v>
      </c>
      <c r="P78" s="148">
        <v>3.4126984126984126</v>
      </c>
      <c r="Q78" s="105">
        <v>3.43</v>
      </c>
      <c r="R78" s="160">
        <v>49</v>
      </c>
      <c r="S78" s="335">
        <f t="shared" si="4"/>
        <v>230</v>
      </c>
      <c r="U78" s="103"/>
      <c r="V78" s="103"/>
      <c r="X78" s="103"/>
    </row>
    <row r="79" spans="1:24" x14ac:dyDescent="0.25">
      <c r="A79" s="104">
        <v>13</v>
      </c>
      <c r="B79" s="84" t="s">
        <v>170</v>
      </c>
      <c r="C79" s="200">
        <v>85</v>
      </c>
      <c r="D79" s="175">
        <v>3.6941176470588237</v>
      </c>
      <c r="E79" s="175">
        <v>3.85</v>
      </c>
      <c r="F79" s="201">
        <v>88</v>
      </c>
      <c r="G79" s="200">
        <v>82</v>
      </c>
      <c r="H79" s="175">
        <v>3.6585365853658538</v>
      </c>
      <c r="I79" s="175">
        <v>3.7</v>
      </c>
      <c r="J79" s="201">
        <v>52</v>
      </c>
      <c r="K79" s="200">
        <v>71</v>
      </c>
      <c r="L79" s="175">
        <v>3.5774647887323945</v>
      </c>
      <c r="M79" s="174">
        <v>3.61</v>
      </c>
      <c r="N79" s="201">
        <v>54</v>
      </c>
      <c r="O79" s="200">
        <v>62</v>
      </c>
      <c r="P79" s="175">
        <v>3.032258064516129</v>
      </c>
      <c r="Q79" s="174">
        <v>3.43</v>
      </c>
      <c r="R79" s="201">
        <v>99</v>
      </c>
      <c r="S79" s="335">
        <f t="shared" si="4"/>
        <v>293</v>
      </c>
      <c r="U79" s="103"/>
      <c r="V79" s="103"/>
      <c r="X79" s="103"/>
    </row>
    <row r="80" spans="1:24" ht="15.75" thickBot="1" x14ac:dyDescent="0.3">
      <c r="A80" s="104">
        <v>14</v>
      </c>
      <c r="B80" s="82" t="s">
        <v>34</v>
      </c>
      <c r="C80" s="194">
        <v>78</v>
      </c>
      <c r="D80" s="168">
        <v>3.5641025641025643</v>
      </c>
      <c r="E80" s="168">
        <v>3.85</v>
      </c>
      <c r="F80" s="195">
        <v>103</v>
      </c>
      <c r="G80" s="194">
        <v>74</v>
      </c>
      <c r="H80" s="168">
        <v>3.4189189189189189</v>
      </c>
      <c r="I80" s="168">
        <v>3.7</v>
      </c>
      <c r="J80" s="195">
        <v>101</v>
      </c>
      <c r="K80" s="194">
        <v>58</v>
      </c>
      <c r="L80" s="168">
        <v>3.3448275862068964</v>
      </c>
      <c r="M80" s="167">
        <v>3.61</v>
      </c>
      <c r="N80" s="195">
        <v>97</v>
      </c>
      <c r="O80" s="194">
        <v>69</v>
      </c>
      <c r="P80" s="168">
        <v>3.0289855072463769</v>
      </c>
      <c r="Q80" s="167">
        <v>3.43</v>
      </c>
      <c r="R80" s="195">
        <v>100</v>
      </c>
      <c r="S80" s="335">
        <f t="shared" si="4"/>
        <v>401</v>
      </c>
      <c r="U80" s="103"/>
      <c r="V80" s="103"/>
      <c r="X80" s="103"/>
    </row>
    <row r="81" spans="1:24" ht="15.75" thickBot="1" x14ac:dyDescent="0.3">
      <c r="A81" s="96"/>
      <c r="B81" s="108" t="s">
        <v>122</v>
      </c>
      <c r="C81" s="109">
        <f>SUM(C82:C111)</f>
        <v>3933</v>
      </c>
      <c r="D81" s="98">
        <f>AVERAGE(D82:D111)</f>
        <v>3.8499046691148409</v>
      </c>
      <c r="E81" s="98">
        <v>3.85</v>
      </c>
      <c r="F81" s="100"/>
      <c r="G81" s="109">
        <f>SUM(G82:G111)</f>
        <v>3418</v>
      </c>
      <c r="H81" s="98">
        <f>AVERAGE(H82:H111)</f>
        <v>3.6634479936709856</v>
      </c>
      <c r="I81" s="98">
        <v>3.7</v>
      </c>
      <c r="J81" s="100"/>
      <c r="K81" s="109">
        <f>SUM(K82:K111)</f>
        <v>3305</v>
      </c>
      <c r="L81" s="98">
        <f>AVERAGE(L82:L111)</f>
        <v>3.5657362828626322</v>
      </c>
      <c r="M81" s="57">
        <v>3.61</v>
      </c>
      <c r="N81" s="100"/>
      <c r="O81" s="109">
        <f>SUM(O82:O111)</f>
        <v>3065</v>
      </c>
      <c r="P81" s="98">
        <f>AVERAGE(P82:P111)</f>
        <v>3.4031625384377651</v>
      </c>
      <c r="Q81" s="57">
        <v>3.43</v>
      </c>
      <c r="R81" s="100"/>
      <c r="S81" s="338"/>
      <c r="U81" s="103"/>
      <c r="V81" s="103"/>
      <c r="X81" s="103"/>
    </row>
    <row r="82" spans="1:24" x14ac:dyDescent="0.25">
      <c r="A82" s="101">
        <v>1</v>
      </c>
      <c r="B82" s="38" t="s">
        <v>108</v>
      </c>
      <c r="C82" s="145">
        <v>204</v>
      </c>
      <c r="D82" s="148">
        <v>4.25</v>
      </c>
      <c r="E82" s="148">
        <v>3.85</v>
      </c>
      <c r="F82" s="160">
        <v>2</v>
      </c>
      <c r="G82" s="145">
        <v>181</v>
      </c>
      <c r="H82" s="148">
        <v>4.1767955801104977</v>
      </c>
      <c r="I82" s="148">
        <v>3.7</v>
      </c>
      <c r="J82" s="160">
        <v>1</v>
      </c>
      <c r="K82" s="145">
        <v>191</v>
      </c>
      <c r="L82" s="148">
        <v>3.9790575916230368</v>
      </c>
      <c r="M82" s="105">
        <v>3.61</v>
      </c>
      <c r="N82" s="160">
        <v>3</v>
      </c>
      <c r="O82" s="145">
        <v>131</v>
      </c>
      <c r="P82" s="148">
        <v>3.7557251908396947</v>
      </c>
      <c r="Q82" s="105">
        <v>3.43</v>
      </c>
      <c r="R82" s="160">
        <v>8</v>
      </c>
      <c r="S82" s="340">
        <f t="shared" ref="S82:S88" si="5">R82+N82+J82+F82</f>
        <v>14</v>
      </c>
      <c r="U82" s="103"/>
      <c r="V82" s="103"/>
      <c r="X82" s="103"/>
    </row>
    <row r="83" spans="1:24" x14ac:dyDescent="0.25">
      <c r="A83" s="104">
        <v>2</v>
      </c>
      <c r="B83" s="38" t="s">
        <v>56</v>
      </c>
      <c r="C83" s="145">
        <v>155</v>
      </c>
      <c r="D83" s="148">
        <v>4.2129032258064516</v>
      </c>
      <c r="E83" s="148">
        <v>3.85</v>
      </c>
      <c r="F83" s="160">
        <v>5</v>
      </c>
      <c r="G83" s="145">
        <v>143</v>
      </c>
      <c r="H83" s="148">
        <v>3.9370629370629371</v>
      </c>
      <c r="I83" s="148">
        <v>3.7</v>
      </c>
      <c r="J83" s="160">
        <v>10</v>
      </c>
      <c r="K83" s="145">
        <v>181</v>
      </c>
      <c r="L83" s="148">
        <v>3.701657458563536</v>
      </c>
      <c r="M83" s="105">
        <v>3.61</v>
      </c>
      <c r="N83" s="160">
        <v>28</v>
      </c>
      <c r="O83" s="145">
        <v>106</v>
      </c>
      <c r="P83" s="148">
        <v>3.8301886792452828</v>
      </c>
      <c r="Q83" s="105">
        <v>3.43</v>
      </c>
      <c r="R83" s="160">
        <v>4</v>
      </c>
      <c r="S83" s="335">
        <f t="shared" si="5"/>
        <v>47</v>
      </c>
      <c r="U83" s="103"/>
      <c r="V83" s="103"/>
      <c r="X83" s="103"/>
    </row>
    <row r="84" spans="1:24" x14ac:dyDescent="0.25">
      <c r="A84" s="104">
        <v>3</v>
      </c>
      <c r="B84" s="180" t="s">
        <v>134</v>
      </c>
      <c r="C84" s="202">
        <v>248</v>
      </c>
      <c r="D84" s="177">
        <v>4.036290322580645</v>
      </c>
      <c r="E84" s="177">
        <v>3.85</v>
      </c>
      <c r="F84" s="203">
        <v>12</v>
      </c>
      <c r="G84" s="202">
        <v>213</v>
      </c>
      <c r="H84" s="177">
        <v>3.7934272300469485</v>
      </c>
      <c r="I84" s="177">
        <v>3.7</v>
      </c>
      <c r="J84" s="203">
        <v>28</v>
      </c>
      <c r="K84" s="202">
        <v>233</v>
      </c>
      <c r="L84" s="177">
        <v>3.7253218884120169</v>
      </c>
      <c r="M84" s="176">
        <v>3.61</v>
      </c>
      <c r="N84" s="203">
        <v>20</v>
      </c>
      <c r="O84" s="202">
        <v>234</v>
      </c>
      <c r="P84" s="177">
        <v>3.5</v>
      </c>
      <c r="Q84" s="176">
        <v>3.43</v>
      </c>
      <c r="R84" s="203">
        <v>41</v>
      </c>
      <c r="S84" s="335">
        <f t="shared" si="5"/>
        <v>101</v>
      </c>
      <c r="U84" s="103"/>
      <c r="V84" s="103"/>
      <c r="X84" s="103"/>
    </row>
    <row r="85" spans="1:24" x14ac:dyDescent="0.25">
      <c r="A85" s="104">
        <v>4</v>
      </c>
      <c r="B85" s="38" t="s">
        <v>132</v>
      </c>
      <c r="C85" s="145">
        <v>167</v>
      </c>
      <c r="D85" s="148">
        <v>4.0299401197604787</v>
      </c>
      <c r="E85" s="148">
        <v>3.85</v>
      </c>
      <c r="F85" s="160">
        <v>14</v>
      </c>
      <c r="G85" s="145">
        <v>137</v>
      </c>
      <c r="H85" s="148">
        <v>3.7299270072992701</v>
      </c>
      <c r="I85" s="148">
        <v>3.7</v>
      </c>
      <c r="J85" s="160">
        <v>41</v>
      </c>
      <c r="K85" s="145">
        <v>135</v>
      </c>
      <c r="L85" s="148">
        <v>3.8814814814814813</v>
      </c>
      <c r="M85" s="105">
        <v>3.61</v>
      </c>
      <c r="N85" s="160">
        <v>9</v>
      </c>
      <c r="O85" s="145">
        <v>138</v>
      </c>
      <c r="P85" s="148">
        <v>3.5942028985507246</v>
      </c>
      <c r="Q85" s="105">
        <v>3.43</v>
      </c>
      <c r="R85" s="160">
        <v>22</v>
      </c>
      <c r="S85" s="335">
        <f t="shared" si="5"/>
        <v>86</v>
      </c>
      <c r="U85" s="103"/>
      <c r="V85" s="103"/>
      <c r="X85" s="103"/>
    </row>
    <row r="86" spans="1:24" x14ac:dyDescent="0.25">
      <c r="A86" s="104">
        <v>5</v>
      </c>
      <c r="B86" s="38" t="s">
        <v>138</v>
      </c>
      <c r="C86" s="145">
        <v>135</v>
      </c>
      <c r="D86" s="148">
        <v>4.0074074074074071</v>
      </c>
      <c r="E86" s="148">
        <v>3.85</v>
      </c>
      <c r="F86" s="160">
        <v>16</v>
      </c>
      <c r="G86" s="145">
        <v>111</v>
      </c>
      <c r="H86" s="148">
        <v>3.9459459459459461</v>
      </c>
      <c r="I86" s="148">
        <v>3.7</v>
      </c>
      <c r="J86" s="160">
        <v>8</v>
      </c>
      <c r="K86" s="145">
        <v>81</v>
      </c>
      <c r="L86" s="148">
        <v>3.8518518518518516</v>
      </c>
      <c r="M86" s="105">
        <v>3.61</v>
      </c>
      <c r="N86" s="160">
        <v>11</v>
      </c>
      <c r="O86" s="145">
        <v>158</v>
      </c>
      <c r="P86" s="148">
        <v>3.5063291139240507</v>
      </c>
      <c r="Q86" s="105">
        <v>3.43</v>
      </c>
      <c r="R86" s="160">
        <v>38</v>
      </c>
      <c r="S86" s="335">
        <f t="shared" si="5"/>
        <v>73</v>
      </c>
      <c r="U86" s="103"/>
      <c r="V86" s="103"/>
      <c r="X86" s="103"/>
    </row>
    <row r="87" spans="1:24" x14ac:dyDescent="0.25">
      <c r="A87" s="104">
        <v>6</v>
      </c>
      <c r="B87" s="38" t="s">
        <v>184</v>
      </c>
      <c r="C87" s="145">
        <v>102</v>
      </c>
      <c r="D87" s="148">
        <v>4</v>
      </c>
      <c r="E87" s="148">
        <v>3.85</v>
      </c>
      <c r="F87" s="160">
        <v>17</v>
      </c>
      <c r="G87" s="145">
        <v>82</v>
      </c>
      <c r="H87" s="148">
        <v>3.6341463414634148</v>
      </c>
      <c r="I87" s="148">
        <v>3.7</v>
      </c>
      <c r="J87" s="160">
        <v>60</v>
      </c>
      <c r="K87" s="145">
        <v>64</v>
      </c>
      <c r="L87" s="148">
        <v>3.625</v>
      </c>
      <c r="M87" s="105">
        <v>3.61</v>
      </c>
      <c r="N87" s="160">
        <v>44</v>
      </c>
      <c r="O87" s="145">
        <v>90</v>
      </c>
      <c r="P87" s="148">
        <v>3.3555555555555556</v>
      </c>
      <c r="Q87" s="105">
        <v>3.43</v>
      </c>
      <c r="R87" s="160">
        <v>58</v>
      </c>
      <c r="S87" s="335">
        <f t="shared" si="5"/>
        <v>179</v>
      </c>
      <c r="U87" s="103"/>
      <c r="V87" s="103"/>
      <c r="X87" s="103"/>
    </row>
    <row r="88" spans="1:24" x14ac:dyDescent="0.25">
      <c r="A88" s="104">
        <v>7</v>
      </c>
      <c r="B88" s="38" t="s">
        <v>183</v>
      </c>
      <c r="C88" s="145">
        <v>212</v>
      </c>
      <c r="D88" s="148">
        <v>3.9858490566037736</v>
      </c>
      <c r="E88" s="148">
        <v>3.85</v>
      </c>
      <c r="F88" s="160">
        <v>19</v>
      </c>
      <c r="G88" s="145">
        <v>200</v>
      </c>
      <c r="H88" s="148">
        <v>3.7349999999999999</v>
      </c>
      <c r="I88" s="148">
        <v>3.7</v>
      </c>
      <c r="J88" s="160">
        <v>39</v>
      </c>
      <c r="K88" s="145">
        <v>180</v>
      </c>
      <c r="L88" s="148">
        <v>3.6333333333333333</v>
      </c>
      <c r="M88" s="105">
        <v>3.61</v>
      </c>
      <c r="N88" s="160">
        <v>40</v>
      </c>
      <c r="O88" s="145">
        <v>156</v>
      </c>
      <c r="P88" s="148">
        <v>3.5256410256410255</v>
      </c>
      <c r="Q88" s="105">
        <v>3.43</v>
      </c>
      <c r="R88" s="160">
        <v>30</v>
      </c>
      <c r="S88" s="335">
        <f t="shared" si="5"/>
        <v>128</v>
      </c>
      <c r="U88" s="103"/>
      <c r="V88" s="103"/>
      <c r="X88" s="103"/>
    </row>
    <row r="89" spans="1:24" x14ac:dyDescent="0.25">
      <c r="A89" s="104">
        <v>8</v>
      </c>
      <c r="B89" s="38" t="s">
        <v>133</v>
      </c>
      <c r="C89" s="145">
        <v>244</v>
      </c>
      <c r="D89" s="148">
        <v>3.959016393442623</v>
      </c>
      <c r="E89" s="148">
        <v>3.85</v>
      </c>
      <c r="F89" s="160">
        <v>25</v>
      </c>
      <c r="G89" s="145">
        <v>213</v>
      </c>
      <c r="H89" s="148">
        <v>3.943661971830986</v>
      </c>
      <c r="I89" s="148">
        <v>3.7</v>
      </c>
      <c r="J89" s="160">
        <v>9</v>
      </c>
      <c r="K89" s="145">
        <v>235</v>
      </c>
      <c r="L89" s="148">
        <v>3.7319148936170214</v>
      </c>
      <c r="M89" s="105">
        <v>3.61</v>
      </c>
      <c r="N89" s="160">
        <v>16</v>
      </c>
      <c r="O89" s="145">
        <v>191</v>
      </c>
      <c r="P89" s="148">
        <v>3.738219895287958</v>
      </c>
      <c r="Q89" s="105">
        <v>3.43</v>
      </c>
      <c r="R89" s="160">
        <v>11</v>
      </c>
      <c r="S89" s="335">
        <f t="shared" ref="S89:S111" si="6">R89+N89+J89+F89</f>
        <v>61</v>
      </c>
      <c r="U89" s="103"/>
      <c r="V89" s="103"/>
      <c r="X89" s="103"/>
    </row>
    <row r="90" spans="1:24" x14ac:dyDescent="0.25">
      <c r="A90" s="104">
        <v>9</v>
      </c>
      <c r="B90" s="38" t="s">
        <v>179</v>
      </c>
      <c r="C90" s="145">
        <v>51</v>
      </c>
      <c r="D90" s="148">
        <v>3.9019607843137254</v>
      </c>
      <c r="E90" s="148">
        <v>3.85</v>
      </c>
      <c r="F90" s="160">
        <v>34</v>
      </c>
      <c r="G90" s="145">
        <v>51</v>
      </c>
      <c r="H90" s="148">
        <v>3.5490196078431371</v>
      </c>
      <c r="I90" s="148">
        <v>3.7</v>
      </c>
      <c r="J90" s="160">
        <v>78</v>
      </c>
      <c r="K90" s="145">
        <v>69</v>
      </c>
      <c r="L90" s="148">
        <v>3.5362318840579712</v>
      </c>
      <c r="M90" s="105">
        <v>3.61</v>
      </c>
      <c r="N90" s="160">
        <v>64</v>
      </c>
      <c r="O90" s="145">
        <v>26</v>
      </c>
      <c r="P90" s="148">
        <v>3.3846153846153846</v>
      </c>
      <c r="Q90" s="105">
        <v>3.43</v>
      </c>
      <c r="R90" s="160">
        <v>53</v>
      </c>
      <c r="S90" s="335">
        <f t="shared" si="6"/>
        <v>229</v>
      </c>
      <c r="U90" s="103"/>
      <c r="V90" s="103"/>
      <c r="X90" s="103"/>
    </row>
    <row r="91" spans="1:24" x14ac:dyDescent="0.25">
      <c r="A91" s="104">
        <v>10</v>
      </c>
      <c r="B91" s="38" t="s">
        <v>131</v>
      </c>
      <c r="C91" s="145">
        <v>233</v>
      </c>
      <c r="D91" s="148">
        <v>3.8712446351931331</v>
      </c>
      <c r="E91" s="148">
        <v>3.85</v>
      </c>
      <c r="F91" s="160">
        <v>41</v>
      </c>
      <c r="G91" s="145">
        <v>191</v>
      </c>
      <c r="H91" s="148">
        <v>3.7696335078534031</v>
      </c>
      <c r="I91" s="148">
        <v>3.7</v>
      </c>
      <c r="J91" s="160">
        <v>32</v>
      </c>
      <c r="K91" s="145">
        <v>213</v>
      </c>
      <c r="L91" s="148">
        <v>3.68075117370892</v>
      </c>
      <c r="M91" s="105">
        <v>3.61</v>
      </c>
      <c r="N91" s="160">
        <v>33</v>
      </c>
      <c r="O91" s="145">
        <v>179</v>
      </c>
      <c r="P91" s="148">
        <v>3.5418994413407821</v>
      </c>
      <c r="Q91" s="105">
        <v>3.43</v>
      </c>
      <c r="R91" s="160">
        <v>27</v>
      </c>
      <c r="S91" s="335">
        <f t="shared" si="6"/>
        <v>133</v>
      </c>
      <c r="U91" s="103"/>
      <c r="V91" s="103"/>
      <c r="X91" s="103"/>
    </row>
    <row r="92" spans="1:24" x14ac:dyDescent="0.25">
      <c r="A92" s="104">
        <v>11</v>
      </c>
      <c r="B92" s="38" t="s">
        <v>181</v>
      </c>
      <c r="C92" s="145">
        <v>155</v>
      </c>
      <c r="D92" s="148">
        <v>3.870967741935484</v>
      </c>
      <c r="E92" s="148">
        <v>3.85</v>
      </c>
      <c r="F92" s="160">
        <v>42</v>
      </c>
      <c r="G92" s="145">
        <v>159</v>
      </c>
      <c r="H92" s="148">
        <v>3.6603773584905661</v>
      </c>
      <c r="I92" s="148">
        <v>3.7</v>
      </c>
      <c r="J92" s="160">
        <v>50</v>
      </c>
      <c r="K92" s="145">
        <v>142</v>
      </c>
      <c r="L92" s="148">
        <v>3.436619718309859</v>
      </c>
      <c r="M92" s="105">
        <v>3.61</v>
      </c>
      <c r="N92" s="160">
        <v>84</v>
      </c>
      <c r="O92" s="145">
        <v>142</v>
      </c>
      <c r="P92" s="148">
        <v>3.380281690140845</v>
      </c>
      <c r="Q92" s="105">
        <v>3.43</v>
      </c>
      <c r="R92" s="160">
        <v>55</v>
      </c>
      <c r="S92" s="335">
        <f t="shared" si="6"/>
        <v>231</v>
      </c>
      <c r="U92" s="103"/>
      <c r="V92" s="103"/>
      <c r="X92" s="103"/>
    </row>
    <row r="93" spans="1:24" x14ac:dyDescent="0.25">
      <c r="A93" s="104">
        <v>12</v>
      </c>
      <c r="B93" s="38" t="s">
        <v>199</v>
      </c>
      <c r="C93" s="145">
        <v>131</v>
      </c>
      <c r="D93" s="148">
        <v>3.8549618320610688</v>
      </c>
      <c r="E93" s="148">
        <v>3.85</v>
      </c>
      <c r="F93" s="160">
        <v>46</v>
      </c>
      <c r="G93" s="145">
        <v>98</v>
      </c>
      <c r="H93" s="148">
        <v>3.5510204081632653</v>
      </c>
      <c r="I93" s="148">
        <v>3.7</v>
      </c>
      <c r="J93" s="160">
        <v>77</v>
      </c>
      <c r="K93" s="145">
        <v>101</v>
      </c>
      <c r="L93" s="148">
        <v>3.4554455445544554</v>
      </c>
      <c r="M93" s="105">
        <v>3.61</v>
      </c>
      <c r="N93" s="160">
        <v>78</v>
      </c>
      <c r="O93" s="145">
        <v>118</v>
      </c>
      <c r="P93" s="148">
        <v>3.3644067796610169</v>
      </c>
      <c r="Q93" s="105">
        <v>3.43</v>
      </c>
      <c r="R93" s="160">
        <v>60</v>
      </c>
      <c r="S93" s="335">
        <f t="shared" si="6"/>
        <v>261</v>
      </c>
      <c r="U93" s="103"/>
      <c r="V93" s="103"/>
      <c r="X93" s="103"/>
    </row>
    <row r="94" spans="1:24" x14ac:dyDescent="0.25">
      <c r="A94" s="104">
        <v>13</v>
      </c>
      <c r="B94" s="181" t="s">
        <v>148</v>
      </c>
      <c r="C94" s="202">
        <v>127</v>
      </c>
      <c r="D94" s="177">
        <v>3.8503937007874014</v>
      </c>
      <c r="E94" s="177">
        <v>3.85</v>
      </c>
      <c r="F94" s="203">
        <v>47</v>
      </c>
      <c r="G94" s="202">
        <v>83</v>
      </c>
      <c r="H94" s="177">
        <v>3.6385542168674698</v>
      </c>
      <c r="I94" s="177">
        <v>3.7</v>
      </c>
      <c r="J94" s="203">
        <v>57</v>
      </c>
      <c r="K94" s="202">
        <v>58</v>
      </c>
      <c r="L94" s="177">
        <v>3.896551724137931</v>
      </c>
      <c r="M94" s="176">
        <v>3.61</v>
      </c>
      <c r="N94" s="203">
        <v>7</v>
      </c>
      <c r="O94" s="202">
        <v>31</v>
      </c>
      <c r="P94" s="177">
        <v>3.3548387096774195</v>
      </c>
      <c r="Q94" s="176">
        <v>3.43</v>
      </c>
      <c r="R94" s="203">
        <v>61</v>
      </c>
      <c r="S94" s="335">
        <f t="shared" si="6"/>
        <v>172</v>
      </c>
      <c r="U94" s="103"/>
      <c r="V94" s="103"/>
      <c r="X94" s="103"/>
    </row>
    <row r="95" spans="1:24" x14ac:dyDescent="0.25">
      <c r="A95" s="104">
        <v>14</v>
      </c>
      <c r="B95" s="38" t="s">
        <v>197</v>
      </c>
      <c r="C95" s="145">
        <v>84</v>
      </c>
      <c r="D95" s="148">
        <v>3.8333333333333335</v>
      </c>
      <c r="E95" s="148">
        <v>3.85</v>
      </c>
      <c r="F95" s="160">
        <v>51</v>
      </c>
      <c r="G95" s="145">
        <v>57</v>
      </c>
      <c r="H95" s="148">
        <v>3.6315789473684212</v>
      </c>
      <c r="I95" s="148">
        <v>3.7</v>
      </c>
      <c r="J95" s="160">
        <v>62</v>
      </c>
      <c r="K95" s="145">
        <v>72</v>
      </c>
      <c r="L95" s="148">
        <v>3.4583333333333335</v>
      </c>
      <c r="M95" s="105">
        <v>3.61</v>
      </c>
      <c r="N95" s="160">
        <v>77</v>
      </c>
      <c r="O95" s="145">
        <v>75</v>
      </c>
      <c r="P95" s="148">
        <v>3.6133333333333333</v>
      </c>
      <c r="Q95" s="105">
        <v>3.43</v>
      </c>
      <c r="R95" s="160">
        <v>19</v>
      </c>
      <c r="S95" s="335">
        <f t="shared" si="6"/>
        <v>209</v>
      </c>
      <c r="U95" s="103"/>
      <c r="V95" s="103"/>
      <c r="X95" s="103"/>
    </row>
    <row r="96" spans="1:24" x14ac:dyDescent="0.25">
      <c r="A96" s="104">
        <v>15</v>
      </c>
      <c r="B96" s="38" t="s">
        <v>182</v>
      </c>
      <c r="C96" s="145">
        <v>140</v>
      </c>
      <c r="D96" s="148">
        <v>3.8214285714285716</v>
      </c>
      <c r="E96" s="148">
        <v>3.85</v>
      </c>
      <c r="F96" s="160">
        <v>54</v>
      </c>
      <c r="G96" s="145">
        <v>120</v>
      </c>
      <c r="H96" s="148">
        <v>3.5750000000000002</v>
      </c>
      <c r="I96" s="148">
        <v>3.7</v>
      </c>
      <c r="J96" s="160">
        <v>73</v>
      </c>
      <c r="K96" s="145">
        <v>89</v>
      </c>
      <c r="L96" s="148">
        <v>3.6516853932584268</v>
      </c>
      <c r="M96" s="105">
        <v>3.61</v>
      </c>
      <c r="N96" s="160">
        <v>36</v>
      </c>
      <c r="O96" s="145">
        <v>107</v>
      </c>
      <c r="P96" s="148">
        <v>3.4485981308411215</v>
      </c>
      <c r="Q96" s="105">
        <v>3.43</v>
      </c>
      <c r="R96" s="160">
        <v>44</v>
      </c>
      <c r="S96" s="335">
        <f t="shared" si="6"/>
        <v>207</v>
      </c>
      <c r="U96" s="103"/>
      <c r="V96" s="103"/>
      <c r="X96" s="103"/>
    </row>
    <row r="97" spans="1:24" x14ac:dyDescent="0.25">
      <c r="A97" s="104">
        <v>16</v>
      </c>
      <c r="B97" s="38" t="s">
        <v>177</v>
      </c>
      <c r="C97" s="145">
        <v>123</v>
      </c>
      <c r="D97" s="148">
        <v>3.8130081300813008</v>
      </c>
      <c r="E97" s="148">
        <v>3.85</v>
      </c>
      <c r="F97" s="160">
        <v>57</v>
      </c>
      <c r="G97" s="145">
        <v>114</v>
      </c>
      <c r="H97" s="148">
        <v>3.8157894736842106</v>
      </c>
      <c r="I97" s="148">
        <v>3.7</v>
      </c>
      <c r="J97" s="160">
        <v>23</v>
      </c>
      <c r="K97" s="145">
        <v>98</v>
      </c>
      <c r="L97" s="148">
        <v>3.5918367346938775</v>
      </c>
      <c r="M97" s="105">
        <v>3.61</v>
      </c>
      <c r="N97" s="160">
        <v>49</v>
      </c>
      <c r="O97" s="145">
        <v>96</v>
      </c>
      <c r="P97" s="148">
        <v>3.5416666666666665</v>
      </c>
      <c r="Q97" s="105">
        <v>3.43</v>
      </c>
      <c r="R97" s="160">
        <v>28</v>
      </c>
      <c r="S97" s="335">
        <f t="shared" si="6"/>
        <v>157</v>
      </c>
      <c r="U97" s="103"/>
      <c r="V97" s="103"/>
      <c r="X97" s="103"/>
    </row>
    <row r="98" spans="1:24" x14ac:dyDescent="0.25">
      <c r="A98" s="104">
        <v>17</v>
      </c>
      <c r="B98" s="38" t="s">
        <v>187</v>
      </c>
      <c r="C98" s="145">
        <v>150</v>
      </c>
      <c r="D98" s="148">
        <v>3.7933333333333334</v>
      </c>
      <c r="E98" s="148">
        <v>3.85</v>
      </c>
      <c r="F98" s="160">
        <v>61</v>
      </c>
      <c r="G98" s="145">
        <v>155</v>
      </c>
      <c r="H98" s="148">
        <v>3.806451612903226</v>
      </c>
      <c r="I98" s="148">
        <v>3.7</v>
      </c>
      <c r="J98" s="160">
        <v>24</v>
      </c>
      <c r="K98" s="145">
        <v>148</v>
      </c>
      <c r="L98" s="148">
        <v>3.5675675675675675</v>
      </c>
      <c r="M98" s="105">
        <v>3.61</v>
      </c>
      <c r="N98" s="160">
        <v>58</v>
      </c>
      <c r="O98" s="145">
        <v>135</v>
      </c>
      <c r="P98" s="148">
        <v>3.3333333333333335</v>
      </c>
      <c r="Q98" s="105">
        <v>3.43</v>
      </c>
      <c r="R98" s="160">
        <v>63</v>
      </c>
      <c r="S98" s="335">
        <f t="shared" si="6"/>
        <v>206</v>
      </c>
      <c r="U98" s="103"/>
      <c r="V98" s="103"/>
      <c r="X98" s="103"/>
    </row>
    <row r="99" spans="1:24" x14ac:dyDescent="0.25">
      <c r="A99" s="104">
        <v>18</v>
      </c>
      <c r="B99" s="38" t="s">
        <v>188</v>
      </c>
      <c r="C99" s="145">
        <v>86</v>
      </c>
      <c r="D99" s="148">
        <v>3.7790697674418605</v>
      </c>
      <c r="E99" s="148">
        <v>3.85</v>
      </c>
      <c r="F99" s="160">
        <v>64</v>
      </c>
      <c r="G99" s="145">
        <v>80</v>
      </c>
      <c r="H99" s="148">
        <v>3.625</v>
      </c>
      <c r="I99" s="148">
        <v>3.7</v>
      </c>
      <c r="J99" s="160">
        <v>65</v>
      </c>
      <c r="K99" s="145">
        <v>69</v>
      </c>
      <c r="L99" s="148">
        <v>3.4782608695652173</v>
      </c>
      <c r="M99" s="105">
        <v>3.61</v>
      </c>
      <c r="N99" s="160">
        <v>75</v>
      </c>
      <c r="O99" s="145">
        <v>102</v>
      </c>
      <c r="P99" s="148">
        <v>3.284313725490196</v>
      </c>
      <c r="Q99" s="105">
        <v>3.43</v>
      </c>
      <c r="R99" s="160">
        <v>71</v>
      </c>
      <c r="S99" s="335">
        <f t="shared" si="6"/>
        <v>275</v>
      </c>
      <c r="U99" s="103"/>
      <c r="V99" s="103"/>
      <c r="X99" s="103"/>
    </row>
    <row r="100" spans="1:24" x14ac:dyDescent="0.25">
      <c r="A100" s="104">
        <v>19</v>
      </c>
      <c r="B100" s="38" t="s">
        <v>189</v>
      </c>
      <c r="C100" s="145">
        <v>79</v>
      </c>
      <c r="D100" s="148">
        <v>3.7721518987341773</v>
      </c>
      <c r="E100" s="148">
        <v>3.85</v>
      </c>
      <c r="F100" s="160">
        <v>67</v>
      </c>
      <c r="G100" s="145">
        <v>76</v>
      </c>
      <c r="H100" s="148">
        <v>3.4736842105263159</v>
      </c>
      <c r="I100" s="148">
        <v>3.7</v>
      </c>
      <c r="J100" s="160">
        <v>95</v>
      </c>
      <c r="K100" s="145">
        <v>55</v>
      </c>
      <c r="L100" s="148">
        <v>3.4363636363636365</v>
      </c>
      <c r="M100" s="105">
        <v>3.61</v>
      </c>
      <c r="N100" s="160">
        <v>85</v>
      </c>
      <c r="O100" s="145">
        <v>57</v>
      </c>
      <c r="P100" s="148">
        <v>3.2105263157894739</v>
      </c>
      <c r="Q100" s="105">
        <v>3.43</v>
      </c>
      <c r="R100" s="160">
        <v>79</v>
      </c>
      <c r="S100" s="335">
        <f t="shared" si="6"/>
        <v>326</v>
      </c>
      <c r="U100" s="103"/>
      <c r="V100" s="103"/>
      <c r="X100" s="103"/>
    </row>
    <row r="101" spans="1:24" x14ac:dyDescent="0.25">
      <c r="A101" s="104">
        <v>20</v>
      </c>
      <c r="B101" s="38" t="s">
        <v>37</v>
      </c>
      <c r="C101" s="145">
        <v>66</v>
      </c>
      <c r="D101" s="148">
        <v>3.7575757575757578</v>
      </c>
      <c r="E101" s="148">
        <v>3.85</v>
      </c>
      <c r="F101" s="160">
        <v>71</v>
      </c>
      <c r="G101" s="145">
        <v>44</v>
      </c>
      <c r="H101" s="148">
        <v>3.4545454545454546</v>
      </c>
      <c r="I101" s="148">
        <v>3.7</v>
      </c>
      <c r="J101" s="160">
        <v>96</v>
      </c>
      <c r="K101" s="145">
        <v>42</v>
      </c>
      <c r="L101" s="148">
        <v>3.4523809523809526</v>
      </c>
      <c r="M101" s="105">
        <v>3.61</v>
      </c>
      <c r="N101" s="160">
        <v>80</v>
      </c>
      <c r="O101" s="145">
        <v>40</v>
      </c>
      <c r="P101" s="148">
        <v>2.95</v>
      </c>
      <c r="Q101" s="105">
        <v>3.43</v>
      </c>
      <c r="R101" s="160">
        <v>101</v>
      </c>
      <c r="S101" s="335">
        <f t="shared" si="6"/>
        <v>348</v>
      </c>
      <c r="U101" s="103"/>
      <c r="V101" s="103"/>
      <c r="X101" s="103"/>
    </row>
    <row r="102" spans="1:24" x14ac:dyDescent="0.25">
      <c r="A102" s="104">
        <v>21</v>
      </c>
      <c r="B102" s="38" t="s">
        <v>196</v>
      </c>
      <c r="C102" s="145">
        <v>95</v>
      </c>
      <c r="D102" s="148">
        <v>3.7473684210526317</v>
      </c>
      <c r="E102" s="148">
        <v>3.85</v>
      </c>
      <c r="F102" s="160">
        <v>74</v>
      </c>
      <c r="G102" s="145">
        <v>77</v>
      </c>
      <c r="H102" s="148">
        <v>3.4415584415584415</v>
      </c>
      <c r="I102" s="148">
        <v>3.7</v>
      </c>
      <c r="J102" s="160">
        <v>99</v>
      </c>
      <c r="K102" s="145">
        <v>79</v>
      </c>
      <c r="L102" s="148">
        <v>3.5949367088607596</v>
      </c>
      <c r="M102" s="105">
        <v>3.61</v>
      </c>
      <c r="N102" s="160">
        <v>47</v>
      </c>
      <c r="O102" s="145">
        <v>74</v>
      </c>
      <c r="P102" s="148">
        <v>3.2702702702702702</v>
      </c>
      <c r="Q102" s="105">
        <v>3.43</v>
      </c>
      <c r="R102" s="160">
        <v>72</v>
      </c>
      <c r="S102" s="335">
        <f t="shared" si="6"/>
        <v>292</v>
      </c>
      <c r="U102" s="103"/>
      <c r="V102" s="103"/>
      <c r="X102" s="103"/>
    </row>
    <row r="103" spans="1:24" x14ac:dyDescent="0.25">
      <c r="A103" s="104">
        <v>22</v>
      </c>
      <c r="B103" s="38" t="s">
        <v>180</v>
      </c>
      <c r="C103" s="145">
        <v>101</v>
      </c>
      <c r="D103" s="148">
        <v>3.7425742574257428</v>
      </c>
      <c r="E103" s="148">
        <v>3.85</v>
      </c>
      <c r="F103" s="160">
        <v>77</v>
      </c>
      <c r="G103" s="145">
        <v>100</v>
      </c>
      <c r="H103" s="148">
        <v>3.57</v>
      </c>
      <c r="I103" s="148">
        <v>3.7</v>
      </c>
      <c r="J103" s="160">
        <v>75</v>
      </c>
      <c r="K103" s="145">
        <v>102</v>
      </c>
      <c r="L103" s="148">
        <v>3.5882352941176472</v>
      </c>
      <c r="M103" s="105">
        <v>3.61</v>
      </c>
      <c r="N103" s="160">
        <v>52</v>
      </c>
      <c r="O103" s="145">
        <v>105</v>
      </c>
      <c r="P103" s="148">
        <v>3.2285714285714286</v>
      </c>
      <c r="Q103" s="105">
        <v>3.43</v>
      </c>
      <c r="R103" s="160">
        <v>78</v>
      </c>
      <c r="S103" s="335">
        <f t="shared" si="6"/>
        <v>282</v>
      </c>
      <c r="U103" s="103"/>
      <c r="V103" s="103"/>
      <c r="X103" s="103"/>
    </row>
    <row r="104" spans="1:24" x14ac:dyDescent="0.25">
      <c r="A104" s="104">
        <v>23</v>
      </c>
      <c r="B104" s="180" t="s">
        <v>178</v>
      </c>
      <c r="C104" s="202">
        <v>76</v>
      </c>
      <c r="D104" s="177">
        <v>3.736842105263158</v>
      </c>
      <c r="E104" s="177">
        <v>3.85</v>
      </c>
      <c r="F104" s="203">
        <v>78</v>
      </c>
      <c r="G104" s="202">
        <v>78</v>
      </c>
      <c r="H104" s="177">
        <v>3.7435897435897436</v>
      </c>
      <c r="I104" s="177">
        <v>3.7</v>
      </c>
      <c r="J104" s="203">
        <v>37</v>
      </c>
      <c r="K104" s="202">
        <v>80</v>
      </c>
      <c r="L104" s="177">
        <v>2.95</v>
      </c>
      <c r="M104" s="176">
        <v>3.61</v>
      </c>
      <c r="N104" s="203">
        <v>109</v>
      </c>
      <c r="O104" s="202">
        <v>75</v>
      </c>
      <c r="P104" s="177">
        <v>3.3866666666666667</v>
      </c>
      <c r="Q104" s="176">
        <v>3.43</v>
      </c>
      <c r="R104" s="203">
        <v>51</v>
      </c>
      <c r="S104" s="335">
        <f t="shared" si="6"/>
        <v>275</v>
      </c>
      <c r="U104" s="103"/>
      <c r="V104" s="103"/>
      <c r="X104" s="103"/>
    </row>
    <row r="105" spans="1:24" x14ac:dyDescent="0.25">
      <c r="A105" s="104">
        <v>24</v>
      </c>
      <c r="B105" s="38" t="s">
        <v>42</v>
      </c>
      <c r="C105" s="145">
        <v>49</v>
      </c>
      <c r="D105" s="148">
        <v>3.7346938775510203</v>
      </c>
      <c r="E105" s="148">
        <v>3.85</v>
      </c>
      <c r="F105" s="160">
        <v>80</v>
      </c>
      <c r="G105" s="145">
        <v>50</v>
      </c>
      <c r="H105" s="148">
        <v>3.66</v>
      </c>
      <c r="I105" s="148">
        <v>3.7</v>
      </c>
      <c r="J105" s="160">
        <v>51</v>
      </c>
      <c r="K105" s="145">
        <v>26</v>
      </c>
      <c r="L105" s="148">
        <v>3.5</v>
      </c>
      <c r="M105" s="105">
        <v>3.61</v>
      </c>
      <c r="N105" s="160">
        <v>72</v>
      </c>
      <c r="O105" s="145">
        <v>42</v>
      </c>
      <c r="P105" s="148">
        <v>3.4285714285714284</v>
      </c>
      <c r="Q105" s="105">
        <v>3.43</v>
      </c>
      <c r="R105" s="160">
        <v>46</v>
      </c>
      <c r="S105" s="335">
        <f t="shared" si="6"/>
        <v>249</v>
      </c>
      <c r="U105" s="103"/>
      <c r="V105" s="103"/>
      <c r="X105" s="103"/>
    </row>
    <row r="106" spans="1:24" x14ac:dyDescent="0.25">
      <c r="A106" s="104">
        <v>25</v>
      </c>
      <c r="B106" s="38" t="s">
        <v>176</v>
      </c>
      <c r="C106" s="145">
        <v>106</v>
      </c>
      <c r="D106" s="148">
        <v>3.7264150943396226</v>
      </c>
      <c r="E106" s="148">
        <v>3.85</v>
      </c>
      <c r="F106" s="160">
        <v>82</v>
      </c>
      <c r="G106" s="145">
        <v>101</v>
      </c>
      <c r="H106" s="148">
        <v>3.4752475247524752</v>
      </c>
      <c r="I106" s="148">
        <v>3.7</v>
      </c>
      <c r="J106" s="160">
        <v>94</v>
      </c>
      <c r="K106" s="145">
        <v>81</v>
      </c>
      <c r="L106" s="148">
        <v>3.5308641975308643</v>
      </c>
      <c r="M106" s="105">
        <v>3.61</v>
      </c>
      <c r="N106" s="160">
        <v>65</v>
      </c>
      <c r="O106" s="145">
        <v>79</v>
      </c>
      <c r="P106" s="148">
        <v>3.240506329113924</v>
      </c>
      <c r="Q106" s="105">
        <v>3.43</v>
      </c>
      <c r="R106" s="160">
        <v>75</v>
      </c>
      <c r="S106" s="335">
        <f t="shared" si="6"/>
        <v>316</v>
      </c>
      <c r="U106" s="103"/>
      <c r="V106" s="103"/>
      <c r="X106" s="103"/>
    </row>
    <row r="107" spans="1:24" x14ac:dyDescent="0.25">
      <c r="A107" s="104">
        <v>26</v>
      </c>
      <c r="B107" s="38" t="s">
        <v>146</v>
      </c>
      <c r="C107" s="145">
        <v>223</v>
      </c>
      <c r="D107" s="148">
        <v>3.717488789237668</v>
      </c>
      <c r="E107" s="148">
        <v>3.85</v>
      </c>
      <c r="F107" s="160">
        <v>84</v>
      </c>
      <c r="G107" s="145">
        <v>168</v>
      </c>
      <c r="H107" s="148">
        <v>3.6130952380952381</v>
      </c>
      <c r="I107" s="148">
        <v>3.7</v>
      </c>
      <c r="J107" s="160">
        <v>68</v>
      </c>
      <c r="K107" s="145">
        <v>149</v>
      </c>
      <c r="L107" s="148">
        <v>3.3959731543624163</v>
      </c>
      <c r="M107" s="105">
        <v>3.61</v>
      </c>
      <c r="N107" s="160">
        <v>92</v>
      </c>
      <c r="O107" s="145">
        <v>86</v>
      </c>
      <c r="P107" s="148">
        <v>3.1627906976744184</v>
      </c>
      <c r="Q107" s="105">
        <v>3.43</v>
      </c>
      <c r="R107" s="160">
        <v>87</v>
      </c>
      <c r="S107" s="335">
        <f t="shared" si="6"/>
        <v>331</v>
      </c>
      <c r="U107" s="103"/>
      <c r="V107" s="103"/>
      <c r="X107" s="103"/>
    </row>
    <row r="108" spans="1:24" x14ac:dyDescent="0.25">
      <c r="A108" s="104">
        <v>27</v>
      </c>
      <c r="B108" s="38" t="s">
        <v>186</v>
      </c>
      <c r="C108" s="145">
        <v>91</v>
      </c>
      <c r="D108" s="148">
        <v>3.7142857142857144</v>
      </c>
      <c r="E108" s="148">
        <v>3.85</v>
      </c>
      <c r="F108" s="160">
        <v>85</v>
      </c>
      <c r="G108" s="145">
        <v>70</v>
      </c>
      <c r="H108" s="148">
        <v>3.4285714285714284</v>
      </c>
      <c r="I108" s="148">
        <v>3.7</v>
      </c>
      <c r="J108" s="160">
        <v>100</v>
      </c>
      <c r="K108" s="145">
        <v>68</v>
      </c>
      <c r="L108" s="148">
        <v>3.4852941176470589</v>
      </c>
      <c r="M108" s="105">
        <v>3.61</v>
      </c>
      <c r="N108" s="160">
        <v>73</v>
      </c>
      <c r="O108" s="145">
        <v>78</v>
      </c>
      <c r="P108" s="148">
        <v>3.6025641025641026</v>
      </c>
      <c r="Q108" s="105">
        <v>3.43</v>
      </c>
      <c r="R108" s="160">
        <v>21</v>
      </c>
      <c r="S108" s="335">
        <f t="shared" si="6"/>
        <v>279</v>
      </c>
      <c r="U108" s="103"/>
      <c r="V108" s="103"/>
      <c r="X108" s="103"/>
    </row>
    <row r="109" spans="1:24" x14ac:dyDescent="0.25">
      <c r="A109" s="104">
        <v>28</v>
      </c>
      <c r="B109" s="38" t="s">
        <v>198</v>
      </c>
      <c r="C109" s="145">
        <v>81</v>
      </c>
      <c r="D109" s="148">
        <v>3.691358024691358</v>
      </c>
      <c r="E109" s="148">
        <v>3.85</v>
      </c>
      <c r="F109" s="160">
        <v>90</v>
      </c>
      <c r="G109" s="145">
        <v>71</v>
      </c>
      <c r="H109" s="148">
        <v>3.535211267605634</v>
      </c>
      <c r="I109" s="148">
        <v>3.7</v>
      </c>
      <c r="J109" s="160">
        <v>80</v>
      </c>
      <c r="K109" s="145">
        <v>70</v>
      </c>
      <c r="L109" s="148">
        <v>3.3714285714285714</v>
      </c>
      <c r="M109" s="105">
        <v>3.61</v>
      </c>
      <c r="N109" s="160">
        <v>95</v>
      </c>
      <c r="O109" s="145">
        <v>67</v>
      </c>
      <c r="P109" s="148">
        <v>3.1791044776119404</v>
      </c>
      <c r="Q109" s="105">
        <v>3.43</v>
      </c>
      <c r="R109" s="160">
        <v>85</v>
      </c>
      <c r="S109" s="335">
        <f t="shared" si="6"/>
        <v>350</v>
      </c>
      <c r="U109" s="103"/>
      <c r="V109" s="103"/>
      <c r="X109" s="103"/>
    </row>
    <row r="110" spans="1:24" x14ac:dyDescent="0.25">
      <c r="A110" s="104">
        <v>29</v>
      </c>
      <c r="B110" s="38" t="s">
        <v>185</v>
      </c>
      <c r="C110" s="145">
        <v>75</v>
      </c>
      <c r="D110" s="148">
        <v>3.6533333333333333</v>
      </c>
      <c r="E110" s="148">
        <v>3.85</v>
      </c>
      <c r="F110" s="160">
        <v>93</v>
      </c>
      <c r="G110" s="145">
        <v>77</v>
      </c>
      <c r="H110" s="148">
        <v>3.5064935064935066</v>
      </c>
      <c r="I110" s="148">
        <v>3.7</v>
      </c>
      <c r="J110" s="160">
        <v>87</v>
      </c>
      <c r="K110" s="145">
        <v>79</v>
      </c>
      <c r="L110" s="148">
        <v>3.3924050632911391</v>
      </c>
      <c r="M110" s="105">
        <v>3.61</v>
      </c>
      <c r="N110" s="160">
        <v>93</v>
      </c>
      <c r="O110" s="145">
        <v>66</v>
      </c>
      <c r="P110" s="148">
        <v>3.1969696969696968</v>
      </c>
      <c r="Q110" s="105">
        <v>3.43</v>
      </c>
      <c r="R110" s="160">
        <v>83</v>
      </c>
      <c r="S110" s="335">
        <f t="shared" si="6"/>
        <v>356</v>
      </c>
      <c r="U110" s="103"/>
      <c r="V110" s="103"/>
      <c r="X110" s="103"/>
    </row>
    <row r="111" spans="1:24" ht="15.75" thickBot="1" x14ac:dyDescent="0.3">
      <c r="A111" s="104">
        <v>30</v>
      </c>
      <c r="B111" s="38" t="s">
        <v>190</v>
      </c>
      <c r="C111" s="145">
        <v>144</v>
      </c>
      <c r="D111" s="148">
        <v>3.6319444444444446</v>
      </c>
      <c r="E111" s="148">
        <v>3.85</v>
      </c>
      <c r="F111" s="160">
        <v>99</v>
      </c>
      <c r="G111" s="145">
        <v>118</v>
      </c>
      <c r="H111" s="148">
        <v>3.4830508474576272</v>
      </c>
      <c r="I111" s="148">
        <v>3.7</v>
      </c>
      <c r="J111" s="160">
        <v>91</v>
      </c>
      <c r="K111" s="145">
        <v>115</v>
      </c>
      <c r="L111" s="148">
        <v>3.3913043478260869</v>
      </c>
      <c r="M111" s="105">
        <v>3.61</v>
      </c>
      <c r="N111" s="160">
        <v>94</v>
      </c>
      <c r="O111" s="145">
        <v>81</v>
      </c>
      <c r="P111" s="148">
        <v>3.1851851851851851</v>
      </c>
      <c r="Q111" s="105">
        <v>3.43</v>
      </c>
      <c r="R111" s="160">
        <v>84</v>
      </c>
      <c r="S111" s="335">
        <f t="shared" si="6"/>
        <v>368</v>
      </c>
      <c r="U111" s="103"/>
      <c r="V111" s="103"/>
      <c r="X111" s="103"/>
    </row>
    <row r="112" spans="1:24" ht="15.75" thickBot="1" x14ac:dyDescent="0.3">
      <c r="A112" s="118"/>
      <c r="B112" s="108" t="s">
        <v>123</v>
      </c>
      <c r="C112" s="109">
        <f>SUM(C113:C121)</f>
        <v>975</v>
      </c>
      <c r="D112" s="98">
        <f>AVERAGE(D113:D121)</f>
        <v>3.9052271538084793</v>
      </c>
      <c r="E112" s="98">
        <v>3.85</v>
      </c>
      <c r="F112" s="100"/>
      <c r="G112" s="109">
        <f>SUM(G113:G121)</f>
        <v>756</v>
      </c>
      <c r="H112" s="98">
        <f>AVERAGE(H113:H121)</f>
        <v>3.7308470082005636</v>
      </c>
      <c r="I112" s="98">
        <v>3.7</v>
      </c>
      <c r="J112" s="100"/>
      <c r="K112" s="109">
        <f>SUM(K113:K121)</f>
        <v>762</v>
      </c>
      <c r="L112" s="98">
        <f>AVERAGE(L113:L121)</f>
        <v>3.730990933327202</v>
      </c>
      <c r="M112" s="57">
        <v>3.61</v>
      </c>
      <c r="N112" s="100"/>
      <c r="O112" s="109">
        <f>SUM(O113:O121)</f>
        <v>793</v>
      </c>
      <c r="P112" s="98">
        <f>AVERAGE(P113:P121)</f>
        <v>3.5165994664574427</v>
      </c>
      <c r="Q112" s="57">
        <v>3.43</v>
      </c>
      <c r="R112" s="100"/>
      <c r="S112" s="338"/>
      <c r="U112" s="103"/>
      <c r="V112" s="103"/>
      <c r="X112" s="103"/>
    </row>
    <row r="113" spans="1:24" ht="15" customHeight="1" x14ac:dyDescent="0.25">
      <c r="A113" s="101">
        <v>1</v>
      </c>
      <c r="B113" s="38" t="s">
        <v>109</v>
      </c>
      <c r="C113" s="145">
        <v>83</v>
      </c>
      <c r="D113" s="148">
        <v>4.2530120481927707</v>
      </c>
      <c r="E113" s="148">
        <v>3.85</v>
      </c>
      <c r="F113" s="160">
        <v>1</v>
      </c>
      <c r="G113" s="145">
        <v>82</v>
      </c>
      <c r="H113" s="148">
        <v>3.8292682926829267</v>
      </c>
      <c r="I113" s="148">
        <v>3.7</v>
      </c>
      <c r="J113" s="160">
        <v>20</v>
      </c>
      <c r="K113" s="145">
        <v>73</v>
      </c>
      <c r="L113" s="148">
        <v>3.7534246575342465</v>
      </c>
      <c r="M113" s="105">
        <v>3.61</v>
      </c>
      <c r="N113" s="160">
        <v>14</v>
      </c>
      <c r="O113" s="145">
        <v>103</v>
      </c>
      <c r="P113" s="148">
        <v>3.592233009708738</v>
      </c>
      <c r="Q113" s="105">
        <v>3.43</v>
      </c>
      <c r="R113" s="160">
        <v>24</v>
      </c>
      <c r="S113" s="340">
        <f t="shared" ref="S113:S120" si="7">R113+N113+J113+F113</f>
        <v>59</v>
      </c>
      <c r="U113" s="103"/>
      <c r="V113" s="103"/>
      <c r="X113" s="103"/>
    </row>
    <row r="114" spans="1:24" x14ac:dyDescent="0.25">
      <c r="A114" s="117">
        <v>2</v>
      </c>
      <c r="B114" s="38" t="s">
        <v>70</v>
      </c>
      <c r="C114" s="145">
        <v>101</v>
      </c>
      <c r="D114" s="148">
        <v>4.1386138613861387</v>
      </c>
      <c r="E114" s="148">
        <v>3.85</v>
      </c>
      <c r="F114" s="160">
        <v>7</v>
      </c>
      <c r="G114" s="145">
        <v>68</v>
      </c>
      <c r="H114" s="148">
        <v>4.0441176470588234</v>
      </c>
      <c r="I114" s="148">
        <v>3.7</v>
      </c>
      <c r="J114" s="160">
        <v>4</v>
      </c>
      <c r="K114" s="145">
        <v>102</v>
      </c>
      <c r="L114" s="148">
        <v>4</v>
      </c>
      <c r="M114" s="105">
        <v>3.61</v>
      </c>
      <c r="N114" s="160">
        <v>2</v>
      </c>
      <c r="O114" s="145">
        <v>84</v>
      </c>
      <c r="P114" s="148">
        <v>3.75</v>
      </c>
      <c r="Q114" s="105">
        <v>3.43</v>
      </c>
      <c r="R114" s="160">
        <v>9</v>
      </c>
      <c r="S114" s="335">
        <f t="shared" si="7"/>
        <v>22</v>
      </c>
      <c r="U114" s="103"/>
      <c r="V114" s="103"/>
      <c r="X114" s="103"/>
    </row>
    <row r="115" spans="1:24" x14ac:dyDescent="0.25">
      <c r="A115" s="117">
        <v>3</v>
      </c>
      <c r="B115" s="38" t="s">
        <v>69</v>
      </c>
      <c r="C115" s="145">
        <v>76</v>
      </c>
      <c r="D115" s="148">
        <v>4.1052631578947372</v>
      </c>
      <c r="E115" s="148">
        <v>3.85</v>
      </c>
      <c r="F115" s="160">
        <v>9</v>
      </c>
      <c r="G115" s="145">
        <v>71</v>
      </c>
      <c r="H115" s="148">
        <v>3.9859154929577465</v>
      </c>
      <c r="I115" s="148">
        <v>3.7</v>
      </c>
      <c r="J115" s="160">
        <v>6</v>
      </c>
      <c r="K115" s="145">
        <v>101</v>
      </c>
      <c r="L115" s="148">
        <v>3.9603960396039604</v>
      </c>
      <c r="M115" s="105">
        <v>3.61</v>
      </c>
      <c r="N115" s="160">
        <v>4</v>
      </c>
      <c r="O115" s="145">
        <v>76</v>
      </c>
      <c r="P115" s="148">
        <v>3.6578947368421053</v>
      </c>
      <c r="Q115" s="105">
        <v>3.43</v>
      </c>
      <c r="R115" s="160">
        <v>16</v>
      </c>
      <c r="S115" s="335">
        <f t="shared" si="7"/>
        <v>35</v>
      </c>
      <c r="U115" s="103"/>
      <c r="V115" s="103"/>
      <c r="X115" s="103"/>
    </row>
    <row r="116" spans="1:24" x14ac:dyDescent="0.25">
      <c r="A116" s="117">
        <v>4</v>
      </c>
      <c r="B116" s="38" t="s">
        <v>201</v>
      </c>
      <c r="C116" s="145">
        <v>106</v>
      </c>
      <c r="D116" s="148">
        <v>4.0566037735849054</v>
      </c>
      <c r="E116" s="148">
        <v>3.85</v>
      </c>
      <c r="F116" s="160">
        <v>11</v>
      </c>
      <c r="G116" s="145">
        <v>104</v>
      </c>
      <c r="H116" s="148">
        <v>3.9326923076923075</v>
      </c>
      <c r="I116" s="148">
        <v>3.7</v>
      </c>
      <c r="J116" s="160">
        <v>12</v>
      </c>
      <c r="K116" s="145">
        <v>81</v>
      </c>
      <c r="L116" s="148">
        <v>4.1481481481481479</v>
      </c>
      <c r="M116" s="105">
        <v>3.61</v>
      </c>
      <c r="N116" s="160">
        <v>1</v>
      </c>
      <c r="O116" s="145">
        <v>104</v>
      </c>
      <c r="P116" s="148">
        <v>3.6634615384615383</v>
      </c>
      <c r="Q116" s="105">
        <v>3.43</v>
      </c>
      <c r="R116" s="160">
        <v>15</v>
      </c>
      <c r="S116" s="335">
        <f t="shared" si="7"/>
        <v>39</v>
      </c>
      <c r="U116" s="103"/>
      <c r="V116" s="103"/>
      <c r="X116" s="103"/>
    </row>
    <row r="117" spans="1:24" x14ac:dyDescent="0.25">
      <c r="A117" s="117">
        <v>5</v>
      </c>
      <c r="B117" s="38" t="s">
        <v>86</v>
      </c>
      <c r="C117" s="145">
        <v>52</v>
      </c>
      <c r="D117" s="148">
        <v>4</v>
      </c>
      <c r="E117" s="148">
        <v>3.85</v>
      </c>
      <c r="F117" s="160">
        <v>18</v>
      </c>
      <c r="G117" s="145">
        <v>27</v>
      </c>
      <c r="H117" s="148">
        <v>3.6296296296296298</v>
      </c>
      <c r="I117" s="148">
        <v>3.7</v>
      </c>
      <c r="J117" s="160">
        <v>63</v>
      </c>
      <c r="K117" s="145">
        <v>43</v>
      </c>
      <c r="L117" s="148">
        <v>3.5116279069767442</v>
      </c>
      <c r="M117" s="105">
        <v>3.61</v>
      </c>
      <c r="N117" s="160">
        <v>66</v>
      </c>
      <c r="O117" s="145">
        <v>50</v>
      </c>
      <c r="P117" s="148">
        <v>3.5</v>
      </c>
      <c r="Q117" s="105">
        <v>3.43</v>
      </c>
      <c r="R117" s="160">
        <v>39</v>
      </c>
      <c r="S117" s="335">
        <f t="shared" si="7"/>
        <v>186</v>
      </c>
      <c r="U117" s="103"/>
      <c r="V117" s="103"/>
      <c r="X117" s="103"/>
    </row>
    <row r="118" spans="1:24" x14ac:dyDescent="0.25">
      <c r="A118" s="117">
        <v>6</v>
      </c>
      <c r="B118" s="158" t="s">
        <v>147</v>
      </c>
      <c r="C118" s="204">
        <v>152</v>
      </c>
      <c r="D118" s="179">
        <v>3.9078947368421053</v>
      </c>
      <c r="E118" s="179">
        <v>3.85</v>
      </c>
      <c r="F118" s="205">
        <v>31</v>
      </c>
      <c r="G118" s="204">
        <v>116</v>
      </c>
      <c r="H118" s="179">
        <v>3.6896551724137931</v>
      </c>
      <c r="I118" s="179">
        <v>3.7</v>
      </c>
      <c r="J118" s="205">
        <v>45</v>
      </c>
      <c r="K118" s="204">
        <v>56</v>
      </c>
      <c r="L118" s="179">
        <v>3.5535714285714284</v>
      </c>
      <c r="M118" s="178">
        <v>3.61</v>
      </c>
      <c r="N118" s="205">
        <v>60</v>
      </c>
      <c r="O118" s="204">
        <v>80</v>
      </c>
      <c r="P118" s="179">
        <v>3.3</v>
      </c>
      <c r="Q118" s="178">
        <v>3.43</v>
      </c>
      <c r="R118" s="205">
        <v>67</v>
      </c>
      <c r="S118" s="335">
        <f t="shared" si="7"/>
        <v>203</v>
      </c>
      <c r="U118" s="103"/>
      <c r="V118" s="103"/>
      <c r="X118" s="103"/>
    </row>
    <row r="119" spans="1:24" x14ac:dyDescent="0.25">
      <c r="A119" s="117">
        <v>7</v>
      </c>
      <c r="B119" s="38" t="s">
        <v>137</v>
      </c>
      <c r="C119" s="145">
        <v>278</v>
      </c>
      <c r="D119" s="148">
        <v>3.7769784172661871</v>
      </c>
      <c r="E119" s="148">
        <v>3.85</v>
      </c>
      <c r="F119" s="160">
        <v>65</v>
      </c>
      <c r="G119" s="145">
        <v>205</v>
      </c>
      <c r="H119" s="148">
        <v>3.5902439024390245</v>
      </c>
      <c r="I119" s="148">
        <v>3.7</v>
      </c>
      <c r="J119" s="160">
        <v>70</v>
      </c>
      <c r="K119" s="145">
        <v>219</v>
      </c>
      <c r="L119" s="148">
        <v>3.5388127853881279</v>
      </c>
      <c r="M119" s="105">
        <v>3.61</v>
      </c>
      <c r="N119" s="160">
        <v>62</v>
      </c>
      <c r="O119" s="145">
        <v>206</v>
      </c>
      <c r="P119" s="148">
        <v>3.470873786407767</v>
      </c>
      <c r="Q119" s="105">
        <v>3.43</v>
      </c>
      <c r="R119" s="160">
        <v>43</v>
      </c>
      <c r="S119" s="335">
        <f t="shared" si="7"/>
        <v>240</v>
      </c>
      <c r="U119" s="103"/>
      <c r="V119" s="103"/>
      <c r="X119" s="103"/>
    </row>
    <row r="120" spans="1:24" x14ac:dyDescent="0.25">
      <c r="A120" s="117">
        <v>8</v>
      </c>
      <c r="B120" s="38" t="s">
        <v>94</v>
      </c>
      <c r="C120" s="145">
        <v>41</v>
      </c>
      <c r="D120" s="148">
        <v>3.5365853658536586</v>
      </c>
      <c r="E120" s="148">
        <v>3.85</v>
      </c>
      <c r="F120" s="160">
        <v>104</v>
      </c>
      <c r="G120" s="145">
        <v>30</v>
      </c>
      <c r="H120" s="148">
        <v>3.3666666666666667</v>
      </c>
      <c r="I120" s="148">
        <v>3.7</v>
      </c>
      <c r="J120" s="160">
        <v>104</v>
      </c>
      <c r="K120" s="145">
        <v>41</v>
      </c>
      <c r="L120" s="148">
        <v>3.4390243902439024</v>
      </c>
      <c r="M120" s="105">
        <v>3.61</v>
      </c>
      <c r="N120" s="160">
        <v>83</v>
      </c>
      <c r="O120" s="145">
        <v>39</v>
      </c>
      <c r="P120" s="148">
        <v>3.2051282051282053</v>
      </c>
      <c r="Q120" s="105">
        <v>3.43</v>
      </c>
      <c r="R120" s="160">
        <v>80</v>
      </c>
      <c r="S120" s="335">
        <f t="shared" si="7"/>
        <v>371</v>
      </c>
      <c r="V120" s="103"/>
    </row>
    <row r="121" spans="1:24" ht="15.75" thickBot="1" x14ac:dyDescent="0.3">
      <c r="A121" s="116">
        <v>9</v>
      </c>
      <c r="B121" s="42" t="s">
        <v>84</v>
      </c>
      <c r="C121" s="324">
        <v>86</v>
      </c>
      <c r="D121" s="318">
        <v>3.3720930232558142</v>
      </c>
      <c r="E121" s="318">
        <v>3.85</v>
      </c>
      <c r="F121" s="326">
        <v>110</v>
      </c>
      <c r="G121" s="324">
        <v>53</v>
      </c>
      <c r="H121" s="318">
        <v>3.5094339622641511</v>
      </c>
      <c r="I121" s="318">
        <v>3.7</v>
      </c>
      <c r="J121" s="326">
        <v>84</v>
      </c>
      <c r="K121" s="324">
        <v>46</v>
      </c>
      <c r="L121" s="318">
        <v>3.6739130434782608</v>
      </c>
      <c r="M121" s="325">
        <v>3.61</v>
      </c>
      <c r="N121" s="326">
        <v>34</v>
      </c>
      <c r="O121" s="324">
        <v>51</v>
      </c>
      <c r="P121" s="318">
        <v>3.5098039215686274</v>
      </c>
      <c r="Q121" s="325">
        <v>3.43</v>
      </c>
      <c r="R121" s="326">
        <v>34</v>
      </c>
      <c r="S121" s="347">
        <f>R121+N121+J121+F121</f>
        <v>262</v>
      </c>
      <c r="V121" s="103"/>
    </row>
    <row r="122" spans="1:24" x14ac:dyDescent="0.25">
      <c r="A122" s="119" t="s">
        <v>144</v>
      </c>
      <c r="B122" s="120"/>
      <c r="C122" s="120"/>
      <c r="D122" s="121">
        <f>$D$4</f>
        <v>3.8280092341218657</v>
      </c>
      <c r="E122" s="120"/>
      <c r="F122" s="120"/>
      <c r="G122" s="120"/>
      <c r="H122" s="121">
        <f>$H$4</f>
        <v>3.6644702310900721</v>
      </c>
      <c r="I122" s="120"/>
      <c r="J122" s="120"/>
      <c r="K122" s="120"/>
      <c r="L122" s="121">
        <f>$L$4</f>
        <v>3.5753667113633103</v>
      </c>
      <c r="M122" s="120"/>
      <c r="N122" s="120"/>
      <c r="O122" s="120"/>
      <c r="P122" s="121">
        <f>$P$4</f>
        <v>3.3838493619302046</v>
      </c>
      <c r="Q122" s="120"/>
      <c r="R122" s="120"/>
    </row>
    <row r="123" spans="1:24" x14ac:dyDescent="0.25">
      <c r="A123" s="122" t="s">
        <v>145</v>
      </c>
      <c r="D123" s="407">
        <v>3.85</v>
      </c>
      <c r="H123" s="407">
        <v>3.7</v>
      </c>
      <c r="L123" s="123">
        <v>3.61</v>
      </c>
      <c r="P123" s="123">
        <v>3.43</v>
      </c>
    </row>
  </sheetData>
  <mergeCells count="7">
    <mergeCell ref="S2:S3"/>
    <mergeCell ref="A2:A3"/>
    <mergeCell ref="B2:B3"/>
    <mergeCell ref="O2:R2"/>
    <mergeCell ref="G2:J2"/>
    <mergeCell ref="K2:N2"/>
    <mergeCell ref="C2:F2"/>
  </mergeCells>
  <conditionalFormatting sqref="P4:P123">
    <cfRule type="containsBlanks" dxfId="68" priority="1071">
      <formula>LEN(TRIM(P4))=0</formula>
    </cfRule>
    <cfRule type="cellIs" dxfId="67" priority="1072" operator="lessThan">
      <formula>3.5</formula>
    </cfRule>
    <cfRule type="cellIs" dxfId="66" priority="1073" operator="between">
      <formula>3.5</formula>
      <formula>3.504</formula>
    </cfRule>
    <cfRule type="cellIs" dxfId="65" priority="1074" operator="between">
      <formula>4.5</formula>
      <formula>3.5</formula>
    </cfRule>
    <cfRule type="cellIs" dxfId="64" priority="1075" operator="greaterThanOrEqual">
      <formula>4.5</formula>
    </cfRule>
  </conditionalFormatting>
  <conditionalFormatting sqref="H4:H123">
    <cfRule type="cellIs" dxfId="63" priority="13" operator="between">
      <formula>$H$122</formula>
      <formula>3.656</formula>
    </cfRule>
    <cfRule type="containsBlanks" dxfId="62" priority="14">
      <formula>LEN(TRIM(H4))=0</formula>
    </cfRule>
    <cfRule type="cellIs" dxfId="61" priority="15" operator="lessThan">
      <formula>3.5</formula>
    </cfRule>
    <cfRule type="cellIs" dxfId="60" priority="16" operator="between">
      <formula>$H$122</formula>
      <formula>3.5</formula>
    </cfRule>
    <cfRule type="cellIs" dxfId="59" priority="17" operator="between">
      <formula>4.5</formula>
      <formula>$H$122</formula>
    </cfRule>
    <cfRule type="cellIs" dxfId="58" priority="18" operator="greaterThanOrEqual">
      <formula>4.5</formula>
    </cfRule>
  </conditionalFormatting>
  <conditionalFormatting sqref="L4:L123">
    <cfRule type="cellIs" dxfId="57" priority="7" operator="between">
      <formula>$L$122</formula>
      <formula>"3.576"</formula>
    </cfRule>
    <cfRule type="containsBlanks" dxfId="56" priority="8">
      <formula>LEN(TRIM(L4))=0</formula>
    </cfRule>
    <cfRule type="cellIs" dxfId="55" priority="9" operator="lessThan">
      <formula>3.5</formula>
    </cfRule>
    <cfRule type="cellIs" dxfId="54" priority="10" operator="between">
      <formula>$L$122</formula>
      <formula>3.5</formula>
    </cfRule>
    <cfRule type="cellIs" dxfId="53" priority="11" operator="between">
      <formula>4.5</formula>
      <formula>$L$122</formula>
    </cfRule>
    <cfRule type="cellIs" dxfId="52" priority="12" operator="greaterThanOrEqual">
      <formula>4.5</formula>
    </cfRule>
  </conditionalFormatting>
  <conditionalFormatting sqref="D4:D123">
    <cfRule type="cellIs" dxfId="51" priority="1" operator="between">
      <formula>$D$122</formula>
      <formula>3.825</formula>
    </cfRule>
    <cfRule type="containsBlanks" dxfId="50" priority="2">
      <formula>LEN(TRIM(D4))=0</formula>
    </cfRule>
    <cfRule type="cellIs" dxfId="49" priority="3" operator="lessThan">
      <formula>3.5</formula>
    </cfRule>
    <cfRule type="cellIs" dxfId="48" priority="4" operator="between">
      <formula>$D$122</formula>
      <formula>3.5</formula>
    </cfRule>
    <cfRule type="cellIs" dxfId="47" priority="5" operator="between">
      <formula>4.5</formula>
      <formula>$D$122</formula>
    </cfRule>
    <cfRule type="cellIs" dxfId="46" priority="6" operator="greaterThanOrEqual">
      <formula>4.5</formula>
    </cfRule>
  </conditionalFormatting>
  <pageMargins left="0.25" right="0.25" top="0.75" bottom="0.75" header="0.3" footer="0.3"/>
  <pageSetup paperSize="9" orientation="landscape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16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ColWidth="9.140625" defaultRowHeight="15" x14ac:dyDescent="0.25"/>
  <cols>
    <col min="1" max="1" width="4.7109375" style="86" customWidth="1"/>
    <col min="2" max="2" width="18.7109375" style="86" customWidth="1"/>
    <col min="3" max="3" width="32.5703125" style="86" customWidth="1"/>
    <col min="4" max="5" width="7.7109375" style="86" customWidth="1"/>
    <col min="6" max="6" width="18.7109375" style="86" customWidth="1"/>
    <col min="7" max="7" width="32.5703125" style="86" customWidth="1"/>
    <col min="8" max="9" width="7.7109375" style="86" customWidth="1"/>
    <col min="10" max="10" width="18.7109375" style="86" customWidth="1"/>
    <col min="11" max="11" width="32.7109375" style="86" customWidth="1"/>
    <col min="12" max="13" width="7.7109375" style="86" customWidth="1"/>
    <col min="14" max="14" width="18.7109375" style="86" customWidth="1"/>
    <col min="15" max="15" width="31.7109375" style="86" customWidth="1"/>
    <col min="16" max="18" width="7.7109375" style="86" customWidth="1"/>
    <col min="19" max="16384" width="9.140625" style="86"/>
  </cols>
  <sheetData>
    <row r="1" spans="1:20" x14ac:dyDescent="0.25">
      <c r="S1" s="80"/>
      <c r="T1" s="9" t="s">
        <v>100</v>
      </c>
    </row>
    <row r="2" spans="1:20" ht="15.75" x14ac:dyDescent="0.25">
      <c r="G2" s="207" t="s">
        <v>136</v>
      </c>
      <c r="O2" s="207"/>
      <c r="S2" s="71"/>
      <c r="T2" s="9" t="s">
        <v>101</v>
      </c>
    </row>
    <row r="3" spans="1:20" ht="15" customHeight="1" thickBot="1" x14ac:dyDescent="0.3">
      <c r="A3" s="87"/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S3" s="392"/>
      <c r="T3" s="9" t="s">
        <v>102</v>
      </c>
    </row>
    <row r="4" spans="1:20" ht="15" customHeight="1" thickBot="1" x14ac:dyDescent="0.3">
      <c r="A4" s="541" t="s">
        <v>64</v>
      </c>
      <c r="B4" s="543">
        <v>2024</v>
      </c>
      <c r="C4" s="544"/>
      <c r="D4" s="544"/>
      <c r="E4" s="545"/>
      <c r="F4" s="543">
        <v>2023</v>
      </c>
      <c r="G4" s="544"/>
      <c r="H4" s="544"/>
      <c r="I4" s="545"/>
      <c r="J4" s="543">
        <v>2022</v>
      </c>
      <c r="K4" s="544"/>
      <c r="L4" s="544"/>
      <c r="M4" s="545"/>
      <c r="N4" s="543">
        <v>2021</v>
      </c>
      <c r="O4" s="544"/>
      <c r="P4" s="544"/>
      <c r="Q4" s="545"/>
      <c r="S4" s="24"/>
      <c r="T4" s="9" t="s">
        <v>103</v>
      </c>
    </row>
    <row r="5" spans="1:20" ht="45.75" thickBot="1" x14ac:dyDescent="0.3">
      <c r="A5" s="542"/>
      <c r="B5" s="423" t="s">
        <v>65</v>
      </c>
      <c r="C5" s="17" t="s">
        <v>139</v>
      </c>
      <c r="D5" s="50" t="s">
        <v>140</v>
      </c>
      <c r="E5" s="88" t="s">
        <v>141</v>
      </c>
      <c r="F5" s="350" t="s">
        <v>65</v>
      </c>
      <c r="G5" s="17" t="s">
        <v>139</v>
      </c>
      <c r="H5" s="50" t="s">
        <v>140</v>
      </c>
      <c r="I5" s="88" t="s">
        <v>141</v>
      </c>
      <c r="J5" s="350" t="s">
        <v>65</v>
      </c>
      <c r="K5" s="17" t="s">
        <v>139</v>
      </c>
      <c r="L5" s="50" t="s">
        <v>140</v>
      </c>
      <c r="M5" s="88" t="s">
        <v>141</v>
      </c>
      <c r="N5" s="307" t="s">
        <v>65</v>
      </c>
      <c r="O5" s="17" t="s">
        <v>139</v>
      </c>
      <c r="P5" s="50" t="s">
        <v>140</v>
      </c>
      <c r="Q5" s="88" t="s">
        <v>141</v>
      </c>
    </row>
    <row r="6" spans="1:20" ht="15" customHeight="1" x14ac:dyDescent="0.25">
      <c r="A6" s="208">
        <v>1</v>
      </c>
      <c r="B6" s="303" t="s">
        <v>58</v>
      </c>
      <c r="C6" s="278" t="s">
        <v>109</v>
      </c>
      <c r="D6" s="273">
        <v>4.2530120481927707</v>
      </c>
      <c r="E6" s="354">
        <v>3.85</v>
      </c>
      <c r="F6" s="303" t="s">
        <v>63</v>
      </c>
      <c r="G6" s="278" t="s">
        <v>108</v>
      </c>
      <c r="H6" s="273">
        <v>4.1767955801104977</v>
      </c>
      <c r="I6" s="354">
        <v>3.7</v>
      </c>
      <c r="J6" s="303" t="s">
        <v>58</v>
      </c>
      <c r="K6" s="278" t="s">
        <v>127</v>
      </c>
      <c r="L6" s="273">
        <v>4.1481481481481479</v>
      </c>
      <c r="M6" s="166">
        <v>3.61</v>
      </c>
      <c r="N6" s="303" t="s">
        <v>61</v>
      </c>
      <c r="O6" s="278" t="s">
        <v>68</v>
      </c>
      <c r="P6" s="153">
        <v>3.96</v>
      </c>
      <c r="Q6" s="166">
        <v>3.43</v>
      </c>
    </row>
    <row r="7" spans="1:20" ht="15" customHeight="1" x14ac:dyDescent="0.25">
      <c r="A7" s="209">
        <v>2</v>
      </c>
      <c r="B7" s="304" t="s">
        <v>63</v>
      </c>
      <c r="C7" s="279" t="s">
        <v>108</v>
      </c>
      <c r="D7" s="274">
        <v>4.25</v>
      </c>
      <c r="E7" s="355">
        <v>3.85</v>
      </c>
      <c r="F7" s="304" t="s">
        <v>61</v>
      </c>
      <c r="G7" s="279" t="s">
        <v>129</v>
      </c>
      <c r="H7" s="274">
        <v>4.166666666666667</v>
      </c>
      <c r="I7" s="355">
        <v>3.7</v>
      </c>
      <c r="J7" s="304" t="s">
        <v>58</v>
      </c>
      <c r="K7" s="279" t="s">
        <v>70</v>
      </c>
      <c r="L7" s="274">
        <v>4</v>
      </c>
      <c r="M7" s="187">
        <v>3.61</v>
      </c>
      <c r="N7" s="304" t="s">
        <v>61</v>
      </c>
      <c r="O7" s="279" t="s">
        <v>150</v>
      </c>
      <c r="P7" s="154">
        <v>3.88</v>
      </c>
      <c r="Q7" s="187">
        <v>3.43</v>
      </c>
    </row>
    <row r="8" spans="1:20" ht="15" customHeight="1" x14ac:dyDescent="0.25">
      <c r="A8" s="209">
        <v>3</v>
      </c>
      <c r="B8" s="304" t="s">
        <v>61</v>
      </c>
      <c r="C8" s="279" t="s">
        <v>168</v>
      </c>
      <c r="D8" s="274">
        <v>4.24</v>
      </c>
      <c r="E8" s="355">
        <v>3.85</v>
      </c>
      <c r="F8" s="304" t="s">
        <v>61</v>
      </c>
      <c r="G8" s="279" t="s">
        <v>68</v>
      </c>
      <c r="H8" s="274">
        <v>4.0490797546012267</v>
      </c>
      <c r="I8" s="355">
        <v>3.7</v>
      </c>
      <c r="J8" s="304" t="s">
        <v>63</v>
      </c>
      <c r="K8" s="279" t="s">
        <v>108</v>
      </c>
      <c r="L8" s="274">
        <v>3.9790575916230368</v>
      </c>
      <c r="M8" s="187">
        <v>3.61</v>
      </c>
      <c r="N8" s="304" t="s">
        <v>57</v>
      </c>
      <c r="O8" s="279" t="s">
        <v>67</v>
      </c>
      <c r="P8" s="173">
        <v>3.88</v>
      </c>
      <c r="Q8" s="187">
        <v>3.43</v>
      </c>
    </row>
    <row r="9" spans="1:20" ht="15" customHeight="1" x14ac:dyDescent="0.25">
      <c r="A9" s="209">
        <v>4</v>
      </c>
      <c r="B9" s="304" t="s">
        <v>57</v>
      </c>
      <c r="C9" s="279" t="s">
        <v>67</v>
      </c>
      <c r="D9" s="274">
        <v>4.2259887005649714</v>
      </c>
      <c r="E9" s="355">
        <v>3.85</v>
      </c>
      <c r="F9" s="304" t="s">
        <v>58</v>
      </c>
      <c r="G9" s="279" t="s">
        <v>70</v>
      </c>
      <c r="H9" s="274">
        <v>4.0441176470588234</v>
      </c>
      <c r="I9" s="355">
        <v>3.7</v>
      </c>
      <c r="J9" s="304" t="s">
        <v>58</v>
      </c>
      <c r="K9" s="279" t="s">
        <v>69</v>
      </c>
      <c r="L9" s="274">
        <v>3.9603960396039604</v>
      </c>
      <c r="M9" s="187">
        <v>3.61</v>
      </c>
      <c r="N9" s="304" t="s">
        <v>63</v>
      </c>
      <c r="O9" s="279" t="s">
        <v>56</v>
      </c>
      <c r="P9" s="149">
        <v>3.8301886792452828</v>
      </c>
      <c r="Q9" s="187">
        <v>3.43</v>
      </c>
    </row>
    <row r="10" spans="1:20" ht="15" customHeight="1" x14ac:dyDescent="0.25">
      <c r="A10" s="209">
        <v>5</v>
      </c>
      <c r="B10" s="304" t="s">
        <v>63</v>
      </c>
      <c r="C10" s="279" t="s">
        <v>56</v>
      </c>
      <c r="D10" s="274">
        <v>4.2129032258064516</v>
      </c>
      <c r="E10" s="355">
        <v>3.85</v>
      </c>
      <c r="F10" s="304" t="s">
        <v>57</v>
      </c>
      <c r="G10" s="279" t="s">
        <v>67</v>
      </c>
      <c r="H10" s="274">
        <v>4</v>
      </c>
      <c r="I10" s="355">
        <v>3.7</v>
      </c>
      <c r="J10" s="304" t="s">
        <v>61</v>
      </c>
      <c r="K10" s="279" t="s">
        <v>77</v>
      </c>
      <c r="L10" s="274">
        <v>3.9567901234567899</v>
      </c>
      <c r="M10" s="187">
        <v>3.61</v>
      </c>
      <c r="N10" s="304" t="s">
        <v>62</v>
      </c>
      <c r="O10" s="279" t="s">
        <v>75</v>
      </c>
      <c r="P10" s="148">
        <v>3.8068181818181817</v>
      </c>
      <c r="Q10" s="187">
        <v>3.43</v>
      </c>
    </row>
    <row r="11" spans="1:20" ht="15" customHeight="1" x14ac:dyDescent="0.25">
      <c r="A11" s="209">
        <v>6</v>
      </c>
      <c r="B11" s="304" t="s">
        <v>61</v>
      </c>
      <c r="C11" s="279" t="s">
        <v>77</v>
      </c>
      <c r="D11" s="274">
        <v>4.1489361702127656</v>
      </c>
      <c r="E11" s="355">
        <v>3.85</v>
      </c>
      <c r="F11" s="304" t="s">
        <v>58</v>
      </c>
      <c r="G11" s="279" t="s">
        <v>69</v>
      </c>
      <c r="H11" s="274">
        <v>3.9859154929577465</v>
      </c>
      <c r="I11" s="355">
        <v>3.7</v>
      </c>
      <c r="J11" s="304" t="s">
        <v>61</v>
      </c>
      <c r="K11" s="279" t="s">
        <v>130</v>
      </c>
      <c r="L11" s="274">
        <v>3.9375</v>
      </c>
      <c r="M11" s="187">
        <v>3.61</v>
      </c>
      <c r="N11" s="304" t="s">
        <v>61</v>
      </c>
      <c r="O11" s="279" t="s">
        <v>24</v>
      </c>
      <c r="P11" s="148">
        <v>3.77</v>
      </c>
      <c r="Q11" s="187">
        <v>3.43</v>
      </c>
    </row>
    <row r="12" spans="1:20" ht="15" customHeight="1" x14ac:dyDescent="0.25">
      <c r="A12" s="209">
        <v>7</v>
      </c>
      <c r="B12" s="304" t="s">
        <v>58</v>
      </c>
      <c r="C12" s="279" t="s">
        <v>70</v>
      </c>
      <c r="D12" s="274">
        <v>4.1386138613861387</v>
      </c>
      <c r="E12" s="355">
        <v>3.85</v>
      </c>
      <c r="F12" s="304" t="s">
        <v>60</v>
      </c>
      <c r="G12" s="279" t="s">
        <v>74</v>
      </c>
      <c r="H12" s="274">
        <v>3.9495798319327733</v>
      </c>
      <c r="I12" s="355">
        <v>3.7</v>
      </c>
      <c r="J12" s="304" t="s">
        <v>63</v>
      </c>
      <c r="K12" s="279" t="s">
        <v>148</v>
      </c>
      <c r="L12" s="274">
        <v>3.896551724137931</v>
      </c>
      <c r="M12" s="187">
        <v>3.61</v>
      </c>
      <c r="N12" s="304" t="s">
        <v>61</v>
      </c>
      <c r="O12" s="279" t="s">
        <v>25</v>
      </c>
      <c r="P12" s="148">
        <v>3.76</v>
      </c>
      <c r="Q12" s="187">
        <v>3.43</v>
      </c>
    </row>
    <row r="13" spans="1:20" ht="15" customHeight="1" x14ac:dyDescent="0.25">
      <c r="A13" s="209">
        <v>8</v>
      </c>
      <c r="B13" s="304" t="s">
        <v>61</v>
      </c>
      <c r="C13" s="279" t="s">
        <v>68</v>
      </c>
      <c r="D13" s="274">
        <v>4.1337209302325579</v>
      </c>
      <c r="E13" s="355">
        <v>3.85</v>
      </c>
      <c r="F13" s="304" t="s">
        <v>63</v>
      </c>
      <c r="G13" s="279" t="s">
        <v>138</v>
      </c>
      <c r="H13" s="274">
        <v>3.9459459459459461</v>
      </c>
      <c r="I13" s="355">
        <v>3.7</v>
      </c>
      <c r="J13" s="304" t="s">
        <v>61</v>
      </c>
      <c r="K13" s="279" t="s">
        <v>25</v>
      </c>
      <c r="L13" s="274">
        <v>3.8961038961038961</v>
      </c>
      <c r="M13" s="187">
        <v>3.61</v>
      </c>
      <c r="N13" s="304" t="s">
        <v>63</v>
      </c>
      <c r="O13" s="279" t="s">
        <v>108</v>
      </c>
      <c r="P13" s="148">
        <v>3.7557251908396947</v>
      </c>
      <c r="Q13" s="187">
        <v>3.43</v>
      </c>
    </row>
    <row r="14" spans="1:20" ht="15" customHeight="1" x14ac:dyDescent="0.25">
      <c r="A14" s="209">
        <v>9</v>
      </c>
      <c r="B14" s="304" t="s">
        <v>58</v>
      </c>
      <c r="C14" s="279" t="s">
        <v>69</v>
      </c>
      <c r="D14" s="274">
        <v>4.1052631578947372</v>
      </c>
      <c r="E14" s="355">
        <v>3.85</v>
      </c>
      <c r="F14" s="304" t="s">
        <v>63</v>
      </c>
      <c r="G14" s="279" t="s">
        <v>133</v>
      </c>
      <c r="H14" s="274">
        <v>3.943661971830986</v>
      </c>
      <c r="I14" s="355">
        <v>3.7</v>
      </c>
      <c r="J14" s="304" t="s">
        <v>63</v>
      </c>
      <c r="K14" s="279" t="s">
        <v>132</v>
      </c>
      <c r="L14" s="274">
        <v>3.8814814814814813</v>
      </c>
      <c r="M14" s="187">
        <v>3.61</v>
      </c>
      <c r="N14" s="304" t="s">
        <v>58</v>
      </c>
      <c r="O14" s="279" t="s">
        <v>70</v>
      </c>
      <c r="P14" s="148">
        <v>3.75</v>
      </c>
      <c r="Q14" s="187">
        <v>3.43</v>
      </c>
    </row>
    <row r="15" spans="1:20" ht="15" customHeight="1" thickBot="1" x14ac:dyDescent="0.3">
      <c r="A15" s="210">
        <v>10</v>
      </c>
      <c r="B15" s="305" t="s">
        <v>59</v>
      </c>
      <c r="C15" s="280" t="s">
        <v>2</v>
      </c>
      <c r="D15" s="275">
        <v>4.0697674418604652</v>
      </c>
      <c r="E15" s="356">
        <v>3.85</v>
      </c>
      <c r="F15" s="305" t="s">
        <v>63</v>
      </c>
      <c r="G15" s="280" t="s">
        <v>56</v>
      </c>
      <c r="H15" s="275">
        <v>3.9370629370629371</v>
      </c>
      <c r="I15" s="356">
        <v>3.7</v>
      </c>
      <c r="J15" s="305" t="s">
        <v>59</v>
      </c>
      <c r="K15" s="280" t="s">
        <v>3</v>
      </c>
      <c r="L15" s="275">
        <v>3.8758169934640523</v>
      </c>
      <c r="M15" s="189">
        <v>3.61</v>
      </c>
      <c r="N15" s="305" t="s">
        <v>57</v>
      </c>
      <c r="O15" s="280" t="s">
        <v>0</v>
      </c>
      <c r="P15" s="398">
        <v>3.74</v>
      </c>
      <c r="Q15" s="189">
        <v>3.43</v>
      </c>
    </row>
    <row r="16" spans="1:20" ht="15" customHeight="1" x14ac:dyDescent="0.25">
      <c r="A16" s="209">
        <v>11</v>
      </c>
      <c r="B16" s="304" t="s">
        <v>58</v>
      </c>
      <c r="C16" s="279" t="s">
        <v>127</v>
      </c>
      <c r="D16" s="274">
        <v>4.0566037735849054</v>
      </c>
      <c r="E16" s="355">
        <v>3.85</v>
      </c>
      <c r="F16" s="304" t="s">
        <v>62</v>
      </c>
      <c r="G16" s="279" t="s">
        <v>71</v>
      </c>
      <c r="H16" s="274">
        <v>3.9342105263157894</v>
      </c>
      <c r="I16" s="355">
        <v>3.7</v>
      </c>
      <c r="J16" s="304" t="s">
        <v>63</v>
      </c>
      <c r="K16" s="279" t="s">
        <v>138</v>
      </c>
      <c r="L16" s="274">
        <v>3.8518518518518516</v>
      </c>
      <c r="M16" s="187">
        <v>3.61</v>
      </c>
      <c r="N16" s="304" t="s">
        <v>63</v>
      </c>
      <c r="O16" s="279" t="s">
        <v>133</v>
      </c>
      <c r="P16" s="153">
        <v>3.738219895287958</v>
      </c>
      <c r="Q16" s="187">
        <v>3.43</v>
      </c>
    </row>
    <row r="17" spans="1:17" ht="15" customHeight="1" x14ac:dyDescent="0.25">
      <c r="A17" s="209">
        <v>12</v>
      </c>
      <c r="B17" s="304" t="s">
        <v>63</v>
      </c>
      <c r="C17" s="279" t="s">
        <v>134</v>
      </c>
      <c r="D17" s="274">
        <v>4.036290322580645</v>
      </c>
      <c r="E17" s="355">
        <v>3.85</v>
      </c>
      <c r="F17" s="304" t="s">
        <v>58</v>
      </c>
      <c r="G17" s="279" t="s">
        <v>127</v>
      </c>
      <c r="H17" s="274">
        <v>3.9326923076923075</v>
      </c>
      <c r="I17" s="355">
        <v>3.7</v>
      </c>
      <c r="J17" s="304" t="s">
        <v>61</v>
      </c>
      <c r="K17" s="279" t="s">
        <v>68</v>
      </c>
      <c r="L17" s="274">
        <v>3.8471337579617835</v>
      </c>
      <c r="M17" s="187">
        <v>3.61</v>
      </c>
      <c r="N17" s="304" t="s">
        <v>61</v>
      </c>
      <c r="O17" s="279" t="s">
        <v>77</v>
      </c>
      <c r="P17" s="148">
        <v>3.6778846153846154</v>
      </c>
      <c r="Q17" s="187">
        <v>3.43</v>
      </c>
    </row>
    <row r="18" spans="1:17" ht="15" customHeight="1" x14ac:dyDescent="0.25">
      <c r="A18" s="209">
        <v>13</v>
      </c>
      <c r="B18" s="304" t="s">
        <v>61</v>
      </c>
      <c r="C18" s="279" t="s">
        <v>26</v>
      </c>
      <c r="D18" s="274">
        <v>4.0307692307692307</v>
      </c>
      <c r="E18" s="355">
        <v>3.85</v>
      </c>
      <c r="F18" s="304" t="s">
        <v>59</v>
      </c>
      <c r="G18" s="279" t="s">
        <v>3</v>
      </c>
      <c r="H18" s="274">
        <v>3.9261744966442955</v>
      </c>
      <c r="I18" s="355">
        <v>3.7</v>
      </c>
      <c r="J18" s="304" t="s">
        <v>57</v>
      </c>
      <c r="K18" s="279" t="s">
        <v>67</v>
      </c>
      <c r="L18" s="274">
        <v>3.8181818181818183</v>
      </c>
      <c r="M18" s="187">
        <v>3.61</v>
      </c>
      <c r="N18" s="304" t="s">
        <v>61</v>
      </c>
      <c r="O18" s="279" t="s">
        <v>31</v>
      </c>
      <c r="P18" s="148">
        <v>3.6730769230769229</v>
      </c>
      <c r="Q18" s="187">
        <v>3.43</v>
      </c>
    </row>
    <row r="19" spans="1:17" ht="15" customHeight="1" x14ac:dyDescent="0.25">
      <c r="A19" s="209">
        <v>14</v>
      </c>
      <c r="B19" s="304" t="s">
        <v>63</v>
      </c>
      <c r="C19" s="279" t="s">
        <v>132</v>
      </c>
      <c r="D19" s="274">
        <v>4.0299401197604787</v>
      </c>
      <c r="E19" s="355">
        <v>3.85</v>
      </c>
      <c r="F19" s="304" t="s">
        <v>59</v>
      </c>
      <c r="G19" s="279" t="s">
        <v>11</v>
      </c>
      <c r="H19" s="274">
        <v>3.9255319148936172</v>
      </c>
      <c r="I19" s="355">
        <v>3.7</v>
      </c>
      <c r="J19" s="304" t="s">
        <v>58</v>
      </c>
      <c r="K19" s="279" t="s">
        <v>109</v>
      </c>
      <c r="L19" s="274">
        <v>3.7534246575342465</v>
      </c>
      <c r="M19" s="187">
        <v>3.61</v>
      </c>
      <c r="N19" s="304" t="s">
        <v>59</v>
      </c>
      <c r="O19" s="279" t="s">
        <v>3</v>
      </c>
      <c r="P19" s="168">
        <v>3.6709677419354838</v>
      </c>
      <c r="Q19" s="187">
        <v>3.43</v>
      </c>
    </row>
    <row r="20" spans="1:17" ht="15" customHeight="1" x14ac:dyDescent="0.25">
      <c r="A20" s="209">
        <v>15</v>
      </c>
      <c r="B20" s="304" t="s">
        <v>62</v>
      </c>
      <c r="C20" s="279" t="s">
        <v>107</v>
      </c>
      <c r="D20" s="274">
        <v>4.024390243902439</v>
      </c>
      <c r="E20" s="355">
        <v>3.85</v>
      </c>
      <c r="F20" s="304" t="s">
        <v>61</v>
      </c>
      <c r="G20" s="279" t="s">
        <v>90</v>
      </c>
      <c r="H20" s="274">
        <v>3.9130434782608696</v>
      </c>
      <c r="I20" s="355">
        <v>3.7</v>
      </c>
      <c r="J20" s="304" t="s">
        <v>59</v>
      </c>
      <c r="K20" s="279" t="s">
        <v>5</v>
      </c>
      <c r="L20" s="274">
        <v>3.7401574803149606</v>
      </c>
      <c r="M20" s="187">
        <v>3.61</v>
      </c>
      <c r="N20" s="304" t="s">
        <v>58</v>
      </c>
      <c r="O20" s="279" t="s">
        <v>127</v>
      </c>
      <c r="P20" s="148">
        <v>3.6634615384615383</v>
      </c>
      <c r="Q20" s="187">
        <v>3.43</v>
      </c>
    </row>
    <row r="21" spans="1:17" ht="15" customHeight="1" x14ac:dyDescent="0.25">
      <c r="A21" s="209">
        <v>16</v>
      </c>
      <c r="B21" s="304" t="s">
        <v>63</v>
      </c>
      <c r="C21" s="279" t="s">
        <v>138</v>
      </c>
      <c r="D21" s="274">
        <v>4.0074074074074071</v>
      </c>
      <c r="E21" s="355">
        <v>3.85</v>
      </c>
      <c r="F21" s="304" t="s">
        <v>62</v>
      </c>
      <c r="G21" s="279" t="s">
        <v>75</v>
      </c>
      <c r="H21" s="274">
        <v>3.9074074074074074</v>
      </c>
      <c r="I21" s="355">
        <v>3.7</v>
      </c>
      <c r="J21" s="304" t="s">
        <v>63</v>
      </c>
      <c r="K21" s="279" t="s">
        <v>133</v>
      </c>
      <c r="L21" s="274">
        <v>3.7319148936170214</v>
      </c>
      <c r="M21" s="187">
        <v>3.61</v>
      </c>
      <c r="N21" s="304" t="s">
        <v>58</v>
      </c>
      <c r="O21" s="279" t="s">
        <v>69</v>
      </c>
      <c r="P21" s="148">
        <v>3.6578947368421053</v>
      </c>
      <c r="Q21" s="187">
        <v>3.43</v>
      </c>
    </row>
    <row r="22" spans="1:17" ht="15" customHeight="1" x14ac:dyDescent="0.25">
      <c r="A22" s="209">
        <v>17</v>
      </c>
      <c r="B22" s="304" t="s">
        <v>63</v>
      </c>
      <c r="C22" s="279" t="s">
        <v>184</v>
      </c>
      <c r="D22" s="274">
        <v>4</v>
      </c>
      <c r="E22" s="355">
        <v>3.85</v>
      </c>
      <c r="F22" s="304" t="s">
        <v>59</v>
      </c>
      <c r="G22" s="279" t="s">
        <v>4</v>
      </c>
      <c r="H22" s="274">
        <v>3.88</v>
      </c>
      <c r="I22" s="355">
        <v>3.7</v>
      </c>
      <c r="J22" s="304" t="s">
        <v>57</v>
      </c>
      <c r="K22" s="279" t="s">
        <v>76</v>
      </c>
      <c r="L22" s="274">
        <v>3.7297297297297298</v>
      </c>
      <c r="M22" s="187">
        <v>3.61</v>
      </c>
      <c r="N22" s="304" t="s">
        <v>61</v>
      </c>
      <c r="O22" s="279" t="s">
        <v>167</v>
      </c>
      <c r="P22" s="148">
        <v>3.6451612903225805</v>
      </c>
      <c r="Q22" s="187">
        <v>3.43</v>
      </c>
    </row>
    <row r="23" spans="1:17" ht="15" customHeight="1" x14ac:dyDescent="0.25">
      <c r="A23" s="209">
        <v>18</v>
      </c>
      <c r="B23" s="304" t="s">
        <v>58</v>
      </c>
      <c r="C23" s="279" t="s">
        <v>86</v>
      </c>
      <c r="D23" s="274">
        <v>4</v>
      </c>
      <c r="E23" s="355">
        <v>3.85</v>
      </c>
      <c r="F23" s="304" t="s">
        <v>61</v>
      </c>
      <c r="G23" s="279" t="s">
        <v>130</v>
      </c>
      <c r="H23" s="274">
        <v>3.8764044943820224</v>
      </c>
      <c r="I23" s="355">
        <v>3.7</v>
      </c>
      <c r="J23" s="304" t="s">
        <v>59</v>
      </c>
      <c r="K23" s="279" t="s">
        <v>2</v>
      </c>
      <c r="L23" s="274">
        <v>3.7291666666666665</v>
      </c>
      <c r="M23" s="187">
        <v>3.61</v>
      </c>
      <c r="N23" s="304" t="s">
        <v>61</v>
      </c>
      <c r="O23" s="279" t="s">
        <v>26</v>
      </c>
      <c r="P23" s="148">
        <v>3.6315789473684212</v>
      </c>
      <c r="Q23" s="187">
        <v>3.43</v>
      </c>
    </row>
    <row r="24" spans="1:17" ht="15" customHeight="1" x14ac:dyDescent="0.25">
      <c r="A24" s="209">
        <v>19</v>
      </c>
      <c r="B24" s="304" t="s">
        <v>63</v>
      </c>
      <c r="C24" s="279" t="s">
        <v>183</v>
      </c>
      <c r="D24" s="274">
        <v>3.9858490566037736</v>
      </c>
      <c r="E24" s="355">
        <v>3.85</v>
      </c>
      <c r="F24" s="304" t="s">
        <v>60</v>
      </c>
      <c r="G24" s="279" t="s">
        <v>73</v>
      </c>
      <c r="H24" s="274">
        <v>3.8607594936708862</v>
      </c>
      <c r="I24" s="355">
        <v>3.7</v>
      </c>
      <c r="J24" s="304" t="s">
        <v>62</v>
      </c>
      <c r="K24" s="279" t="s">
        <v>151</v>
      </c>
      <c r="L24" s="274">
        <v>3.7265625</v>
      </c>
      <c r="M24" s="187">
        <v>3.61</v>
      </c>
      <c r="N24" s="304" t="s">
        <v>63</v>
      </c>
      <c r="O24" s="279" t="s">
        <v>46</v>
      </c>
      <c r="P24" s="148">
        <v>3.6133333333333333</v>
      </c>
      <c r="Q24" s="187">
        <v>3.43</v>
      </c>
    </row>
    <row r="25" spans="1:17" ht="15" customHeight="1" thickBot="1" x14ac:dyDescent="0.3">
      <c r="A25" s="211">
        <v>20</v>
      </c>
      <c r="B25" s="306" t="s">
        <v>61</v>
      </c>
      <c r="C25" s="281" t="s">
        <v>150</v>
      </c>
      <c r="D25" s="276">
        <v>3.9818181818181819</v>
      </c>
      <c r="E25" s="357">
        <v>3.85</v>
      </c>
      <c r="F25" s="306" t="s">
        <v>58</v>
      </c>
      <c r="G25" s="281" t="s">
        <v>109</v>
      </c>
      <c r="H25" s="276">
        <v>3.8292682926829267</v>
      </c>
      <c r="I25" s="357">
        <v>3.7</v>
      </c>
      <c r="J25" s="306" t="s">
        <v>63</v>
      </c>
      <c r="K25" s="281" t="s">
        <v>134</v>
      </c>
      <c r="L25" s="276">
        <v>3.7253218884120169</v>
      </c>
      <c r="M25" s="188">
        <v>3.61</v>
      </c>
      <c r="N25" s="306" t="s">
        <v>60</v>
      </c>
      <c r="O25" s="281" t="s">
        <v>128</v>
      </c>
      <c r="P25" s="318">
        <v>3.6086956521739131</v>
      </c>
      <c r="Q25" s="188">
        <v>3.43</v>
      </c>
    </row>
    <row r="26" spans="1:17" ht="15" customHeight="1" x14ac:dyDescent="0.25">
      <c r="A26" s="208">
        <v>21</v>
      </c>
      <c r="B26" s="303" t="s">
        <v>57</v>
      </c>
      <c r="C26" s="278" t="s">
        <v>192</v>
      </c>
      <c r="D26" s="273">
        <v>3.9814814814814814</v>
      </c>
      <c r="E26" s="354">
        <v>3.85</v>
      </c>
      <c r="F26" s="303" t="s">
        <v>61</v>
      </c>
      <c r="G26" s="278" t="s">
        <v>23</v>
      </c>
      <c r="H26" s="273">
        <v>3.8253968253968256</v>
      </c>
      <c r="I26" s="354">
        <v>3.7</v>
      </c>
      <c r="J26" s="303" t="s">
        <v>62</v>
      </c>
      <c r="K26" s="278" t="s">
        <v>71</v>
      </c>
      <c r="L26" s="273">
        <v>3.721518987341772</v>
      </c>
      <c r="M26" s="166">
        <v>3.61</v>
      </c>
      <c r="N26" s="303" t="s">
        <v>63</v>
      </c>
      <c r="O26" s="278" t="s">
        <v>186</v>
      </c>
      <c r="P26" s="153">
        <v>3.6025641025641026</v>
      </c>
      <c r="Q26" s="166">
        <v>3.43</v>
      </c>
    </row>
    <row r="27" spans="1:17" ht="15" customHeight="1" x14ac:dyDescent="0.25">
      <c r="A27" s="209">
        <v>22</v>
      </c>
      <c r="B27" s="304" t="s">
        <v>60</v>
      </c>
      <c r="C27" s="279" t="s">
        <v>161</v>
      </c>
      <c r="D27" s="274">
        <v>3.9795918367346941</v>
      </c>
      <c r="E27" s="355">
        <v>3.85</v>
      </c>
      <c r="F27" s="304" t="s">
        <v>57</v>
      </c>
      <c r="G27" s="279" t="s">
        <v>0</v>
      </c>
      <c r="H27" s="274">
        <v>3.8181818181818183</v>
      </c>
      <c r="I27" s="355">
        <v>3.7</v>
      </c>
      <c r="J27" s="304" t="s">
        <v>60</v>
      </c>
      <c r="K27" s="279" t="s">
        <v>73</v>
      </c>
      <c r="L27" s="274">
        <v>3.7195121951219514</v>
      </c>
      <c r="M27" s="187">
        <v>3.61</v>
      </c>
      <c r="N27" s="304" t="s">
        <v>63</v>
      </c>
      <c r="O27" s="279" t="s">
        <v>132</v>
      </c>
      <c r="P27" s="154">
        <v>3.5942028985507246</v>
      </c>
      <c r="Q27" s="187">
        <v>3.43</v>
      </c>
    </row>
    <row r="28" spans="1:17" ht="15" customHeight="1" x14ac:dyDescent="0.25">
      <c r="A28" s="209">
        <v>23</v>
      </c>
      <c r="B28" s="304" t="s">
        <v>62</v>
      </c>
      <c r="C28" s="279" t="s">
        <v>152</v>
      </c>
      <c r="D28" s="274">
        <v>3.9709543568464731</v>
      </c>
      <c r="E28" s="355">
        <v>3.85</v>
      </c>
      <c r="F28" s="304" t="s">
        <v>63</v>
      </c>
      <c r="G28" s="279" t="s">
        <v>39</v>
      </c>
      <c r="H28" s="274">
        <v>3.8157894736842106</v>
      </c>
      <c r="I28" s="355">
        <v>3.7</v>
      </c>
      <c r="J28" s="304" t="s">
        <v>61</v>
      </c>
      <c r="K28" s="279" t="s">
        <v>150</v>
      </c>
      <c r="L28" s="274">
        <v>3.7115384615384617</v>
      </c>
      <c r="M28" s="187">
        <v>3.61</v>
      </c>
      <c r="N28" s="304" t="s">
        <v>59</v>
      </c>
      <c r="O28" s="279" t="s">
        <v>4</v>
      </c>
      <c r="P28" s="168">
        <v>3.5862068965517242</v>
      </c>
      <c r="Q28" s="187">
        <v>3.43</v>
      </c>
    </row>
    <row r="29" spans="1:17" ht="15" customHeight="1" x14ac:dyDescent="0.25">
      <c r="A29" s="209">
        <v>24</v>
      </c>
      <c r="B29" s="304" t="s">
        <v>59</v>
      </c>
      <c r="C29" s="279" t="s">
        <v>3</v>
      </c>
      <c r="D29" s="274">
        <v>3.9612903225806453</v>
      </c>
      <c r="E29" s="355">
        <v>3.85</v>
      </c>
      <c r="F29" s="304" t="s">
        <v>63</v>
      </c>
      <c r="G29" s="279" t="s">
        <v>47</v>
      </c>
      <c r="H29" s="274">
        <v>3.806451612903226</v>
      </c>
      <c r="I29" s="355">
        <v>3.7</v>
      </c>
      <c r="J29" s="304" t="s">
        <v>57</v>
      </c>
      <c r="K29" s="279" t="s">
        <v>0</v>
      </c>
      <c r="L29" s="274">
        <v>3.7096774193548385</v>
      </c>
      <c r="M29" s="187">
        <v>3.61</v>
      </c>
      <c r="N29" s="304" t="s">
        <v>58</v>
      </c>
      <c r="O29" s="279" t="s">
        <v>109</v>
      </c>
      <c r="P29" s="148">
        <v>3.592233009708738</v>
      </c>
      <c r="Q29" s="187">
        <v>3.43</v>
      </c>
    </row>
    <row r="30" spans="1:17" ht="15" customHeight="1" x14ac:dyDescent="0.25">
      <c r="A30" s="209">
        <v>25</v>
      </c>
      <c r="B30" s="304" t="s">
        <v>63</v>
      </c>
      <c r="C30" s="279" t="s">
        <v>133</v>
      </c>
      <c r="D30" s="274">
        <v>3.959016393442623</v>
      </c>
      <c r="E30" s="355">
        <v>3.85</v>
      </c>
      <c r="F30" s="304" t="s">
        <v>61</v>
      </c>
      <c r="G30" s="279" t="s">
        <v>26</v>
      </c>
      <c r="H30" s="274">
        <v>3.8035714285714284</v>
      </c>
      <c r="I30" s="355">
        <v>3.7</v>
      </c>
      <c r="J30" s="304" t="s">
        <v>60</v>
      </c>
      <c r="K30" s="279" t="s">
        <v>74</v>
      </c>
      <c r="L30" s="274">
        <v>3.7049180327868854</v>
      </c>
      <c r="M30" s="187">
        <v>3.61</v>
      </c>
      <c r="N30" s="304" t="s">
        <v>61</v>
      </c>
      <c r="O30" s="279" t="s">
        <v>168</v>
      </c>
      <c r="P30" s="148">
        <v>3.5862068965517242</v>
      </c>
      <c r="Q30" s="187">
        <v>3.43</v>
      </c>
    </row>
    <row r="31" spans="1:17" ht="15" customHeight="1" x14ac:dyDescent="0.25">
      <c r="A31" s="209">
        <v>26</v>
      </c>
      <c r="B31" s="304" t="s">
        <v>61</v>
      </c>
      <c r="C31" s="279" t="s">
        <v>194</v>
      </c>
      <c r="D31" s="274">
        <v>3.9494949494949494</v>
      </c>
      <c r="E31" s="355">
        <v>3.85</v>
      </c>
      <c r="F31" s="304" t="s">
        <v>60</v>
      </c>
      <c r="G31" s="279" t="s">
        <v>14</v>
      </c>
      <c r="H31" s="274">
        <v>3.7978723404255321</v>
      </c>
      <c r="I31" s="355">
        <v>3.7</v>
      </c>
      <c r="J31" s="304" t="s">
        <v>60</v>
      </c>
      <c r="K31" s="279" t="s">
        <v>19</v>
      </c>
      <c r="L31" s="274">
        <v>3.7027027027027026</v>
      </c>
      <c r="M31" s="187">
        <v>3.61</v>
      </c>
      <c r="N31" s="304" t="s">
        <v>57</v>
      </c>
      <c r="O31" s="279" t="s">
        <v>153</v>
      </c>
      <c r="P31" s="320">
        <v>3.5535714285714284</v>
      </c>
      <c r="Q31" s="187">
        <v>3.43</v>
      </c>
    </row>
    <row r="32" spans="1:17" ht="15" customHeight="1" x14ac:dyDescent="0.25">
      <c r="A32" s="209">
        <v>27</v>
      </c>
      <c r="B32" s="304" t="s">
        <v>60</v>
      </c>
      <c r="C32" s="279" t="s">
        <v>128</v>
      </c>
      <c r="D32" s="274">
        <v>3.948905109489051</v>
      </c>
      <c r="E32" s="355">
        <v>3.85</v>
      </c>
      <c r="F32" s="304" t="s">
        <v>61</v>
      </c>
      <c r="G32" s="279" t="s">
        <v>150</v>
      </c>
      <c r="H32" s="274">
        <v>3.7962962962962963</v>
      </c>
      <c r="I32" s="355">
        <v>3.7</v>
      </c>
      <c r="J32" s="304" t="s">
        <v>60</v>
      </c>
      <c r="K32" s="279" t="s">
        <v>128</v>
      </c>
      <c r="L32" s="274">
        <v>3.7023809523809526</v>
      </c>
      <c r="M32" s="187">
        <v>3.61</v>
      </c>
      <c r="N32" s="304" t="s">
        <v>63</v>
      </c>
      <c r="O32" s="279" t="s">
        <v>131</v>
      </c>
      <c r="P32" s="148">
        <v>3.5418994413407821</v>
      </c>
      <c r="Q32" s="187">
        <v>3.43</v>
      </c>
    </row>
    <row r="33" spans="1:17" ht="15" customHeight="1" x14ac:dyDescent="0.25">
      <c r="A33" s="209">
        <v>28</v>
      </c>
      <c r="B33" s="304" t="s">
        <v>61</v>
      </c>
      <c r="C33" s="279" t="s">
        <v>31</v>
      </c>
      <c r="D33" s="274">
        <v>3.941747572815534</v>
      </c>
      <c r="E33" s="355">
        <v>3.85</v>
      </c>
      <c r="F33" s="304" t="s">
        <v>63</v>
      </c>
      <c r="G33" s="279" t="s">
        <v>134</v>
      </c>
      <c r="H33" s="274">
        <v>3.7934272300469485</v>
      </c>
      <c r="I33" s="355">
        <v>3.7</v>
      </c>
      <c r="J33" s="304" t="s">
        <v>63</v>
      </c>
      <c r="K33" s="279" t="s">
        <v>56</v>
      </c>
      <c r="L33" s="274">
        <v>3.701657458563536</v>
      </c>
      <c r="M33" s="187">
        <v>3.61</v>
      </c>
      <c r="N33" s="304" t="s">
        <v>63</v>
      </c>
      <c r="O33" s="279" t="s">
        <v>177</v>
      </c>
      <c r="P33" s="148">
        <v>3.5416666666666665</v>
      </c>
      <c r="Q33" s="187">
        <v>3.43</v>
      </c>
    </row>
    <row r="34" spans="1:17" ht="15" customHeight="1" x14ac:dyDescent="0.25">
      <c r="A34" s="209">
        <v>29</v>
      </c>
      <c r="B34" s="304" t="s">
        <v>59</v>
      </c>
      <c r="C34" s="279" t="s">
        <v>4</v>
      </c>
      <c r="D34" s="274">
        <v>3.94</v>
      </c>
      <c r="E34" s="355">
        <v>3.85</v>
      </c>
      <c r="F34" s="304" t="s">
        <v>62</v>
      </c>
      <c r="G34" s="279" t="s">
        <v>82</v>
      </c>
      <c r="H34" s="274">
        <v>3.7926829268292681</v>
      </c>
      <c r="I34" s="355">
        <v>3.7</v>
      </c>
      <c r="J34" s="304" t="s">
        <v>57</v>
      </c>
      <c r="K34" s="279" t="s">
        <v>80</v>
      </c>
      <c r="L34" s="274">
        <v>3.7</v>
      </c>
      <c r="M34" s="187">
        <v>3.61</v>
      </c>
      <c r="N34" s="304" t="s">
        <v>60</v>
      </c>
      <c r="O34" s="279" t="s">
        <v>161</v>
      </c>
      <c r="P34" s="148">
        <v>3.5333333333333332</v>
      </c>
      <c r="Q34" s="187">
        <v>3.43</v>
      </c>
    </row>
    <row r="35" spans="1:17" ht="15" customHeight="1" thickBot="1" x14ac:dyDescent="0.3">
      <c r="A35" s="210">
        <v>30</v>
      </c>
      <c r="B35" s="305" t="s">
        <v>60</v>
      </c>
      <c r="C35" s="280" t="s">
        <v>19</v>
      </c>
      <c r="D35" s="275">
        <v>3.9333333333333331</v>
      </c>
      <c r="E35" s="356">
        <v>3.85</v>
      </c>
      <c r="F35" s="305" t="s">
        <v>61</v>
      </c>
      <c r="G35" s="280" t="s">
        <v>77</v>
      </c>
      <c r="H35" s="275">
        <v>3.7852760736196318</v>
      </c>
      <c r="I35" s="356">
        <v>3.7</v>
      </c>
      <c r="J35" s="305" t="s">
        <v>59</v>
      </c>
      <c r="K35" s="280" t="s">
        <v>11</v>
      </c>
      <c r="L35" s="275">
        <v>3.7</v>
      </c>
      <c r="M35" s="189">
        <v>3.61</v>
      </c>
      <c r="N35" s="305" t="s">
        <v>63</v>
      </c>
      <c r="O35" s="280" t="s">
        <v>183</v>
      </c>
      <c r="P35" s="206">
        <v>3.5256410256410255</v>
      </c>
      <c r="Q35" s="189">
        <v>3.43</v>
      </c>
    </row>
    <row r="36" spans="1:17" ht="15" customHeight="1" x14ac:dyDescent="0.25">
      <c r="A36" s="209">
        <v>31</v>
      </c>
      <c r="B36" s="304" t="s">
        <v>58</v>
      </c>
      <c r="C36" s="279" t="s">
        <v>147</v>
      </c>
      <c r="D36" s="274">
        <v>3.9078947368421053</v>
      </c>
      <c r="E36" s="355">
        <v>3.85</v>
      </c>
      <c r="F36" s="304" t="s">
        <v>61</v>
      </c>
      <c r="G36" s="279" t="s">
        <v>25</v>
      </c>
      <c r="H36" s="274">
        <v>3.7840909090909092</v>
      </c>
      <c r="I36" s="355">
        <v>3.7</v>
      </c>
      <c r="J36" s="304" t="s">
        <v>62</v>
      </c>
      <c r="K36" s="279" t="s">
        <v>106</v>
      </c>
      <c r="L36" s="274">
        <v>3.6973684210526314</v>
      </c>
      <c r="M36" s="187">
        <v>3.61</v>
      </c>
      <c r="N36" s="304" t="s">
        <v>62</v>
      </c>
      <c r="O36" s="279" t="s">
        <v>107</v>
      </c>
      <c r="P36" s="153">
        <v>3.5252525252525251</v>
      </c>
      <c r="Q36" s="187">
        <v>3.43</v>
      </c>
    </row>
    <row r="37" spans="1:17" ht="15" customHeight="1" x14ac:dyDescent="0.25">
      <c r="A37" s="209">
        <v>32</v>
      </c>
      <c r="B37" s="304" t="s">
        <v>61</v>
      </c>
      <c r="C37" s="279" t="s">
        <v>25</v>
      </c>
      <c r="D37" s="274">
        <v>3.9066666666666667</v>
      </c>
      <c r="E37" s="355">
        <v>3.85</v>
      </c>
      <c r="F37" s="304" t="s">
        <v>63</v>
      </c>
      <c r="G37" s="279" t="s">
        <v>131</v>
      </c>
      <c r="H37" s="274">
        <v>3.7696335078534031</v>
      </c>
      <c r="I37" s="355">
        <v>3.7</v>
      </c>
      <c r="J37" s="304" t="s">
        <v>59</v>
      </c>
      <c r="K37" s="279" t="s">
        <v>4</v>
      </c>
      <c r="L37" s="274">
        <v>3.6808510638297873</v>
      </c>
      <c r="M37" s="187">
        <v>3.61</v>
      </c>
      <c r="N37" s="304" t="s">
        <v>60</v>
      </c>
      <c r="O37" s="279" t="s">
        <v>74</v>
      </c>
      <c r="P37" s="148">
        <v>3.5210084033613445</v>
      </c>
      <c r="Q37" s="187">
        <v>3.43</v>
      </c>
    </row>
    <row r="38" spans="1:17" ht="15" customHeight="1" x14ac:dyDescent="0.25">
      <c r="A38" s="209">
        <v>33</v>
      </c>
      <c r="B38" s="304" t="s">
        <v>59</v>
      </c>
      <c r="C38" s="279" t="s">
        <v>5</v>
      </c>
      <c r="D38" s="274">
        <v>3.9029126213592233</v>
      </c>
      <c r="E38" s="355">
        <v>3.85</v>
      </c>
      <c r="F38" s="304" t="s">
        <v>62</v>
      </c>
      <c r="G38" s="279" t="s">
        <v>107</v>
      </c>
      <c r="H38" s="274">
        <v>3.7682926829268291</v>
      </c>
      <c r="I38" s="355">
        <v>3.7</v>
      </c>
      <c r="J38" s="304" t="s">
        <v>63</v>
      </c>
      <c r="K38" s="279" t="s">
        <v>131</v>
      </c>
      <c r="L38" s="274">
        <v>3.68075117370892</v>
      </c>
      <c r="M38" s="187">
        <v>3.61</v>
      </c>
      <c r="N38" s="304" t="s">
        <v>57</v>
      </c>
      <c r="O38" s="279" t="s">
        <v>76</v>
      </c>
      <c r="P38" s="173">
        <v>3.51</v>
      </c>
      <c r="Q38" s="187">
        <v>3.43</v>
      </c>
    </row>
    <row r="39" spans="1:17" ht="15" customHeight="1" x14ac:dyDescent="0.25">
      <c r="A39" s="209">
        <v>34</v>
      </c>
      <c r="B39" s="304" t="s">
        <v>63</v>
      </c>
      <c r="C39" s="279" t="s">
        <v>179</v>
      </c>
      <c r="D39" s="274">
        <v>3.9019607843137254</v>
      </c>
      <c r="E39" s="355">
        <v>3.85</v>
      </c>
      <c r="F39" s="304" t="s">
        <v>57</v>
      </c>
      <c r="G39" s="279" t="s">
        <v>76</v>
      </c>
      <c r="H39" s="274">
        <v>3.7619047619047619</v>
      </c>
      <c r="I39" s="355">
        <v>3.7</v>
      </c>
      <c r="J39" s="304" t="s">
        <v>58</v>
      </c>
      <c r="K39" s="279" t="s">
        <v>84</v>
      </c>
      <c r="L39" s="274">
        <v>3.6739130434782608</v>
      </c>
      <c r="M39" s="187">
        <v>3.61</v>
      </c>
      <c r="N39" s="304" t="s">
        <v>58</v>
      </c>
      <c r="O39" s="279" t="s">
        <v>84</v>
      </c>
      <c r="P39" s="154">
        <v>3.5098039215686274</v>
      </c>
      <c r="Q39" s="187">
        <v>3.43</v>
      </c>
    </row>
    <row r="40" spans="1:17" ht="15" customHeight="1" x14ac:dyDescent="0.25">
      <c r="A40" s="209">
        <v>35</v>
      </c>
      <c r="B40" s="304" t="s">
        <v>62</v>
      </c>
      <c r="C40" s="279" t="s">
        <v>71</v>
      </c>
      <c r="D40" s="274">
        <v>3.8979591836734695</v>
      </c>
      <c r="E40" s="355">
        <v>3.85</v>
      </c>
      <c r="F40" s="304" t="s">
        <v>61</v>
      </c>
      <c r="G40" s="279" t="s">
        <v>29</v>
      </c>
      <c r="H40" s="274">
        <v>3.7567567567567566</v>
      </c>
      <c r="I40" s="355">
        <v>3.7</v>
      </c>
      <c r="J40" s="304" t="s">
        <v>61</v>
      </c>
      <c r="K40" s="279" t="s">
        <v>27</v>
      </c>
      <c r="L40" s="274">
        <v>3.66</v>
      </c>
      <c r="M40" s="187">
        <v>3.61</v>
      </c>
      <c r="N40" s="304" t="s">
        <v>62</v>
      </c>
      <c r="O40" s="279" t="s">
        <v>174</v>
      </c>
      <c r="P40" s="148">
        <v>3.5081967213114753</v>
      </c>
      <c r="Q40" s="187">
        <v>3.43</v>
      </c>
    </row>
    <row r="41" spans="1:17" ht="15" customHeight="1" x14ac:dyDescent="0.25">
      <c r="A41" s="209">
        <v>36</v>
      </c>
      <c r="B41" s="304" t="s">
        <v>59</v>
      </c>
      <c r="C41" s="279" t="s">
        <v>11</v>
      </c>
      <c r="D41" s="274">
        <v>3.8952380952380952</v>
      </c>
      <c r="E41" s="355">
        <v>3.85</v>
      </c>
      <c r="F41" s="304" t="s">
        <v>59</v>
      </c>
      <c r="G41" s="279" t="s">
        <v>6</v>
      </c>
      <c r="H41" s="274">
        <v>3.7532467532467533</v>
      </c>
      <c r="I41" s="355">
        <v>3.7</v>
      </c>
      <c r="J41" s="304" t="s">
        <v>63</v>
      </c>
      <c r="K41" s="279" t="s">
        <v>40</v>
      </c>
      <c r="L41" s="274">
        <v>3.6516853932584268</v>
      </c>
      <c r="M41" s="187">
        <v>3.61</v>
      </c>
      <c r="N41" s="304" t="s">
        <v>62</v>
      </c>
      <c r="O41" s="279" t="s">
        <v>106</v>
      </c>
      <c r="P41" s="148">
        <v>3.506849315068493</v>
      </c>
      <c r="Q41" s="187">
        <v>3.43</v>
      </c>
    </row>
    <row r="42" spans="1:17" ht="15" customHeight="1" x14ac:dyDescent="0.25">
      <c r="A42" s="209">
        <v>37</v>
      </c>
      <c r="B42" s="304" t="s">
        <v>59</v>
      </c>
      <c r="C42" s="279" t="s">
        <v>156</v>
      </c>
      <c r="D42" s="274">
        <v>3.8904109589041096</v>
      </c>
      <c r="E42" s="355">
        <v>3.85</v>
      </c>
      <c r="F42" s="304" t="s">
        <v>63</v>
      </c>
      <c r="G42" s="279" t="s">
        <v>35</v>
      </c>
      <c r="H42" s="274">
        <v>3.7435897435897436</v>
      </c>
      <c r="I42" s="355">
        <v>3.7</v>
      </c>
      <c r="J42" s="304" t="s">
        <v>61</v>
      </c>
      <c r="K42" s="279" t="s">
        <v>31</v>
      </c>
      <c r="L42" s="274">
        <v>3.6494845360824741</v>
      </c>
      <c r="M42" s="187">
        <v>3.61</v>
      </c>
      <c r="N42" s="304" t="s">
        <v>61</v>
      </c>
      <c r="O42" s="279" t="s">
        <v>23</v>
      </c>
      <c r="P42" s="148">
        <v>3.5063291139240507</v>
      </c>
      <c r="Q42" s="187">
        <v>3.43</v>
      </c>
    </row>
    <row r="43" spans="1:17" ht="15" customHeight="1" x14ac:dyDescent="0.25">
      <c r="A43" s="209">
        <v>38</v>
      </c>
      <c r="B43" s="304" t="s">
        <v>60</v>
      </c>
      <c r="C43" s="279" t="s">
        <v>74</v>
      </c>
      <c r="D43" s="274">
        <v>3.8897058823529411</v>
      </c>
      <c r="E43" s="355">
        <v>3.85</v>
      </c>
      <c r="F43" s="304" t="s">
        <v>62</v>
      </c>
      <c r="G43" s="279" t="s">
        <v>32</v>
      </c>
      <c r="H43" s="274">
        <v>3.7358490566037736</v>
      </c>
      <c r="I43" s="355">
        <v>3.7</v>
      </c>
      <c r="J43" s="304" t="s">
        <v>62</v>
      </c>
      <c r="K43" s="279" t="s">
        <v>75</v>
      </c>
      <c r="L43" s="274">
        <v>3.6486486486486487</v>
      </c>
      <c r="M43" s="187">
        <v>3.61</v>
      </c>
      <c r="N43" s="304" t="s">
        <v>63</v>
      </c>
      <c r="O43" s="279" t="s">
        <v>138</v>
      </c>
      <c r="P43" s="148">
        <v>3.5063291139240507</v>
      </c>
      <c r="Q43" s="187">
        <v>3.43</v>
      </c>
    </row>
    <row r="44" spans="1:17" ht="15" customHeight="1" x14ac:dyDescent="0.25">
      <c r="A44" s="209">
        <v>39</v>
      </c>
      <c r="B44" s="304" t="s">
        <v>62</v>
      </c>
      <c r="C44" s="279" t="s">
        <v>172</v>
      </c>
      <c r="D44" s="274">
        <v>3.8863636363636362</v>
      </c>
      <c r="E44" s="355">
        <v>3.85</v>
      </c>
      <c r="F44" s="304" t="s">
        <v>63</v>
      </c>
      <c r="G44" s="279" t="s">
        <v>54</v>
      </c>
      <c r="H44" s="274">
        <v>3.7349999999999999</v>
      </c>
      <c r="I44" s="355">
        <v>3.7</v>
      </c>
      <c r="J44" s="304" t="s">
        <v>61</v>
      </c>
      <c r="K44" s="279" t="s">
        <v>105</v>
      </c>
      <c r="L44" s="274">
        <v>3.6458333333333335</v>
      </c>
      <c r="M44" s="187">
        <v>3.61</v>
      </c>
      <c r="N44" s="304" t="s">
        <v>58</v>
      </c>
      <c r="O44" s="279" t="s">
        <v>86</v>
      </c>
      <c r="P44" s="148">
        <v>3.5</v>
      </c>
      <c r="Q44" s="187">
        <v>3.43</v>
      </c>
    </row>
    <row r="45" spans="1:17" ht="15" customHeight="1" thickBot="1" x14ac:dyDescent="0.3">
      <c r="A45" s="211">
        <v>40</v>
      </c>
      <c r="B45" s="306" t="s">
        <v>61</v>
      </c>
      <c r="C45" s="281" t="s">
        <v>24</v>
      </c>
      <c r="D45" s="276">
        <v>3.879032258064516</v>
      </c>
      <c r="E45" s="357">
        <v>3.85</v>
      </c>
      <c r="F45" s="306" t="s">
        <v>59</v>
      </c>
      <c r="G45" s="281" t="s">
        <v>2</v>
      </c>
      <c r="H45" s="276">
        <v>3.7349397590361444</v>
      </c>
      <c r="I45" s="357">
        <v>3.7</v>
      </c>
      <c r="J45" s="306" t="s">
        <v>63</v>
      </c>
      <c r="K45" s="281" t="s">
        <v>54</v>
      </c>
      <c r="L45" s="276">
        <v>3.6333333333333333</v>
      </c>
      <c r="M45" s="188">
        <v>3.61</v>
      </c>
      <c r="N45" s="306" t="s">
        <v>59</v>
      </c>
      <c r="O45" s="281" t="s">
        <v>8</v>
      </c>
      <c r="P45" s="314">
        <v>3.5</v>
      </c>
      <c r="Q45" s="188">
        <v>3.43</v>
      </c>
    </row>
    <row r="46" spans="1:17" ht="15" customHeight="1" x14ac:dyDescent="0.25">
      <c r="A46" s="208">
        <v>41</v>
      </c>
      <c r="B46" s="303" t="s">
        <v>63</v>
      </c>
      <c r="C46" s="278" t="s">
        <v>131</v>
      </c>
      <c r="D46" s="273">
        <v>3.8712446351931331</v>
      </c>
      <c r="E46" s="354">
        <v>3.85</v>
      </c>
      <c r="F46" s="303" t="s">
        <v>63</v>
      </c>
      <c r="G46" s="278" t="s">
        <v>132</v>
      </c>
      <c r="H46" s="273">
        <v>3.7299270072992701</v>
      </c>
      <c r="I46" s="354">
        <v>3.7</v>
      </c>
      <c r="J46" s="303" t="s">
        <v>62</v>
      </c>
      <c r="K46" s="278" t="s">
        <v>82</v>
      </c>
      <c r="L46" s="273">
        <v>3.6324324324324326</v>
      </c>
      <c r="M46" s="166">
        <v>3.61</v>
      </c>
      <c r="N46" s="303" t="s">
        <v>63</v>
      </c>
      <c r="O46" s="278" t="s">
        <v>134</v>
      </c>
      <c r="P46" s="153">
        <v>3.5</v>
      </c>
      <c r="Q46" s="166">
        <v>3.43</v>
      </c>
    </row>
    <row r="47" spans="1:17" ht="15" customHeight="1" x14ac:dyDescent="0.25">
      <c r="A47" s="209">
        <v>42</v>
      </c>
      <c r="B47" s="304" t="s">
        <v>63</v>
      </c>
      <c r="C47" s="279" t="s">
        <v>181</v>
      </c>
      <c r="D47" s="274">
        <v>3.870967741935484</v>
      </c>
      <c r="E47" s="355">
        <v>3.85</v>
      </c>
      <c r="F47" s="304" t="s">
        <v>59</v>
      </c>
      <c r="G47" s="279" t="s">
        <v>12</v>
      </c>
      <c r="H47" s="274">
        <v>3.7045454545454546</v>
      </c>
      <c r="I47" s="355">
        <v>3.7</v>
      </c>
      <c r="J47" s="304" t="s">
        <v>61</v>
      </c>
      <c r="K47" s="279" t="s">
        <v>85</v>
      </c>
      <c r="L47" s="274">
        <v>3.6315789473684212</v>
      </c>
      <c r="M47" s="187">
        <v>3.61</v>
      </c>
      <c r="N47" s="304" t="s">
        <v>62</v>
      </c>
      <c r="O47" s="279" t="s">
        <v>71</v>
      </c>
      <c r="P47" s="154">
        <v>3.4864864864864864</v>
      </c>
      <c r="Q47" s="187">
        <v>3.43</v>
      </c>
    </row>
    <row r="48" spans="1:17" ht="15" customHeight="1" x14ac:dyDescent="0.25">
      <c r="A48" s="209">
        <v>43</v>
      </c>
      <c r="B48" s="304" t="s">
        <v>61</v>
      </c>
      <c r="C48" s="279" t="s">
        <v>167</v>
      </c>
      <c r="D48" s="274">
        <v>3.8695652173913042</v>
      </c>
      <c r="E48" s="355">
        <v>3.85</v>
      </c>
      <c r="F48" s="304" t="s">
        <v>60</v>
      </c>
      <c r="G48" s="279" t="s">
        <v>18</v>
      </c>
      <c r="H48" s="274">
        <v>3.6962962962962962</v>
      </c>
      <c r="I48" s="355">
        <v>3.7</v>
      </c>
      <c r="J48" s="304" t="s">
        <v>62</v>
      </c>
      <c r="K48" s="279" t="s">
        <v>87</v>
      </c>
      <c r="L48" s="274">
        <v>3.6265060240963853</v>
      </c>
      <c r="M48" s="187">
        <v>3.61</v>
      </c>
      <c r="N48" s="304" t="s">
        <v>58</v>
      </c>
      <c r="O48" s="279" t="s">
        <v>137</v>
      </c>
      <c r="P48" s="179">
        <v>3.470873786407767</v>
      </c>
      <c r="Q48" s="187">
        <v>3.43</v>
      </c>
    </row>
    <row r="49" spans="1:17" ht="15" customHeight="1" x14ac:dyDescent="0.25">
      <c r="A49" s="209">
        <v>44</v>
      </c>
      <c r="B49" s="304" t="s">
        <v>61</v>
      </c>
      <c r="C49" s="279" t="s">
        <v>90</v>
      </c>
      <c r="D49" s="274">
        <v>3.8666666666666667</v>
      </c>
      <c r="E49" s="355">
        <v>3.85</v>
      </c>
      <c r="F49" s="304" t="s">
        <v>62</v>
      </c>
      <c r="G49" s="279" t="s">
        <v>152</v>
      </c>
      <c r="H49" s="274">
        <v>3.6956521739130435</v>
      </c>
      <c r="I49" s="355">
        <v>3.7</v>
      </c>
      <c r="J49" s="304" t="s">
        <v>63</v>
      </c>
      <c r="K49" s="279" t="s">
        <v>53</v>
      </c>
      <c r="L49" s="274">
        <v>3.625</v>
      </c>
      <c r="M49" s="187">
        <v>3.61</v>
      </c>
      <c r="N49" s="304" t="s">
        <v>63</v>
      </c>
      <c r="O49" s="279" t="s">
        <v>182</v>
      </c>
      <c r="P49" s="148">
        <v>3.4485981308411215</v>
      </c>
      <c r="Q49" s="187">
        <v>3.43</v>
      </c>
    </row>
    <row r="50" spans="1:17" ht="15" customHeight="1" x14ac:dyDescent="0.25">
      <c r="A50" s="209">
        <v>45</v>
      </c>
      <c r="B50" s="304" t="s">
        <v>60</v>
      </c>
      <c r="C50" s="279" t="s">
        <v>92</v>
      </c>
      <c r="D50" s="274">
        <v>3.8596491228070176</v>
      </c>
      <c r="E50" s="355">
        <v>3.85</v>
      </c>
      <c r="F50" s="304" t="s">
        <v>58</v>
      </c>
      <c r="G50" s="279" t="s">
        <v>147</v>
      </c>
      <c r="H50" s="274">
        <v>3.6896551724137931</v>
      </c>
      <c r="I50" s="355">
        <v>3.7</v>
      </c>
      <c r="J50" s="304" t="s">
        <v>60</v>
      </c>
      <c r="K50" s="279" t="s">
        <v>18</v>
      </c>
      <c r="L50" s="274">
        <v>3.622950819672131</v>
      </c>
      <c r="M50" s="187">
        <v>3.61</v>
      </c>
      <c r="N50" s="304" t="s">
        <v>59</v>
      </c>
      <c r="O50" s="279" t="s">
        <v>2</v>
      </c>
      <c r="P50" s="168">
        <v>3.4464285714285716</v>
      </c>
      <c r="Q50" s="187">
        <v>3.43</v>
      </c>
    </row>
    <row r="51" spans="1:17" ht="15" customHeight="1" x14ac:dyDescent="0.25">
      <c r="A51" s="209">
        <v>46</v>
      </c>
      <c r="B51" s="304" t="s">
        <v>63</v>
      </c>
      <c r="C51" s="279" t="s">
        <v>199</v>
      </c>
      <c r="D51" s="274">
        <v>3.8549618320610688</v>
      </c>
      <c r="E51" s="355">
        <v>3.85</v>
      </c>
      <c r="F51" s="304" t="s">
        <v>60</v>
      </c>
      <c r="G51" s="279" t="s">
        <v>92</v>
      </c>
      <c r="H51" s="274">
        <v>3.6862745098039214</v>
      </c>
      <c r="I51" s="355">
        <v>3.7</v>
      </c>
      <c r="J51" s="304" t="s">
        <v>61</v>
      </c>
      <c r="K51" s="279" t="s">
        <v>26</v>
      </c>
      <c r="L51" s="274">
        <v>3.6081081081081079</v>
      </c>
      <c r="M51" s="187">
        <v>3.61</v>
      </c>
      <c r="N51" s="304" t="s">
        <v>63</v>
      </c>
      <c r="O51" s="279" t="s">
        <v>42</v>
      </c>
      <c r="P51" s="148">
        <v>3.4285714285714284</v>
      </c>
      <c r="Q51" s="187">
        <v>3.43</v>
      </c>
    </row>
    <row r="52" spans="1:17" ht="15" customHeight="1" x14ac:dyDescent="0.25">
      <c r="A52" s="209">
        <v>47</v>
      </c>
      <c r="B52" s="304" t="s">
        <v>63</v>
      </c>
      <c r="C52" s="279" t="s">
        <v>148</v>
      </c>
      <c r="D52" s="274">
        <v>3.8503937007874014</v>
      </c>
      <c r="E52" s="355">
        <v>3.85</v>
      </c>
      <c r="F52" s="304" t="s">
        <v>59</v>
      </c>
      <c r="G52" s="279" t="s">
        <v>5</v>
      </c>
      <c r="H52" s="274">
        <v>3.6853932584269664</v>
      </c>
      <c r="I52" s="355">
        <v>3.7</v>
      </c>
      <c r="J52" s="304" t="s">
        <v>63</v>
      </c>
      <c r="K52" s="279" t="s">
        <v>45</v>
      </c>
      <c r="L52" s="274">
        <v>3.5949367088607596</v>
      </c>
      <c r="M52" s="187">
        <v>3.61</v>
      </c>
      <c r="N52" s="304" t="s">
        <v>59</v>
      </c>
      <c r="O52" s="279" t="s">
        <v>5</v>
      </c>
      <c r="P52" s="168">
        <v>3.4344262295081966</v>
      </c>
      <c r="Q52" s="187">
        <v>3.43</v>
      </c>
    </row>
    <row r="53" spans="1:17" ht="15" customHeight="1" x14ac:dyDescent="0.25">
      <c r="A53" s="209">
        <v>48</v>
      </c>
      <c r="B53" s="304" t="s">
        <v>62</v>
      </c>
      <c r="C53" s="279" t="s">
        <v>75</v>
      </c>
      <c r="D53" s="274">
        <v>3.8446601941747574</v>
      </c>
      <c r="E53" s="355">
        <v>3.85</v>
      </c>
      <c r="F53" s="304" t="s">
        <v>61</v>
      </c>
      <c r="G53" s="279" t="s">
        <v>105</v>
      </c>
      <c r="H53" s="274">
        <v>3.6666666666666665</v>
      </c>
      <c r="I53" s="355">
        <v>3.7</v>
      </c>
      <c r="J53" s="304" t="s">
        <v>57</v>
      </c>
      <c r="K53" s="279" t="s">
        <v>91</v>
      </c>
      <c r="L53" s="274">
        <v>3.5940594059405941</v>
      </c>
      <c r="M53" s="187">
        <v>3.61</v>
      </c>
      <c r="N53" s="304" t="s">
        <v>62</v>
      </c>
      <c r="O53" s="279" t="s">
        <v>175</v>
      </c>
      <c r="P53" s="168">
        <v>3.4150943396226414</v>
      </c>
      <c r="Q53" s="187">
        <v>3.43</v>
      </c>
    </row>
    <row r="54" spans="1:17" ht="15" customHeight="1" x14ac:dyDescent="0.25">
      <c r="A54" s="209">
        <v>49</v>
      </c>
      <c r="B54" s="304" t="s">
        <v>62</v>
      </c>
      <c r="C54" s="279" t="s">
        <v>169</v>
      </c>
      <c r="D54" s="274">
        <v>3.8378378378378377</v>
      </c>
      <c r="E54" s="355">
        <v>3.85</v>
      </c>
      <c r="F54" s="304" t="s">
        <v>62</v>
      </c>
      <c r="G54" s="279" t="s">
        <v>106</v>
      </c>
      <c r="H54" s="274">
        <v>3.6666666666666665</v>
      </c>
      <c r="I54" s="355">
        <v>3.7</v>
      </c>
      <c r="J54" s="304" t="s">
        <v>63</v>
      </c>
      <c r="K54" s="279" t="s">
        <v>39</v>
      </c>
      <c r="L54" s="274">
        <v>3.5918367346938775</v>
      </c>
      <c r="M54" s="187">
        <v>3.61</v>
      </c>
      <c r="N54" s="304" t="s">
        <v>62</v>
      </c>
      <c r="O54" s="279" t="s">
        <v>173</v>
      </c>
      <c r="P54" s="148">
        <v>3.4126984126984126</v>
      </c>
      <c r="Q54" s="187">
        <v>3.43</v>
      </c>
    </row>
    <row r="55" spans="1:17" ht="15" customHeight="1" thickBot="1" x14ac:dyDescent="0.3">
      <c r="A55" s="210">
        <v>50</v>
      </c>
      <c r="B55" s="305" t="s">
        <v>62</v>
      </c>
      <c r="C55" s="280" t="s">
        <v>171</v>
      </c>
      <c r="D55" s="275">
        <v>3.8333333333333335</v>
      </c>
      <c r="E55" s="356">
        <v>3.85</v>
      </c>
      <c r="F55" s="305" t="s">
        <v>63</v>
      </c>
      <c r="G55" s="280" t="s">
        <v>41</v>
      </c>
      <c r="H55" s="275">
        <v>3.6603773584905661</v>
      </c>
      <c r="I55" s="356">
        <v>3.7</v>
      </c>
      <c r="J55" s="305" t="s">
        <v>61</v>
      </c>
      <c r="K55" s="280" t="s">
        <v>24</v>
      </c>
      <c r="L55" s="275">
        <v>3.5897435897435899</v>
      </c>
      <c r="M55" s="189">
        <v>3.61</v>
      </c>
      <c r="N55" s="305" t="s">
        <v>62</v>
      </c>
      <c r="O55" s="280" t="s">
        <v>172</v>
      </c>
      <c r="P55" s="318">
        <v>3.4059405940594059</v>
      </c>
      <c r="Q55" s="189">
        <v>3.43</v>
      </c>
    </row>
    <row r="56" spans="1:17" ht="15" customHeight="1" x14ac:dyDescent="0.25">
      <c r="A56" s="209">
        <v>51</v>
      </c>
      <c r="B56" s="304" t="s">
        <v>63</v>
      </c>
      <c r="C56" s="279" t="s">
        <v>197</v>
      </c>
      <c r="D56" s="274">
        <v>3.8333333333333335</v>
      </c>
      <c r="E56" s="355">
        <v>3.85</v>
      </c>
      <c r="F56" s="304" t="s">
        <v>63</v>
      </c>
      <c r="G56" s="279" t="s">
        <v>42</v>
      </c>
      <c r="H56" s="274">
        <v>3.66</v>
      </c>
      <c r="I56" s="355">
        <v>3.7</v>
      </c>
      <c r="J56" s="304" t="s">
        <v>57</v>
      </c>
      <c r="K56" s="279" t="s">
        <v>1</v>
      </c>
      <c r="L56" s="274">
        <v>3.5887850467289719</v>
      </c>
      <c r="M56" s="187">
        <v>3.61</v>
      </c>
      <c r="N56" s="304" t="s">
        <v>63</v>
      </c>
      <c r="O56" s="279" t="s">
        <v>178</v>
      </c>
      <c r="P56" s="154">
        <v>3.3866666666666667</v>
      </c>
      <c r="Q56" s="187">
        <v>3.43</v>
      </c>
    </row>
    <row r="57" spans="1:17" ht="15" customHeight="1" x14ac:dyDescent="0.25">
      <c r="A57" s="209">
        <v>52</v>
      </c>
      <c r="B57" s="304" t="s">
        <v>61</v>
      </c>
      <c r="C57" s="279" t="s">
        <v>105</v>
      </c>
      <c r="D57" s="274">
        <v>3.8260869565217392</v>
      </c>
      <c r="E57" s="355">
        <v>3.85</v>
      </c>
      <c r="F57" s="304" t="s">
        <v>62</v>
      </c>
      <c r="G57" s="279" t="s">
        <v>116</v>
      </c>
      <c r="H57" s="274">
        <v>3.6585365853658538</v>
      </c>
      <c r="I57" s="355">
        <v>3.7</v>
      </c>
      <c r="J57" s="304" t="s">
        <v>63</v>
      </c>
      <c r="K57" s="279" t="s">
        <v>38</v>
      </c>
      <c r="L57" s="274">
        <v>3.5882352941176472</v>
      </c>
      <c r="M57" s="187">
        <v>3.61</v>
      </c>
      <c r="N57" s="304" t="s">
        <v>60</v>
      </c>
      <c r="O57" s="279" t="s">
        <v>13</v>
      </c>
      <c r="P57" s="148">
        <v>3.3846153846153846</v>
      </c>
      <c r="Q57" s="187">
        <v>3.43</v>
      </c>
    </row>
    <row r="58" spans="1:17" ht="15" customHeight="1" x14ac:dyDescent="0.25">
      <c r="A58" s="209">
        <v>53</v>
      </c>
      <c r="B58" s="304" t="s">
        <v>60</v>
      </c>
      <c r="C58" s="279" t="s">
        <v>162</v>
      </c>
      <c r="D58" s="274">
        <v>3.8241758241758244</v>
      </c>
      <c r="E58" s="355">
        <v>3.85</v>
      </c>
      <c r="F58" s="304" t="s">
        <v>60</v>
      </c>
      <c r="G58" s="279" t="s">
        <v>22</v>
      </c>
      <c r="H58" s="274">
        <v>3.6559139784946235</v>
      </c>
      <c r="I58" s="355">
        <v>3.7</v>
      </c>
      <c r="J58" s="304" t="s">
        <v>60</v>
      </c>
      <c r="K58" s="279" t="s">
        <v>92</v>
      </c>
      <c r="L58" s="274">
        <v>3.58</v>
      </c>
      <c r="M58" s="187">
        <v>3.61</v>
      </c>
      <c r="N58" s="304" t="s">
        <v>63</v>
      </c>
      <c r="O58" s="279" t="s">
        <v>179</v>
      </c>
      <c r="P58" s="148">
        <v>3.3846153846153846</v>
      </c>
      <c r="Q58" s="187">
        <v>3.43</v>
      </c>
    </row>
    <row r="59" spans="1:17" ht="15" customHeight="1" x14ac:dyDescent="0.25">
      <c r="A59" s="209">
        <v>54</v>
      </c>
      <c r="B59" s="304" t="s">
        <v>63</v>
      </c>
      <c r="C59" s="279" t="s">
        <v>182</v>
      </c>
      <c r="D59" s="274">
        <v>3.8214285714285716</v>
      </c>
      <c r="E59" s="355">
        <v>3.85</v>
      </c>
      <c r="F59" s="304" t="s">
        <v>60</v>
      </c>
      <c r="G59" s="279" t="s">
        <v>19</v>
      </c>
      <c r="H59" s="274">
        <v>3.6530612244897958</v>
      </c>
      <c r="I59" s="355">
        <v>3.7</v>
      </c>
      <c r="J59" s="304" t="s">
        <v>62</v>
      </c>
      <c r="K59" s="279" t="s">
        <v>116</v>
      </c>
      <c r="L59" s="274">
        <v>3.5774647887323945</v>
      </c>
      <c r="M59" s="187">
        <v>3.61</v>
      </c>
      <c r="N59" s="304" t="s">
        <v>59</v>
      </c>
      <c r="O59" s="279" t="s">
        <v>11</v>
      </c>
      <c r="P59" s="168">
        <v>3.3846153846153846</v>
      </c>
      <c r="Q59" s="187">
        <v>3.43</v>
      </c>
    </row>
    <row r="60" spans="1:17" ht="15" customHeight="1" x14ac:dyDescent="0.25">
      <c r="A60" s="209">
        <v>55</v>
      </c>
      <c r="B60" s="304" t="s">
        <v>62</v>
      </c>
      <c r="C60" s="279" t="s">
        <v>191</v>
      </c>
      <c r="D60" s="274">
        <v>3.8160919540229883</v>
      </c>
      <c r="E60" s="355">
        <v>3.85</v>
      </c>
      <c r="F60" s="304" t="s">
        <v>60</v>
      </c>
      <c r="G60" s="279" t="s">
        <v>128</v>
      </c>
      <c r="H60" s="274">
        <v>3.6493506493506493</v>
      </c>
      <c r="I60" s="355">
        <v>3.7</v>
      </c>
      <c r="J60" s="304" t="s">
        <v>59</v>
      </c>
      <c r="K60" s="279" t="s">
        <v>6</v>
      </c>
      <c r="L60" s="274">
        <v>3.5769230769230771</v>
      </c>
      <c r="M60" s="187">
        <v>3.61</v>
      </c>
      <c r="N60" s="304" t="s">
        <v>63</v>
      </c>
      <c r="O60" s="279" t="s">
        <v>181</v>
      </c>
      <c r="P60" s="148">
        <v>3.380281690140845</v>
      </c>
      <c r="Q60" s="187">
        <v>3.43</v>
      </c>
    </row>
    <row r="61" spans="1:17" ht="15" customHeight="1" x14ac:dyDescent="0.25">
      <c r="A61" s="209">
        <v>56</v>
      </c>
      <c r="B61" s="304" t="s">
        <v>62</v>
      </c>
      <c r="C61" s="279" t="s">
        <v>106</v>
      </c>
      <c r="D61" s="274">
        <v>3.8157894736842106</v>
      </c>
      <c r="E61" s="355">
        <v>3.85</v>
      </c>
      <c r="F61" s="304" t="s">
        <v>62</v>
      </c>
      <c r="G61" s="279" t="s">
        <v>79</v>
      </c>
      <c r="H61" s="274">
        <v>3.6391752577319587</v>
      </c>
      <c r="I61" s="355">
        <v>3.7</v>
      </c>
      <c r="J61" s="304" t="s">
        <v>61</v>
      </c>
      <c r="K61" s="279" t="s">
        <v>23</v>
      </c>
      <c r="L61" s="274">
        <v>3.5762711864406778</v>
      </c>
      <c r="M61" s="187">
        <v>3.61</v>
      </c>
      <c r="N61" s="304" t="s">
        <v>62</v>
      </c>
      <c r="O61" s="279" t="s">
        <v>171</v>
      </c>
      <c r="P61" s="148">
        <v>3.3571428571428572</v>
      </c>
      <c r="Q61" s="187">
        <v>3.43</v>
      </c>
    </row>
    <row r="62" spans="1:17" ht="15" customHeight="1" x14ac:dyDescent="0.25">
      <c r="A62" s="209">
        <v>57</v>
      </c>
      <c r="B62" s="304" t="s">
        <v>63</v>
      </c>
      <c r="C62" s="279" t="s">
        <v>177</v>
      </c>
      <c r="D62" s="274">
        <v>3.8130081300813008</v>
      </c>
      <c r="E62" s="355">
        <v>3.85</v>
      </c>
      <c r="F62" s="304" t="s">
        <v>63</v>
      </c>
      <c r="G62" s="279" t="s">
        <v>148</v>
      </c>
      <c r="H62" s="274">
        <v>3.6385542168674698</v>
      </c>
      <c r="I62" s="355">
        <v>3.7</v>
      </c>
      <c r="J62" s="304" t="s">
        <v>62</v>
      </c>
      <c r="K62" s="279" t="s">
        <v>32</v>
      </c>
      <c r="L62" s="274">
        <v>3.5735294117647061</v>
      </c>
      <c r="M62" s="187">
        <v>3.61</v>
      </c>
      <c r="N62" s="304" t="s">
        <v>61</v>
      </c>
      <c r="O62" s="279" t="s">
        <v>130</v>
      </c>
      <c r="P62" s="148">
        <v>3.3624999999999998</v>
      </c>
      <c r="Q62" s="187">
        <v>3.43</v>
      </c>
    </row>
    <row r="63" spans="1:17" ht="15" customHeight="1" x14ac:dyDescent="0.25">
      <c r="A63" s="209">
        <v>58</v>
      </c>
      <c r="B63" s="304" t="s">
        <v>59</v>
      </c>
      <c r="C63" s="279" t="s">
        <v>158</v>
      </c>
      <c r="D63" s="274">
        <v>3.806451612903226</v>
      </c>
      <c r="E63" s="355">
        <v>3.85</v>
      </c>
      <c r="F63" s="304" t="s">
        <v>61</v>
      </c>
      <c r="G63" s="279" t="s">
        <v>24</v>
      </c>
      <c r="H63" s="274">
        <v>3.6379310344827585</v>
      </c>
      <c r="I63" s="355">
        <v>3.7</v>
      </c>
      <c r="J63" s="304" t="s">
        <v>63</v>
      </c>
      <c r="K63" s="279" t="s">
        <v>47</v>
      </c>
      <c r="L63" s="274">
        <v>3.5675675675675675</v>
      </c>
      <c r="M63" s="187">
        <v>3.61</v>
      </c>
      <c r="N63" s="304" t="s">
        <v>63</v>
      </c>
      <c r="O63" s="279" t="s">
        <v>184</v>
      </c>
      <c r="P63" s="148">
        <v>3.3555555555555556</v>
      </c>
      <c r="Q63" s="187">
        <v>3.43</v>
      </c>
    </row>
    <row r="64" spans="1:17" ht="15" customHeight="1" x14ac:dyDescent="0.25">
      <c r="A64" s="209">
        <v>59</v>
      </c>
      <c r="B64" s="304" t="s">
        <v>62</v>
      </c>
      <c r="C64" s="279" t="s">
        <v>175</v>
      </c>
      <c r="D64" s="274">
        <v>3.8048780487804876</v>
      </c>
      <c r="E64" s="355">
        <v>3.85</v>
      </c>
      <c r="F64" s="304" t="s">
        <v>57</v>
      </c>
      <c r="G64" s="279" t="s">
        <v>125</v>
      </c>
      <c r="H64" s="274">
        <v>3.6351351351351351</v>
      </c>
      <c r="I64" s="355">
        <v>3.7</v>
      </c>
      <c r="J64" s="304" t="s">
        <v>59</v>
      </c>
      <c r="K64" s="279" t="s">
        <v>104</v>
      </c>
      <c r="L64" s="274">
        <v>3.5555555555555554</v>
      </c>
      <c r="M64" s="187">
        <v>3.61</v>
      </c>
      <c r="N64" s="304" t="s">
        <v>60</v>
      </c>
      <c r="O64" s="279" t="s">
        <v>21</v>
      </c>
      <c r="P64" s="168">
        <v>3.361904761904762</v>
      </c>
      <c r="Q64" s="187">
        <v>3.43</v>
      </c>
    </row>
    <row r="65" spans="1:17" ht="15" customHeight="1" thickBot="1" x14ac:dyDescent="0.3">
      <c r="A65" s="211">
        <v>60</v>
      </c>
      <c r="B65" s="306" t="s">
        <v>60</v>
      </c>
      <c r="C65" s="281" t="s">
        <v>21</v>
      </c>
      <c r="D65" s="276">
        <v>3.7941176470588234</v>
      </c>
      <c r="E65" s="357">
        <v>3.85</v>
      </c>
      <c r="F65" s="306" t="s">
        <v>63</v>
      </c>
      <c r="G65" s="281" t="s">
        <v>53</v>
      </c>
      <c r="H65" s="276">
        <v>3.6341463414634148</v>
      </c>
      <c r="I65" s="357">
        <v>3.7</v>
      </c>
      <c r="J65" s="306" t="s">
        <v>58</v>
      </c>
      <c r="K65" s="281" t="s">
        <v>147</v>
      </c>
      <c r="L65" s="276">
        <v>3.5535714285714284</v>
      </c>
      <c r="M65" s="188">
        <v>3.61</v>
      </c>
      <c r="N65" s="306" t="s">
        <v>63</v>
      </c>
      <c r="O65" s="281" t="s">
        <v>55</v>
      </c>
      <c r="P65" s="149">
        <v>3.3644067796610169</v>
      </c>
      <c r="Q65" s="188">
        <v>3.43</v>
      </c>
    </row>
    <row r="66" spans="1:17" ht="15" customHeight="1" x14ac:dyDescent="0.25">
      <c r="A66" s="208">
        <v>61</v>
      </c>
      <c r="B66" s="303" t="s">
        <v>63</v>
      </c>
      <c r="C66" s="278" t="s">
        <v>187</v>
      </c>
      <c r="D66" s="273">
        <v>3.7933333333333334</v>
      </c>
      <c r="E66" s="354">
        <v>3.85</v>
      </c>
      <c r="F66" s="303" t="s">
        <v>61</v>
      </c>
      <c r="G66" s="278" t="s">
        <v>31</v>
      </c>
      <c r="H66" s="273">
        <v>3.6330275229357798</v>
      </c>
      <c r="I66" s="354">
        <v>3.7</v>
      </c>
      <c r="J66" s="303" t="s">
        <v>60</v>
      </c>
      <c r="K66" s="278" t="s">
        <v>81</v>
      </c>
      <c r="L66" s="273">
        <v>3.5517241379310347</v>
      </c>
      <c r="M66" s="166">
        <v>3.61</v>
      </c>
      <c r="N66" s="303" t="s">
        <v>63</v>
      </c>
      <c r="O66" s="278" t="s">
        <v>148</v>
      </c>
      <c r="P66" s="153">
        <v>3.3548387096774195</v>
      </c>
      <c r="Q66" s="166">
        <v>3.43</v>
      </c>
    </row>
    <row r="67" spans="1:17" ht="15" customHeight="1" x14ac:dyDescent="0.25">
      <c r="A67" s="209">
        <v>62</v>
      </c>
      <c r="B67" s="304" t="s">
        <v>60</v>
      </c>
      <c r="C67" s="279" t="s">
        <v>81</v>
      </c>
      <c r="D67" s="274">
        <v>3.7920792079207919</v>
      </c>
      <c r="E67" s="355">
        <v>3.85</v>
      </c>
      <c r="F67" s="304" t="s">
        <v>63</v>
      </c>
      <c r="G67" s="279" t="s">
        <v>46</v>
      </c>
      <c r="H67" s="274">
        <v>3.6315789473684212</v>
      </c>
      <c r="I67" s="355">
        <v>3.7</v>
      </c>
      <c r="J67" s="304" t="s">
        <v>58</v>
      </c>
      <c r="K67" s="279" t="s">
        <v>137</v>
      </c>
      <c r="L67" s="274">
        <v>3.5388127853881279</v>
      </c>
      <c r="M67" s="187">
        <v>3.61</v>
      </c>
      <c r="N67" s="304" t="s">
        <v>60</v>
      </c>
      <c r="O67" s="279" t="s">
        <v>22</v>
      </c>
      <c r="P67" s="168">
        <v>3.327731092436975</v>
      </c>
      <c r="Q67" s="187">
        <v>3.43</v>
      </c>
    </row>
    <row r="68" spans="1:17" ht="15" customHeight="1" x14ac:dyDescent="0.25">
      <c r="A68" s="209">
        <v>63</v>
      </c>
      <c r="B68" s="304" t="s">
        <v>57</v>
      </c>
      <c r="C68" s="279" t="s">
        <v>76</v>
      </c>
      <c r="D68" s="274">
        <v>3.7832167832167833</v>
      </c>
      <c r="E68" s="355">
        <v>3.85</v>
      </c>
      <c r="F68" s="304" t="s">
        <v>58</v>
      </c>
      <c r="G68" s="279" t="s">
        <v>86</v>
      </c>
      <c r="H68" s="274">
        <v>3.6296296296296298</v>
      </c>
      <c r="I68" s="355">
        <v>3.7</v>
      </c>
      <c r="J68" s="304" t="s">
        <v>62</v>
      </c>
      <c r="K68" s="279" t="s">
        <v>107</v>
      </c>
      <c r="L68" s="274">
        <v>3.5368421052631578</v>
      </c>
      <c r="M68" s="187">
        <v>3.61</v>
      </c>
      <c r="N68" s="304" t="s">
        <v>63</v>
      </c>
      <c r="O68" s="279" t="s">
        <v>187</v>
      </c>
      <c r="P68" s="148">
        <v>3.3333333333333335</v>
      </c>
      <c r="Q68" s="187">
        <v>3.43</v>
      </c>
    </row>
    <row r="69" spans="1:17" ht="15" customHeight="1" x14ac:dyDescent="0.25">
      <c r="A69" s="209">
        <v>64</v>
      </c>
      <c r="B69" s="304" t="s">
        <v>63</v>
      </c>
      <c r="C69" s="279" t="s">
        <v>188</v>
      </c>
      <c r="D69" s="274">
        <v>3.7790697674418605</v>
      </c>
      <c r="E69" s="355">
        <v>3.85</v>
      </c>
      <c r="F69" s="304" t="s">
        <v>60</v>
      </c>
      <c r="G69" s="279" t="s">
        <v>21</v>
      </c>
      <c r="H69" s="274">
        <v>3.625</v>
      </c>
      <c r="I69" s="355">
        <v>3.7</v>
      </c>
      <c r="J69" s="304" t="s">
        <v>63</v>
      </c>
      <c r="K69" s="279" t="s">
        <v>43</v>
      </c>
      <c r="L69" s="274">
        <v>3.5362318840579712</v>
      </c>
      <c r="M69" s="187">
        <v>3.61</v>
      </c>
      <c r="N69" s="304" t="s">
        <v>61</v>
      </c>
      <c r="O69" s="279" t="s">
        <v>28</v>
      </c>
      <c r="P69" s="168">
        <v>3.3111111111111109</v>
      </c>
      <c r="Q69" s="187">
        <v>3.43</v>
      </c>
    </row>
    <row r="70" spans="1:17" ht="15" customHeight="1" x14ac:dyDescent="0.25">
      <c r="A70" s="209">
        <v>65</v>
      </c>
      <c r="B70" s="304" t="s">
        <v>58</v>
      </c>
      <c r="C70" s="279" t="s">
        <v>137</v>
      </c>
      <c r="D70" s="274">
        <v>3.7769784172661871</v>
      </c>
      <c r="E70" s="355">
        <v>3.85</v>
      </c>
      <c r="F70" s="304" t="s">
        <v>63</v>
      </c>
      <c r="G70" s="279" t="s">
        <v>48</v>
      </c>
      <c r="H70" s="274">
        <v>3.625</v>
      </c>
      <c r="I70" s="355">
        <v>3.7</v>
      </c>
      <c r="J70" s="304" t="s">
        <v>63</v>
      </c>
      <c r="K70" s="279" t="s">
        <v>44</v>
      </c>
      <c r="L70" s="274">
        <v>3.5308641975308643</v>
      </c>
      <c r="M70" s="187">
        <v>3.61</v>
      </c>
      <c r="N70" s="304" t="s">
        <v>61</v>
      </c>
      <c r="O70" s="279" t="s">
        <v>105</v>
      </c>
      <c r="P70" s="148">
        <v>3.3076923076923075</v>
      </c>
      <c r="Q70" s="187">
        <v>3.43</v>
      </c>
    </row>
    <row r="71" spans="1:17" ht="15" customHeight="1" x14ac:dyDescent="0.25">
      <c r="A71" s="209">
        <v>66</v>
      </c>
      <c r="B71" s="304" t="s">
        <v>61</v>
      </c>
      <c r="C71" s="279" t="s">
        <v>85</v>
      </c>
      <c r="D71" s="274">
        <v>3.7727272727272729</v>
      </c>
      <c r="E71" s="355">
        <v>3.85</v>
      </c>
      <c r="F71" s="304" t="s">
        <v>57</v>
      </c>
      <c r="G71" s="279" t="s">
        <v>80</v>
      </c>
      <c r="H71" s="274">
        <v>3.6231884057971016</v>
      </c>
      <c r="I71" s="355">
        <v>3.7</v>
      </c>
      <c r="J71" s="304" t="s">
        <v>58</v>
      </c>
      <c r="K71" s="279" t="s">
        <v>86</v>
      </c>
      <c r="L71" s="274">
        <v>3.5116279069767442</v>
      </c>
      <c r="M71" s="187">
        <v>3.61</v>
      </c>
      <c r="N71" s="304" t="s">
        <v>57</v>
      </c>
      <c r="O71" s="279" t="s">
        <v>125</v>
      </c>
      <c r="P71" s="148">
        <v>3.3</v>
      </c>
      <c r="Q71" s="187">
        <v>3.43</v>
      </c>
    </row>
    <row r="72" spans="1:17" ht="15" customHeight="1" x14ac:dyDescent="0.25">
      <c r="A72" s="209">
        <v>67</v>
      </c>
      <c r="B72" s="304" t="s">
        <v>63</v>
      </c>
      <c r="C72" s="279" t="s">
        <v>189</v>
      </c>
      <c r="D72" s="274">
        <v>3.7721518987341773</v>
      </c>
      <c r="E72" s="355">
        <v>3.85</v>
      </c>
      <c r="F72" s="304" t="s">
        <v>60</v>
      </c>
      <c r="G72" s="279" t="s">
        <v>81</v>
      </c>
      <c r="H72" s="274">
        <v>3.613861386138614</v>
      </c>
      <c r="I72" s="355">
        <v>3.7</v>
      </c>
      <c r="J72" s="304" t="s">
        <v>62</v>
      </c>
      <c r="K72" s="279" t="s">
        <v>79</v>
      </c>
      <c r="L72" s="274">
        <v>3.5090909090909093</v>
      </c>
      <c r="M72" s="187">
        <v>3.61</v>
      </c>
      <c r="N72" s="304" t="s">
        <v>58</v>
      </c>
      <c r="O72" s="279" t="s">
        <v>147</v>
      </c>
      <c r="P72" s="148">
        <v>3.3</v>
      </c>
      <c r="Q72" s="187">
        <v>3.43</v>
      </c>
    </row>
    <row r="73" spans="1:17" ht="15" customHeight="1" x14ac:dyDescent="0.25">
      <c r="A73" s="209">
        <v>68</v>
      </c>
      <c r="B73" s="304" t="s">
        <v>61</v>
      </c>
      <c r="C73" s="279" t="s">
        <v>195</v>
      </c>
      <c r="D73" s="274">
        <v>3.7674418604651163</v>
      </c>
      <c r="E73" s="355">
        <v>3.85</v>
      </c>
      <c r="F73" s="304" t="s">
        <v>63</v>
      </c>
      <c r="G73" s="279" t="s">
        <v>146</v>
      </c>
      <c r="H73" s="274">
        <v>3.6130952380952381</v>
      </c>
      <c r="I73" s="355">
        <v>3.7</v>
      </c>
      <c r="J73" s="304" t="s">
        <v>57</v>
      </c>
      <c r="K73" s="279" t="s">
        <v>125</v>
      </c>
      <c r="L73" s="274">
        <v>3.5</v>
      </c>
      <c r="M73" s="187">
        <v>3.61</v>
      </c>
      <c r="N73" s="304" t="s">
        <v>57</v>
      </c>
      <c r="O73" s="279" t="s">
        <v>155</v>
      </c>
      <c r="P73" s="148">
        <v>3.3047619047619046</v>
      </c>
      <c r="Q73" s="187">
        <v>3.43</v>
      </c>
    </row>
    <row r="74" spans="1:17" ht="15" customHeight="1" x14ac:dyDescent="0.25">
      <c r="A74" s="209">
        <v>69</v>
      </c>
      <c r="B74" s="304" t="s">
        <v>59</v>
      </c>
      <c r="C74" s="279" t="s">
        <v>157</v>
      </c>
      <c r="D74" s="274">
        <v>3.7647058823529411</v>
      </c>
      <c r="E74" s="355">
        <v>3.85</v>
      </c>
      <c r="F74" s="304" t="s">
        <v>59</v>
      </c>
      <c r="G74" s="279" t="s">
        <v>10</v>
      </c>
      <c r="H74" s="274">
        <v>3.6044776119402986</v>
      </c>
      <c r="I74" s="355">
        <v>3.7</v>
      </c>
      <c r="J74" s="304" t="s">
        <v>60</v>
      </c>
      <c r="K74" s="279" t="s">
        <v>21</v>
      </c>
      <c r="L74" s="274">
        <v>3.5</v>
      </c>
      <c r="M74" s="187">
        <v>3.61</v>
      </c>
      <c r="N74" s="304" t="s">
        <v>62</v>
      </c>
      <c r="O74" s="279" t="s">
        <v>191</v>
      </c>
      <c r="P74" s="148">
        <v>3.2884615384615383</v>
      </c>
      <c r="Q74" s="187">
        <v>3.43</v>
      </c>
    </row>
    <row r="75" spans="1:17" ht="15" customHeight="1" thickBot="1" x14ac:dyDescent="0.3">
      <c r="A75" s="210">
        <v>70</v>
      </c>
      <c r="B75" s="305" t="s">
        <v>59</v>
      </c>
      <c r="C75" s="280" t="s">
        <v>159</v>
      </c>
      <c r="D75" s="275">
        <v>3.7608695652173911</v>
      </c>
      <c r="E75" s="356">
        <v>3.85</v>
      </c>
      <c r="F75" s="305" t="s">
        <v>58</v>
      </c>
      <c r="G75" s="280" t="s">
        <v>137</v>
      </c>
      <c r="H75" s="275">
        <v>3.5902439024390245</v>
      </c>
      <c r="I75" s="356">
        <v>3.7</v>
      </c>
      <c r="J75" s="305" t="s">
        <v>61</v>
      </c>
      <c r="K75" s="280" t="s">
        <v>29</v>
      </c>
      <c r="L75" s="275">
        <v>3.5</v>
      </c>
      <c r="M75" s="189">
        <v>3.61</v>
      </c>
      <c r="N75" s="305" t="s">
        <v>59</v>
      </c>
      <c r="O75" s="280" t="s">
        <v>157</v>
      </c>
      <c r="P75" s="389">
        <v>3.2749999999999999</v>
      </c>
      <c r="Q75" s="189">
        <v>3.43</v>
      </c>
    </row>
    <row r="76" spans="1:17" ht="15" customHeight="1" x14ac:dyDescent="0.25">
      <c r="A76" s="209">
        <v>71</v>
      </c>
      <c r="B76" s="304" t="s">
        <v>63</v>
      </c>
      <c r="C76" s="279" t="s">
        <v>37</v>
      </c>
      <c r="D76" s="274">
        <v>3.7575757575757578</v>
      </c>
      <c r="E76" s="355">
        <v>3.85</v>
      </c>
      <c r="F76" s="304" t="s">
        <v>60</v>
      </c>
      <c r="G76" s="279" t="s">
        <v>20</v>
      </c>
      <c r="H76" s="274">
        <v>3.5897435897435899</v>
      </c>
      <c r="I76" s="355">
        <v>3.7</v>
      </c>
      <c r="J76" s="304" t="s">
        <v>61</v>
      </c>
      <c r="K76" s="279" t="s">
        <v>83</v>
      </c>
      <c r="L76" s="274">
        <v>3.5</v>
      </c>
      <c r="M76" s="187">
        <v>3.61</v>
      </c>
      <c r="N76" s="304" t="s">
        <v>63</v>
      </c>
      <c r="O76" s="279" t="s">
        <v>188</v>
      </c>
      <c r="P76" s="154">
        <v>3.284313725490196</v>
      </c>
      <c r="Q76" s="187">
        <v>3.43</v>
      </c>
    </row>
    <row r="77" spans="1:17" ht="15" customHeight="1" x14ac:dyDescent="0.25">
      <c r="A77" s="209">
        <v>72</v>
      </c>
      <c r="B77" s="304" t="s">
        <v>59</v>
      </c>
      <c r="C77" s="279" t="s">
        <v>193</v>
      </c>
      <c r="D77" s="274">
        <v>3.7567567567567566</v>
      </c>
      <c r="E77" s="355">
        <v>3.85</v>
      </c>
      <c r="F77" s="304" t="s">
        <v>60</v>
      </c>
      <c r="G77" s="279" t="s">
        <v>17</v>
      </c>
      <c r="H77" s="274">
        <v>3.5862068965517242</v>
      </c>
      <c r="I77" s="355">
        <v>3.7</v>
      </c>
      <c r="J77" s="304" t="s">
        <v>63</v>
      </c>
      <c r="K77" s="279" t="s">
        <v>42</v>
      </c>
      <c r="L77" s="274">
        <v>3.5</v>
      </c>
      <c r="M77" s="187">
        <v>3.61</v>
      </c>
      <c r="N77" s="304" t="s">
        <v>63</v>
      </c>
      <c r="O77" s="279" t="s">
        <v>45</v>
      </c>
      <c r="P77" s="148">
        <v>3.2702702702702702</v>
      </c>
      <c r="Q77" s="187">
        <v>3.43</v>
      </c>
    </row>
    <row r="78" spans="1:17" ht="15" customHeight="1" x14ac:dyDescent="0.25">
      <c r="A78" s="209">
        <v>73</v>
      </c>
      <c r="B78" s="304" t="s">
        <v>61</v>
      </c>
      <c r="C78" s="279" t="s">
        <v>200</v>
      </c>
      <c r="D78" s="274">
        <v>3.7560975609756095</v>
      </c>
      <c r="E78" s="355">
        <v>3.85</v>
      </c>
      <c r="F78" s="304" t="s">
        <v>63</v>
      </c>
      <c r="G78" s="279" t="s">
        <v>40</v>
      </c>
      <c r="H78" s="274">
        <v>3.5750000000000002</v>
      </c>
      <c r="I78" s="355">
        <v>3.7</v>
      </c>
      <c r="J78" s="304" t="s">
        <v>63</v>
      </c>
      <c r="K78" s="279" t="s">
        <v>36</v>
      </c>
      <c r="L78" s="274">
        <v>3.4852941176470589</v>
      </c>
      <c r="M78" s="187">
        <v>3.61</v>
      </c>
      <c r="N78" s="304" t="s">
        <v>61</v>
      </c>
      <c r="O78" s="279" t="s">
        <v>83</v>
      </c>
      <c r="P78" s="148">
        <v>3.2448979591836733</v>
      </c>
      <c r="Q78" s="187">
        <v>3.43</v>
      </c>
    </row>
    <row r="79" spans="1:17" ht="15" customHeight="1" x14ac:dyDescent="0.25">
      <c r="A79" s="209">
        <v>74</v>
      </c>
      <c r="B79" s="304" t="s">
        <v>63</v>
      </c>
      <c r="C79" s="279" t="s">
        <v>196</v>
      </c>
      <c r="D79" s="274">
        <v>3.7473684210526317</v>
      </c>
      <c r="E79" s="355">
        <v>3.85</v>
      </c>
      <c r="F79" s="304" t="s">
        <v>62</v>
      </c>
      <c r="G79" s="279" t="s">
        <v>33</v>
      </c>
      <c r="H79" s="274">
        <v>3.5714285714285716</v>
      </c>
      <c r="I79" s="355">
        <v>3.7</v>
      </c>
      <c r="J79" s="304" t="s">
        <v>60</v>
      </c>
      <c r="K79" s="279" t="s">
        <v>14</v>
      </c>
      <c r="L79" s="274">
        <v>3.48</v>
      </c>
      <c r="M79" s="187">
        <v>3.61</v>
      </c>
      <c r="N79" s="304" t="s">
        <v>61</v>
      </c>
      <c r="O79" s="279" t="s">
        <v>27</v>
      </c>
      <c r="P79" s="148">
        <v>3.2444444444444445</v>
      </c>
      <c r="Q79" s="187">
        <v>3.43</v>
      </c>
    </row>
    <row r="80" spans="1:17" ht="15" customHeight="1" x14ac:dyDescent="0.25">
      <c r="A80" s="209">
        <v>75</v>
      </c>
      <c r="B80" s="304" t="s">
        <v>60</v>
      </c>
      <c r="C80" s="279" t="s">
        <v>22</v>
      </c>
      <c r="D80" s="274">
        <v>3.7448979591836733</v>
      </c>
      <c r="E80" s="355">
        <v>3.85</v>
      </c>
      <c r="F80" s="304" t="s">
        <v>63</v>
      </c>
      <c r="G80" s="279" t="s">
        <v>38</v>
      </c>
      <c r="H80" s="274">
        <v>3.57</v>
      </c>
      <c r="I80" s="355">
        <v>3.7</v>
      </c>
      <c r="J80" s="304" t="s">
        <v>63</v>
      </c>
      <c r="K80" s="279" t="s">
        <v>48</v>
      </c>
      <c r="L80" s="274">
        <v>3.4782608695652173</v>
      </c>
      <c r="M80" s="187">
        <v>3.61</v>
      </c>
      <c r="N80" s="304" t="s">
        <v>63</v>
      </c>
      <c r="O80" s="279" t="s">
        <v>176</v>
      </c>
      <c r="P80" s="148">
        <v>3.240506329113924</v>
      </c>
      <c r="Q80" s="187">
        <v>3.43</v>
      </c>
    </row>
    <row r="81" spans="1:17" ht="15" customHeight="1" x14ac:dyDescent="0.25">
      <c r="A81" s="209">
        <v>76</v>
      </c>
      <c r="B81" s="304" t="s">
        <v>62</v>
      </c>
      <c r="C81" s="279" t="s">
        <v>174</v>
      </c>
      <c r="D81" s="274">
        <v>3.7438423645320196</v>
      </c>
      <c r="E81" s="355">
        <v>3.85</v>
      </c>
      <c r="F81" s="304" t="s">
        <v>59</v>
      </c>
      <c r="G81" s="279" t="s">
        <v>104</v>
      </c>
      <c r="H81" s="274">
        <v>3.5616438356164384</v>
      </c>
      <c r="I81" s="355">
        <v>3.7</v>
      </c>
      <c r="J81" s="304" t="s">
        <v>59</v>
      </c>
      <c r="K81" s="279" t="s">
        <v>10</v>
      </c>
      <c r="L81" s="274">
        <v>3.4666666666666668</v>
      </c>
      <c r="M81" s="187">
        <v>3.61</v>
      </c>
      <c r="N81" s="304" t="s">
        <v>59</v>
      </c>
      <c r="O81" s="279" t="s">
        <v>156</v>
      </c>
      <c r="P81" s="168">
        <v>3.2391304347826089</v>
      </c>
      <c r="Q81" s="187">
        <v>3.43</v>
      </c>
    </row>
    <row r="82" spans="1:17" ht="15" customHeight="1" x14ac:dyDescent="0.25">
      <c r="A82" s="209">
        <v>77</v>
      </c>
      <c r="B82" s="304" t="s">
        <v>63</v>
      </c>
      <c r="C82" s="279" t="s">
        <v>180</v>
      </c>
      <c r="D82" s="274">
        <v>3.7425742574257428</v>
      </c>
      <c r="E82" s="355">
        <v>3.85</v>
      </c>
      <c r="F82" s="304" t="s">
        <v>63</v>
      </c>
      <c r="G82" s="279" t="s">
        <v>55</v>
      </c>
      <c r="H82" s="274">
        <v>3.5510204081632653</v>
      </c>
      <c r="I82" s="355">
        <v>3.7</v>
      </c>
      <c r="J82" s="304" t="s">
        <v>63</v>
      </c>
      <c r="K82" s="279" t="s">
        <v>46</v>
      </c>
      <c r="L82" s="274">
        <v>3.4583333333333335</v>
      </c>
      <c r="M82" s="187">
        <v>3.61</v>
      </c>
      <c r="N82" s="304" t="s">
        <v>60</v>
      </c>
      <c r="O82" s="279" t="s">
        <v>81</v>
      </c>
      <c r="P82" s="168">
        <v>3.2307692307692308</v>
      </c>
      <c r="Q82" s="187">
        <v>3.43</v>
      </c>
    </row>
    <row r="83" spans="1:17" ht="15" customHeight="1" x14ac:dyDescent="0.25">
      <c r="A83" s="209">
        <v>78</v>
      </c>
      <c r="B83" s="304" t="s">
        <v>63</v>
      </c>
      <c r="C83" s="279" t="s">
        <v>178</v>
      </c>
      <c r="D83" s="274">
        <v>3.736842105263158</v>
      </c>
      <c r="E83" s="355">
        <v>3.85</v>
      </c>
      <c r="F83" s="304" t="s">
        <v>63</v>
      </c>
      <c r="G83" s="279" t="s">
        <v>43</v>
      </c>
      <c r="H83" s="274">
        <v>3.5490196078431371</v>
      </c>
      <c r="I83" s="355">
        <v>3.7</v>
      </c>
      <c r="J83" s="304" t="s">
        <v>63</v>
      </c>
      <c r="K83" s="279" t="s">
        <v>55</v>
      </c>
      <c r="L83" s="274">
        <v>3.4554455445544554</v>
      </c>
      <c r="M83" s="187">
        <v>3.61</v>
      </c>
      <c r="N83" s="304" t="s">
        <v>63</v>
      </c>
      <c r="O83" s="279" t="s">
        <v>180</v>
      </c>
      <c r="P83" s="148">
        <v>3.2285714285714286</v>
      </c>
      <c r="Q83" s="187">
        <v>3.43</v>
      </c>
    </row>
    <row r="84" spans="1:17" ht="15" customHeight="1" x14ac:dyDescent="0.25">
      <c r="A84" s="209">
        <v>79</v>
      </c>
      <c r="B84" s="304" t="s">
        <v>60</v>
      </c>
      <c r="C84" s="279" t="s">
        <v>95</v>
      </c>
      <c r="D84" s="274">
        <v>3.7358490566037736</v>
      </c>
      <c r="E84" s="355">
        <v>3.85</v>
      </c>
      <c r="F84" s="304" t="s">
        <v>60</v>
      </c>
      <c r="G84" s="279" t="s">
        <v>95</v>
      </c>
      <c r="H84" s="274">
        <v>3.5471698113207548</v>
      </c>
      <c r="I84" s="355">
        <v>3.7</v>
      </c>
      <c r="J84" s="304" t="s">
        <v>61</v>
      </c>
      <c r="K84" s="279" t="s">
        <v>129</v>
      </c>
      <c r="L84" s="274">
        <v>3.4545454545454546</v>
      </c>
      <c r="M84" s="187">
        <v>3.61</v>
      </c>
      <c r="N84" s="304" t="s">
        <v>63</v>
      </c>
      <c r="O84" s="279" t="s">
        <v>189</v>
      </c>
      <c r="P84" s="148">
        <v>3.2105263157894739</v>
      </c>
      <c r="Q84" s="187">
        <v>3.43</v>
      </c>
    </row>
    <row r="85" spans="1:17" ht="15" customHeight="1" thickBot="1" x14ac:dyDescent="0.3">
      <c r="A85" s="211">
        <v>80</v>
      </c>
      <c r="B85" s="306" t="s">
        <v>63</v>
      </c>
      <c r="C85" s="281" t="s">
        <v>42</v>
      </c>
      <c r="D85" s="276">
        <v>3.7346938775510203</v>
      </c>
      <c r="E85" s="357">
        <v>3.85</v>
      </c>
      <c r="F85" s="306" t="s">
        <v>63</v>
      </c>
      <c r="G85" s="281" t="s">
        <v>50</v>
      </c>
      <c r="H85" s="276">
        <v>3.535211267605634</v>
      </c>
      <c r="I85" s="357">
        <v>3.7</v>
      </c>
      <c r="J85" s="306" t="s">
        <v>63</v>
      </c>
      <c r="K85" s="281" t="s">
        <v>37</v>
      </c>
      <c r="L85" s="276">
        <v>3.4523809523809526</v>
      </c>
      <c r="M85" s="188">
        <v>3.61</v>
      </c>
      <c r="N85" s="306" t="s">
        <v>58</v>
      </c>
      <c r="O85" s="281" t="s">
        <v>94</v>
      </c>
      <c r="P85" s="149">
        <v>3.2051282051282053</v>
      </c>
      <c r="Q85" s="188">
        <v>3.43</v>
      </c>
    </row>
    <row r="86" spans="1:17" ht="15" customHeight="1" x14ac:dyDescent="0.25">
      <c r="A86" s="208">
        <v>81</v>
      </c>
      <c r="B86" s="303" t="s">
        <v>59</v>
      </c>
      <c r="C86" s="278" t="s">
        <v>7</v>
      </c>
      <c r="D86" s="273">
        <v>3.7272727272727271</v>
      </c>
      <c r="E86" s="354">
        <v>3.85</v>
      </c>
      <c r="F86" s="303" t="s">
        <v>62</v>
      </c>
      <c r="G86" s="278" t="s">
        <v>78</v>
      </c>
      <c r="H86" s="273">
        <v>3.5245901639344264</v>
      </c>
      <c r="I86" s="354">
        <v>3.7</v>
      </c>
      <c r="J86" s="303" t="s">
        <v>62</v>
      </c>
      <c r="K86" s="278" t="s">
        <v>33</v>
      </c>
      <c r="L86" s="273">
        <v>3.4459459459459461</v>
      </c>
      <c r="M86" s="166">
        <v>3.61</v>
      </c>
      <c r="N86" s="303" t="s">
        <v>60</v>
      </c>
      <c r="O86" s="278" t="s">
        <v>164</v>
      </c>
      <c r="P86" s="322">
        <v>3.2061855670103094</v>
      </c>
      <c r="Q86" s="166">
        <v>3.43</v>
      </c>
    </row>
    <row r="87" spans="1:17" ht="15" customHeight="1" x14ac:dyDescent="0.25">
      <c r="A87" s="209">
        <v>82</v>
      </c>
      <c r="B87" s="304" t="s">
        <v>63</v>
      </c>
      <c r="C87" s="279" t="s">
        <v>176</v>
      </c>
      <c r="D87" s="274">
        <v>3.7264150943396226</v>
      </c>
      <c r="E87" s="355">
        <v>3.85</v>
      </c>
      <c r="F87" s="304" t="s">
        <v>57</v>
      </c>
      <c r="G87" s="279" t="s">
        <v>1</v>
      </c>
      <c r="H87" s="274">
        <v>3.5233644859813085</v>
      </c>
      <c r="I87" s="355">
        <v>3.7</v>
      </c>
      <c r="J87" s="304" t="s">
        <v>62</v>
      </c>
      <c r="K87" s="279" t="s">
        <v>78</v>
      </c>
      <c r="L87" s="274">
        <v>3.442622950819672</v>
      </c>
      <c r="M87" s="187">
        <v>3.61</v>
      </c>
      <c r="N87" s="304" t="s">
        <v>57</v>
      </c>
      <c r="O87" s="279" t="s">
        <v>80</v>
      </c>
      <c r="P87" s="148">
        <v>3.2</v>
      </c>
      <c r="Q87" s="187">
        <v>3.43</v>
      </c>
    </row>
    <row r="88" spans="1:17" ht="15" customHeight="1" x14ac:dyDescent="0.25">
      <c r="A88" s="209">
        <v>83</v>
      </c>
      <c r="B88" s="304" t="s">
        <v>57</v>
      </c>
      <c r="C88" s="279" t="s">
        <v>80</v>
      </c>
      <c r="D88" s="274">
        <v>3.7244897959183674</v>
      </c>
      <c r="E88" s="355">
        <v>3.85</v>
      </c>
      <c r="F88" s="304" t="s">
        <v>61</v>
      </c>
      <c r="G88" s="279" t="s">
        <v>83</v>
      </c>
      <c r="H88" s="274">
        <v>3.5119047619047619</v>
      </c>
      <c r="I88" s="355">
        <v>3.7</v>
      </c>
      <c r="J88" s="304" t="s">
        <v>58</v>
      </c>
      <c r="K88" s="279" t="s">
        <v>94</v>
      </c>
      <c r="L88" s="274">
        <v>3.4390243902439024</v>
      </c>
      <c r="M88" s="187">
        <v>3.61</v>
      </c>
      <c r="N88" s="304" t="s">
        <v>63</v>
      </c>
      <c r="O88" s="279" t="s">
        <v>185</v>
      </c>
      <c r="P88" s="148">
        <v>3.1969696969696968</v>
      </c>
      <c r="Q88" s="187">
        <v>3.43</v>
      </c>
    </row>
    <row r="89" spans="1:17" ht="15" customHeight="1" x14ac:dyDescent="0.25">
      <c r="A89" s="209">
        <v>84</v>
      </c>
      <c r="B89" s="304" t="s">
        <v>63</v>
      </c>
      <c r="C89" s="279" t="s">
        <v>146</v>
      </c>
      <c r="D89" s="274">
        <v>3.717488789237668</v>
      </c>
      <c r="E89" s="355">
        <v>3.85</v>
      </c>
      <c r="F89" s="304" t="s">
        <v>58</v>
      </c>
      <c r="G89" s="279" t="s">
        <v>84</v>
      </c>
      <c r="H89" s="274">
        <v>3.5094339622641511</v>
      </c>
      <c r="I89" s="355">
        <v>3.7</v>
      </c>
      <c r="J89" s="304" t="s">
        <v>63</v>
      </c>
      <c r="K89" s="279" t="s">
        <v>41</v>
      </c>
      <c r="L89" s="274">
        <v>3.436619718309859</v>
      </c>
      <c r="M89" s="187">
        <v>3.61</v>
      </c>
      <c r="N89" s="304" t="s">
        <v>63</v>
      </c>
      <c r="O89" s="279" t="s">
        <v>190</v>
      </c>
      <c r="P89" s="148">
        <v>3.1851851851851851</v>
      </c>
      <c r="Q89" s="187">
        <v>3.43</v>
      </c>
    </row>
    <row r="90" spans="1:17" ht="15" customHeight="1" x14ac:dyDescent="0.25">
      <c r="A90" s="209">
        <v>85</v>
      </c>
      <c r="B90" s="304" t="s">
        <v>63</v>
      </c>
      <c r="C90" s="279" t="s">
        <v>186</v>
      </c>
      <c r="D90" s="274">
        <v>3.7142857142857144</v>
      </c>
      <c r="E90" s="355">
        <v>3.85</v>
      </c>
      <c r="F90" s="304" t="s">
        <v>59</v>
      </c>
      <c r="G90" s="279" t="s">
        <v>8</v>
      </c>
      <c r="H90" s="274">
        <v>3.5084745762711864</v>
      </c>
      <c r="I90" s="355">
        <v>3.7</v>
      </c>
      <c r="J90" s="304" t="s">
        <v>63</v>
      </c>
      <c r="K90" s="279" t="s">
        <v>49</v>
      </c>
      <c r="L90" s="274">
        <v>3.4363636363636365</v>
      </c>
      <c r="M90" s="187">
        <v>3.61</v>
      </c>
      <c r="N90" s="304" t="s">
        <v>63</v>
      </c>
      <c r="O90" s="279" t="s">
        <v>50</v>
      </c>
      <c r="P90" s="148">
        <v>3.1791044776119404</v>
      </c>
      <c r="Q90" s="187">
        <v>3.43</v>
      </c>
    </row>
    <row r="91" spans="1:17" ht="15" customHeight="1" x14ac:dyDescent="0.25">
      <c r="A91" s="209">
        <v>86</v>
      </c>
      <c r="B91" s="304" t="s">
        <v>62</v>
      </c>
      <c r="C91" s="279" t="s">
        <v>173</v>
      </c>
      <c r="D91" s="274">
        <v>3.7058823529411766</v>
      </c>
      <c r="E91" s="355">
        <v>3.85</v>
      </c>
      <c r="F91" s="304" t="s">
        <v>61</v>
      </c>
      <c r="G91" s="279" t="s">
        <v>28</v>
      </c>
      <c r="H91" s="274">
        <v>3.5081967213114753</v>
      </c>
      <c r="I91" s="355">
        <v>3.7</v>
      </c>
      <c r="J91" s="304" t="s">
        <v>59</v>
      </c>
      <c r="K91" s="279" t="s">
        <v>12</v>
      </c>
      <c r="L91" s="274">
        <v>3.4333333333333331</v>
      </c>
      <c r="M91" s="187">
        <v>3.61</v>
      </c>
      <c r="N91" s="304" t="s">
        <v>60</v>
      </c>
      <c r="O91" s="279" t="s">
        <v>162</v>
      </c>
      <c r="P91" s="148">
        <v>3.1805555555555554</v>
      </c>
      <c r="Q91" s="187">
        <v>3.43</v>
      </c>
    </row>
    <row r="92" spans="1:17" ht="15" customHeight="1" x14ac:dyDescent="0.25">
      <c r="A92" s="209">
        <v>87</v>
      </c>
      <c r="B92" s="304" t="s">
        <v>61</v>
      </c>
      <c r="C92" s="279" t="s">
        <v>83</v>
      </c>
      <c r="D92" s="274">
        <v>3.6986301369863015</v>
      </c>
      <c r="E92" s="355">
        <v>3.85</v>
      </c>
      <c r="F92" s="304" t="s">
        <v>63</v>
      </c>
      <c r="G92" s="279" t="s">
        <v>52</v>
      </c>
      <c r="H92" s="274">
        <v>3.5064935064935066</v>
      </c>
      <c r="I92" s="355">
        <v>3.7</v>
      </c>
      <c r="J92" s="304" t="s">
        <v>59</v>
      </c>
      <c r="K92" s="279" t="s">
        <v>8</v>
      </c>
      <c r="L92" s="274">
        <v>3.4310344827586206</v>
      </c>
      <c r="M92" s="187">
        <v>3.61</v>
      </c>
      <c r="N92" s="304" t="s">
        <v>63</v>
      </c>
      <c r="O92" s="279" t="s">
        <v>146</v>
      </c>
      <c r="P92" s="148">
        <v>3.1627906976744184</v>
      </c>
      <c r="Q92" s="187">
        <v>3.43</v>
      </c>
    </row>
    <row r="93" spans="1:17" ht="15" customHeight="1" x14ac:dyDescent="0.25">
      <c r="A93" s="209">
        <v>88</v>
      </c>
      <c r="B93" s="304" t="s">
        <v>62</v>
      </c>
      <c r="C93" s="279" t="s">
        <v>170</v>
      </c>
      <c r="D93" s="274">
        <v>3.6941176470588237</v>
      </c>
      <c r="E93" s="355">
        <v>3.85</v>
      </c>
      <c r="F93" s="304" t="s">
        <v>61</v>
      </c>
      <c r="G93" s="279" t="s">
        <v>30</v>
      </c>
      <c r="H93" s="274">
        <v>3.4901960784313726</v>
      </c>
      <c r="I93" s="355">
        <v>3.7</v>
      </c>
      <c r="J93" s="304" t="s">
        <v>60</v>
      </c>
      <c r="K93" s="279" t="s">
        <v>22</v>
      </c>
      <c r="L93" s="274">
        <v>3.4188034188034186</v>
      </c>
      <c r="M93" s="187">
        <v>3.61</v>
      </c>
      <c r="N93" s="304" t="s">
        <v>61</v>
      </c>
      <c r="O93" s="279" t="s">
        <v>30</v>
      </c>
      <c r="P93" s="157">
        <v>3.1538461538461537</v>
      </c>
      <c r="Q93" s="187">
        <v>3.43</v>
      </c>
    </row>
    <row r="94" spans="1:17" ht="15" customHeight="1" x14ac:dyDescent="0.25">
      <c r="A94" s="209">
        <v>89</v>
      </c>
      <c r="B94" s="304" t="s">
        <v>59</v>
      </c>
      <c r="C94" s="279" t="s">
        <v>160</v>
      </c>
      <c r="D94" s="274">
        <v>3.6940298507462686</v>
      </c>
      <c r="E94" s="355">
        <v>3.85</v>
      </c>
      <c r="F94" s="304" t="s">
        <v>62</v>
      </c>
      <c r="G94" s="279" t="s">
        <v>87</v>
      </c>
      <c r="H94" s="274">
        <v>3.4871794871794872</v>
      </c>
      <c r="I94" s="355">
        <v>3.7</v>
      </c>
      <c r="J94" s="304" t="s">
        <v>60</v>
      </c>
      <c r="K94" s="279" t="s">
        <v>16</v>
      </c>
      <c r="L94" s="274">
        <v>3.4153846153846152</v>
      </c>
      <c r="M94" s="187">
        <v>3.61</v>
      </c>
      <c r="N94" s="304" t="s">
        <v>60</v>
      </c>
      <c r="O94" s="279" t="s">
        <v>92</v>
      </c>
      <c r="P94" s="148">
        <v>3.1485148514851486</v>
      </c>
      <c r="Q94" s="187">
        <v>3.43</v>
      </c>
    </row>
    <row r="95" spans="1:17" ht="15" customHeight="1" thickBot="1" x14ac:dyDescent="0.3">
      <c r="A95" s="210">
        <v>90</v>
      </c>
      <c r="B95" s="305" t="s">
        <v>63</v>
      </c>
      <c r="C95" s="280" t="s">
        <v>198</v>
      </c>
      <c r="D95" s="275">
        <v>3.691358024691358</v>
      </c>
      <c r="E95" s="356">
        <v>3.85</v>
      </c>
      <c r="F95" s="305" t="s">
        <v>57</v>
      </c>
      <c r="G95" s="280" t="s">
        <v>91</v>
      </c>
      <c r="H95" s="275">
        <v>3.4862385321100917</v>
      </c>
      <c r="I95" s="356">
        <v>3.7</v>
      </c>
      <c r="J95" s="305" t="s">
        <v>57</v>
      </c>
      <c r="K95" s="280" t="s">
        <v>72</v>
      </c>
      <c r="L95" s="275">
        <v>3.4117647058823528</v>
      </c>
      <c r="M95" s="189">
        <v>3.61</v>
      </c>
      <c r="N95" s="305" t="s">
        <v>60</v>
      </c>
      <c r="O95" s="280" t="s">
        <v>19</v>
      </c>
      <c r="P95" s="389">
        <v>3.1447368421052633</v>
      </c>
      <c r="Q95" s="189">
        <v>3.43</v>
      </c>
    </row>
    <row r="96" spans="1:17" ht="15" customHeight="1" x14ac:dyDescent="0.25">
      <c r="A96" s="209">
        <v>91</v>
      </c>
      <c r="B96" s="304" t="s">
        <v>57</v>
      </c>
      <c r="C96" s="279" t="s">
        <v>125</v>
      </c>
      <c r="D96" s="274">
        <v>3.676056338028169</v>
      </c>
      <c r="E96" s="355">
        <v>3.85</v>
      </c>
      <c r="F96" s="304" t="s">
        <v>63</v>
      </c>
      <c r="G96" s="279" t="s">
        <v>51</v>
      </c>
      <c r="H96" s="274">
        <v>3.4830508474576272</v>
      </c>
      <c r="I96" s="355">
        <v>3.7</v>
      </c>
      <c r="J96" s="304" t="s">
        <v>61</v>
      </c>
      <c r="K96" s="279" t="s">
        <v>28</v>
      </c>
      <c r="L96" s="274">
        <v>3.4</v>
      </c>
      <c r="M96" s="187">
        <v>3.61</v>
      </c>
      <c r="N96" s="304" t="s">
        <v>61</v>
      </c>
      <c r="O96" s="279" t="s">
        <v>90</v>
      </c>
      <c r="P96" s="154">
        <v>3.1304347826086958</v>
      </c>
      <c r="Q96" s="187">
        <v>3.43</v>
      </c>
    </row>
    <row r="97" spans="1:17" ht="15" customHeight="1" x14ac:dyDescent="0.25">
      <c r="A97" s="209">
        <v>92</v>
      </c>
      <c r="B97" s="304" t="s">
        <v>57</v>
      </c>
      <c r="C97" s="279" t="s">
        <v>155</v>
      </c>
      <c r="D97" s="274">
        <v>3.6730769230769229</v>
      </c>
      <c r="E97" s="355">
        <v>3.85</v>
      </c>
      <c r="F97" s="304" t="s">
        <v>60</v>
      </c>
      <c r="G97" s="279" t="s">
        <v>93</v>
      </c>
      <c r="H97" s="274">
        <v>3.4821428571428572</v>
      </c>
      <c r="I97" s="355">
        <v>3.7</v>
      </c>
      <c r="J97" s="304" t="s">
        <v>63</v>
      </c>
      <c r="K97" s="279" t="s">
        <v>146</v>
      </c>
      <c r="L97" s="274">
        <v>3.3959731543624163</v>
      </c>
      <c r="M97" s="187">
        <v>3.61</v>
      </c>
      <c r="N97" s="304" t="s">
        <v>60</v>
      </c>
      <c r="O97" s="279" t="s">
        <v>95</v>
      </c>
      <c r="P97" s="168">
        <v>3.1282051282051282</v>
      </c>
      <c r="Q97" s="187">
        <v>3.43</v>
      </c>
    </row>
    <row r="98" spans="1:17" ht="15" customHeight="1" x14ac:dyDescent="0.25">
      <c r="A98" s="209">
        <v>93</v>
      </c>
      <c r="B98" s="304" t="s">
        <v>63</v>
      </c>
      <c r="C98" s="279" t="s">
        <v>185</v>
      </c>
      <c r="D98" s="274">
        <v>3.6533333333333333</v>
      </c>
      <c r="E98" s="355">
        <v>3.85</v>
      </c>
      <c r="F98" s="304" t="s">
        <v>60</v>
      </c>
      <c r="G98" s="279" t="s">
        <v>15</v>
      </c>
      <c r="H98" s="274">
        <v>3.4814814814814814</v>
      </c>
      <c r="I98" s="355">
        <v>3.7</v>
      </c>
      <c r="J98" s="304" t="s">
        <v>63</v>
      </c>
      <c r="K98" s="279" t="s">
        <v>52</v>
      </c>
      <c r="L98" s="274">
        <v>3.3924050632911391</v>
      </c>
      <c r="M98" s="187">
        <v>3.61</v>
      </c>
      <c r="N98" s="304" t="s">
        <v>59</v>
      </c>
      <c r="O98" s="279" t="s">
        <v>160</v>
      </c>
      <c r="P98" s="168">
        <v>3.1138211382113821</v>
      </c>
      <c r="Q98" s="187">
        <v>3.43</v>
      </c>
    </row>
    <row r="99" spans="1:17" ht="15" customHeight="1" x14ac:dyDescent="0.25">
      <c r="A99" s="209">
        <v>94</v>
      </c>
      <c r="B99" s="304" t="s">
        <v>61</v>
      </c>
      <c r="C99" s="279" t="s">
        <v>89</v>
      </c>
      <c r="D99" s="274">
        <v>3.6530612244897958</v>
      </c>
      <c r="E99" s="355">
        <v>3.85</v>
      </c>
      <c r="F99" s="304" t="s">
        <v>63</v>
      </c>
      <c r="G99" s="279" t="s">
        <v>44</v>
      </c>
      <c r="H99" s="274">
        <v>3.4752475247524752</v>
      </c>
      <c r="I99" s="355">
        <v>3.7</v>
      </c>
      <c r="J99" s="304" t="s">
        <v>63</v>
      </c>
      <c r="K99" s="279" t="s">
        <v>51</v>
      </c>
      <c r="L99" s="274">
        <v>3.3913043478260869</v>
      </c>
      <c r="M99" s="187">
        <v>3.61</v>
      </c>
      <c r="N99" s="304" t="s">
        <v>62</v>
      </c>
      <c r="O99" s="279" t="s">
        <v>169</v>
      </c>
      <c r="P99" s="148">
        <v>3.0980392156862746</v>
      </c>
      <c r="Q99" s="187">
        <v>3.43</v>
      </c>
    </row>
    <row r="100" spans="1:17" ht="15" customHeight="1" x14ac:dyDescent="0.25">
      <c r="A100" s="209">
        <v>95</v>
      </c>
      <c r="B100" s="304" t="s">
        <v>60</v>
      </c>
      <c r="C100" s="279" t="s">
        <v>163</v>
      </c>
      <c r="D100" s="274">
        <v>3.6428571428571428</v>
      </c>
      <c r="E100" s="355">
        <v>3.85</v>
      </c>
      <c r="F100" s="304" t="s">
        <v>63</v>
      </c>
      <c r="G100" s="279" t="s">
        <v>49</v>
      </c>
      <c r="H100" s="274">
        <v>3.4736842105263159</v>
      </c>
      <c r="I100" s="355">
        <v>3.7</v>
      </c>
      <c r="J100" s="304" t="s">
        <v>63</v>
      </c>
      <c r="K100" s="279" t="s">
        <v>50</v>
      </c>
      <c r="L100" s="274">
        <v>3.3714285714285714</v>
      </c>
      <c r="M100" s="187">
        <v>3.61</v>
      </c>
      <c r="N100" s="304" t="s">
        <v>57</v>
      </c>
      <c r="O100" s="279" t="s">
        <v>154</v>
      </c>
      <c r="P100" s="148">
        <v>3.1029411764705883</v>
      </c>
      <c r="Q100" s="187">
        <v>3.43</v>
      </c>
    </row>
    <row r="101" spans="1:17" ht="15" customHeight="1" x14ac:dyDescent="0.25">
      <c r="A101" s="209">
        <v>96</v>
      </c>
      <c r="B101" s="304" t="s">
        <v>60</v>
      </c>
      <c r="C101" s="279" t="s">
        <v>164</v>
      </c>
      <c r="D101" s="274">
        <v>3.6369426751592355</v>
      </c>
      <c r="E101" s="355">
        <v>3.85</v>
      </c>
      <c r="F101" s="304" t="s">
        <v>63</v>
      </c>
      <c r="G101" s="279" t="s">
        <v>37</v>
      </c>
      <c r="H101" s="274">
        <v>3.4545454545454546</v>
      </c>
      <c r="I101" s="355">
        <v>3.7</v>
      </c>
      <c r="J101" s="304" t="s">
        <v>61</v>
      </c>
      <c r="K101" s="279" t="s">
        <v>30</v>
      </c>
      <c r="L101" s="274">
        <v>3.36231884057971</v>
      </c>
      <c r="M101" s="187">
        <v>3.61</v>
      </c>
      <c r="N101" s="304" t="s">
        <v>60</v>
      </c>
      <c r="O101" s="279" t="s">
        <v>163</v>
      </c>
      <c r="P101" s="168">
        <v>3.0857142857142859</v>
      </c>
      <c r="Q101" s="187">
        <v>3.43</v>
      </c>
    </row>
    <row r="102" spans="1:17" ht="15" customHeight="1" x14ac:dyDescent="0.25">
      <c r="A102" s="209">
        <v>97</v>
      </c>
      <c r="B102" s="304" t="s">
        <v>57</v>
      </c>
      <c r="C102" s="279" t="s">
        <v>153</v>
      </c>
      <c r="D102" s="274">
        <v>3.6363636363636362</v>
      </c>
      <c r="E102" s="355">
        <v>3.85</v>
      </c>
      <c r="F102" s="304" t="s">
        <v>61</v>
      </c>
      <c r="G102" s="279" t="s">
        <v>89</v>
      </c>
      <c r="H102" s="274">
        <v>3.4509803921568629</v>
      </c>
      <c r="I102" s="355">
        <v>3.7</v>
      </c>
      <c r="J102" s="304" t="s">
        <v>62</v>
      </c>
      <c r="K102" s="279" t="s">
        <v>34</v>
      </c>
      <c r="L102" s="274">
        <v>3.3448275862068964</v>
      </c>
      <c r="M102" s="187">
        <v>3.61</v>
      </c>
      <c r="N102" s="304" t="s">
        <v>61</v>
      </c>
      <c r="O102" s="279" t="s">
        <v>85</v>
      </c>
      <c r="P102" s="148">
        <v>3.0666666666666669</v>
      </c>
      <c r="Q102" s="187">
        <v>3.43</v>
      </c>
    </row>
    <row r="103" spans="1:17" ht="15" customHeight="1" x14ac:dyDescent="0.25">
      <c r="A103" s="209">
        <v>98</v>
      </c>
      <c r="B103" s="304" t="s">
        <v>61</v>
      </c>
      <c r="C103" s="279" t="s">
        <v>28</v>
      </c>
      <c r="D103" s="274">
        <v>3.6363636363636362</v>
      </c>
      <c r="E103" s="355">
        <v>3.85</v>
      </c>
      <c r="F103" s="304" t="s">
        <v>59</v>
      </c>
      <c r="G103" s="279" t="s">
        <v>7</v>
      </c>
      <c r="H103" s="274">
        <v>3.4482758620689653</v>
      </c>
      <c r="I103" s="355">
        <v>3.7</v>
      </c>
      <c r="J103" s="304" t="s">
        <v>59</v>
      </c>
      <c r="K103" s="279" t="s">
        <v>7</v>
      </c>
      <c r="L103" s="274">
        <v>3.3333333333333335</v>
      </c>
      <c r="M103" s="187">
        <v>3.61</v>
      </c>
      <c r="N103" s="304" t="s">
        <v>59</v>
      </c>
      <c r="O103" s="279" t="s">
        <v>7</v>
      </c>
      <c r="P103" s="168">
        <v>3.0588235294117645</v>
      </c>
      <c r="Q103" s="187">
        <v>3.43</v>
      </c>
    </row>
    <row r="104" spans="1:17" ht="15" customHeight="1" x14ac:dyDescent="0.25">
      <c r="A104" s="209">
        <v>99</v>
      </c>
      <c r="B104" s="304" t="s">
        <v>63</v>
      </c>
      <c r="C104" s="279" t="s">
        <v>190</v>
      </c>
      <c r="D104" s="274">
        <v>3.6319444444444446</v>
      </c>
      <c r="E104" s="355">
        <v>3.85</v>
      </c>
      <c r="F104" s="304" t="s">
        <v>63</v>
      </c>
      <c r="G104" s="279" t="s">
        <v>45</v>
      </c>
      <c r="H104" s="274">
        <v>3.4415584415584415</v>
      </c>
      <c r="I104" s="355">
        <v>3.7</v>
      </c>
      <c r="J104" s="304" t="s">
        <v>59</v>
      </c>
      <c r="K104" s="279" t="s">
        <v>9</v>
      </c>
      <c r="L104" s="274">
        <v>3.3137254901960786</v>
      </c>
      <c r="M104" s="187">
        <v>3.61</v>
      </c>
      <c r="N104" s="304" t="s">
        <v>62</v>
      </c>
      <c r="O104" s="279" t="s">
        <v>170</v>
      </c>
      <c r="P104" s="175">
        <v>3.032258064516129</v>
      </c>
      <c r="Q104" s="187">
        <v>3.43</v>
      </c>
    </row>
    <row r="105" spans="1:17" ht="15" customHeight="1" thickBot="1" x14ac:dyDescent="0.3">
      <c r="A105" s="211">
        <v>100</v>
      </c>
      <c r="B105" s="306" t="s">
        <v>57</v>
      </c>
      <c r="C105" s="281" t="s">
        <v>154</v>
      </c>
      <c r="D105" s="276">
        <v>3.6190476190476191</v>
      </c>
      <c r="E105" s="357">
        <v>3.85</v>
      </c>
      <c r="F105" s="306" t="s">
        <v>63</v>
      </c>
      <c r="G105" s="281" t="s">
        <v>36</v>
      </c>
      <c r="H105" s="276">
        <v>3.4285714285714284</v>
      </c>
      <c r="I105" s="357">
        <v>3.7</v>
      </c>
      <c r="J105" s="306" t="s">
        <v>62</v>
      </c>
      <c r="K105" s="281" t="s">
        <v>88</v>
      </c>
      <c r="L105" s="276">
        <v>3.3109243697478989</v>
      </c>
      <c r="M105" s="188">
        <v>3.61</v>
      </c>
      <c r="N105" s="306" t="s">
        <v>62</v>
      </c>
      <c r="O105" s="281" t="s">
        <v>34</v>
      </c>
      <c r="P105" s="149">
        <v>3.0289855072463769</v>
      </c>
      <c r="Q105" s="188">
        <v>3.43</v>
      </c>
    </row>
    <row r="106" spans="1:17" ht="15" customHeight="1" x14ac:dyDescent="0.25">
      <c r="A106" s="208">
        <v>101</v>
      </c>
      <c r="B106" s="303" t="s">
        <v>60</v>
      </c>
      <c r="C106" s="278" t="s">
        <v>166</v>
      </c>
      <c r="D106" s="273">
        <v>3.6184210526315788</v>
      </c>
      <c r="E106" s="354">
        <v>3.85</v>
      </c>
      <c r="F106" s="303" t="s">
        <v>62</v>
      </c>
      <c r="G106" s="278" t="s">
        <v>34</v>
      </c>
      <c r="H106" s="273">
        <v>3.4189189189189189</v>
      </c>
      <c r="I106" s="354">
        <v>3.7</v>
      </c>
      <c r="J106" s="303" t="s">
        <v>61</v>
      </c>
      <c r="K106" s="278" t="s">
        <v>90</v>
      </c>
      <c r="L106" s="273">
        <v>3.3043478260869565</v>
      </c>
      <c r="M106" s="166">
        <v>3.61</v>
      </c>
      <c r="N106" s="303" t="s">
        <v>63</v>
      </c>
      <c r="O106" s="278" t="s">
        <v>37</v>
      </c>
      <c r="P106" s="153">
        <v>2.95</v>
      </c>
      <c r="Q106" s="166">
        <v>3.43</v>
      </c>
    </row>
    <row r="107" spans="1:17" ht="15" customHeight="1" x14ac:dyDescent="0.25">
      <c r="A107" s="209">
        <v>102</v>
      </c>
      <c r="B107" s="304" t="s">
        <v>61</v>
      </c>
      <c r="C107" s="279" t="s">
        <v>30</v>
      </c>
      <c r="D107" s="274">
        <v>3.5696202531645569</v>
      </c>
      <c r="E107" s="355">
        <v>3.85</v>
      </c>
      <c r="F107" s="304" t="s">
        <v>60</v>
      </c>
      <c r="G107" s="279" t="s">
        <v>13</v>
      </c>
      <c r="H107" s="274">
        <v>3.3913043478260869</v>
      </c>
      <c r="I107" s="355">
        <v>3.7</v>
      </c>
      <c r="J107" s="304" t="s">
        <v>60</v>
      </c>
      <c r="K107" s="279" t="s">
        <v>15</v>
      </c>
      <c r="L107" s="274">
        <v>3.2884615384615383</v>
      </c>
      <c r="M107" s="187">
        <v>3.61</v>
      </c>
      <c r="N107" s="304" t="s">
        <v>61</v>
      </c>
      <c r="O107" s="279" t="s">
        <v>89</v>
      </c>
      <c r="P107" s="148">
        <v>2.9361702127659575</v>
      </c>
      <c r="Q107" s="187">
        <v>3.43</v>
      </c>
    </row>
    <row r="108" spans="1:17" ht="15" customHeight="1" x14ac:dyDescent="0.25">
      <c r="A108" s="209">
        <v>103</v>
      </c>
      <c r="B108" s="304" t="s">
        <v>62</v>
      </c>
      <c r="C108" s="279" t="s">
        <v>34</v>
      </c>
      <c r="D108" s="274">
        <v>3.5641025641025643</v>
      </c>
      <c r="E108" s="355">
        <v>3.85</v>
      </c>
      <c r="F108" s="304" t="s">
        <v>61</v>
      </c>
      <c r="G108" s="279" t="s">
        <v>85</v>
      </c>
      <c r="H108" s="274">
        <v>3.3684210526315788</v>
      </c>
      <c r="I108" s="355">
        <v>3.7</v>
      </c>
      <c r="J108" s="304" t="s">
        <v>60</v>
      </c>
      <c r="K108" s="279" t="s">
        <v>17</v>
      </c>
      <c r="L108" s="274">
        <v>3.2857142857142856</v>
      </c>
      <c r="M108" s="187">
        <v>3.61</v>
      </c>
      <c r="N108" s="304" t="s">
        <v>60</v>
      </c>
      <c r="O108" s="279" t="s">
        <v>16</v>
      </c>
      <c r="P108" s="148">
        <v>2.9285714285714284</v>
      </c>
      <c r="Q108" s="187">
        <v>3.43</v>
      </c>
    </row>
    <row r="109" spans="1:17" ht="15" customHeight="1" x14ac:dyDescent="0.25">
      <c r="A109" s="209">
        <v>104</v>
      </c>
      <c r="B109" s="304" t="s">
        <v>58</v>
      </c>
      <c r="C109" s="279" t="s">
        <v>94</v>
      </c>
      <c r="D109" s="274">
        <v>3.5365853658536586</v>
      </c>
      <c r="E109" s="355">
        <v>3.85</v>
      </c>
      <c r="F109" s="304" t="s">
        <v>58</v>
      </c>
      <c r="G109" s="279" t="s">
        <v>94</v>
      </c>
      <c r="H109" s="274">
        <v>3.3666666666666667</v>
      </c>
      <c r="I109" s="355">
        <v>3.7</v>
      </c>
      <c r="J109" s="304" t="s">
        <v>60</v>
      </c>
      <c r="K109" s="279" t="s">
        <v>20</v>
      </c>
      <c r="L109" s="274">
        <v>3.278688524590164</v>
      </c>
      <c r="M109" s="187">
        <v>3.61</v>
      </c>
      <c r="N109" s="304" t="s">
        <v>60</v>
      </c>
      <c r="O109" s="279" t="s">
        <v>165</v>
      </c>
      <c r="P109" s="168">
        <v>2.9074074074074074</v>
      </c>
      <c r="Q109" s="187">
        <v>3.43</v>
      </c>
    </row>
    <row r="110" spans="1:17" ht="15" customHeight="1" x14ac:dyDescent="0.25">
      <c r="A110" s="209">
        <v>105</v>
      </c>
      <c r="B110" s="304" t="s">
        <v>60</v>
      </c>
      <c r="C110" s="279" t="s">
        <v>15</v>
      </c>
      <c r="D110" s="274">
        <v>3.535211267605634</v>
      </c>
      <c r="E110" s="355">
        <v>3.85</v>
      </c>
      <c r="F110" s="304" t="s">
        <v>59</v>
      </c>
      <c r="G110" s="279" t="s">
        <v>9</v>
      </c>
      <c r="H110" s="274">
        <v>3.3285714285714287</v>
      </c>
      <c r="I110" s="355">
        <v>3.7</v>
      </c>
      <c r="J110" s="304" t="s">
        <v>60</v>
      </c>
      <c r="K110" s="279" t="s">
        <v>93</v>
      </c>
      <c r="L110" s="274">
        <v>3.2777777777777777</v>
      </c>
      <c r="M110" s="187">
        <v>3.61</v>
      </c>
      <c r="N110" s="304" t="s">
        <v>60</v>
      </c>
      <c r="O110" s="279" t="s">
        <v>15</v>
      </c>
      <c r="P110" s="148">
        <v>2.8888888888888888</v>
      </c>
      <c r="Q110" s="187">
        <v>3.43</v>
      </c>
    </row>
    <row r="111" spans="1:17" ht="15" customHeight="1" x14ac:dyDescent="0.25">
      <c r="A111" s="209">
        <v>106</v>
      </c>
      <c r="B111" s="304" t="s">
        <v>60</v>
      </c>
      <c r="C111" s="279" t="s">
        <v>13</v>
      </c>
      <c r="D111" s="274">
        <v>3.5227272727272729</v>
      </c>
      <c r="E111" s="355">
        <v>3.85</v>
      </c>
      <c r="F111" s="304" t="s">
        <v>60</v>
      </c>
      <c r="G111" s="279" t="s">
        <v>16</v>
      </c>
      <c r="H111" s="274">
        <v>3.3043478260869565</v>
      </c>
      <c r="I111" s="355">
        <v>3.7</v>
      </c>
      <c r="J111" s="304" t="s">
        <v>60</v>
      </c>
      <c r="K111" s="279" t="s">
        <v>13</v>
      </c>
      <c r="L111" s="274">
        <v>3.2653061224489797</v>
      </c>
      <c r="M111" s="187">
        <v>3.61</v>
      </c>
      <c r="N111" s="304" t="s">
        <v>60</v>
      </c>
      <c r="O111" s="279" t="s">
        <v>166</v>
      </c>
      <c r="P111" s="168">
        <v>2.8823529411764706</v>
      </c>
      <c r="Q111" s="187">
        <v>3.43</v>
      </c>
    </row>
    <row r="112" spans="1:17" ht="15" customHeight="1" x14ac:dyDescent="0.25">
      <c r="A112" s="209">
        <v>107</v>
      </c>
      <c r="B112" s="304" t="s">
        <v>60</v>
      </c>
      <c r="C112" s="279" t="s">
        <v>165</v>
      </c>
      <c r="D112" s="274">
        <v>3.5</v>
      </c>
      <c r="E112" s="355">
        <v>3.85</v>
      </c>
      <c r="F112" s="304" t="s">
        <v>57</v>
      </c>
      <c r="G112" s="279" t="s">
        <v>72</v>
      </c>
      <c r="H112" s="274">
        <v>3.2602739726027399</v>
      </c>
      <c r="I112" s="355">
        <v>3.7</v>
      </c>
      <c r="J112" s="304" t="s">
        <v>61</v>
      </c>
      <c r="K112" s="279" t="s">
        <v>89</v>
      </c>
      <c r="L112" s="274">
        <v>3.2352941176470589</v>
      </c>
      <c r="M112" s="187">
        <v>3.61</v>
      </c>
      <c r="N112" s="304" t="s">
        <v>59</v>
      </c>
      <c r="O112" s="279" t="s">
        <v>159</v>
      </c>
      <c r="P112" s="168">
        <v>2.8374999999999999</v>
      </c>
      <c r="Q112" s="187">
        <v>3.43</v>
      </c>
    </row>
    <row r="113" spans="1:17" ht="15" customHeight="1" x14ac:dyDescent="0.25">
      <c r="A113" s="209">
        <v>108</v>
      </c>
      <c r="B113" s="304" t="s">
        <v>61</v>
      </c>
      <c r="C113" s="279" t="s">
        <v>27</v>
      </c>
      <c r="D113" s="274">
        <v>3.5</v>
      </c>
      <c r="E113" s="355">
        <v>3.85</v>
      </c>
      <c r="F113" s="304" t="s">
        <v>62</v>
      </c>
      <c r="G113" s="279" t="s">
        <v>88</v>
      </c>
      <c r="H113" s="274">
        <v>3.1965811965811968</v>
      </c>
      <c r="I113" s="355">
        <v>3.7</v>
      </c>
      <c r="J113" s="304" t="s">
        <v>60</v>
      </c>
      <c r="K113" s="279" t="s">
        <v>95</v>
      </c>
      <c r="L113" s="274">
        <v>3.22</v>
      </c>
      <c r="M113" s="187">
        <v>3.61</v>
      </c>
      <c r="N113" s="304" t="s">
        <v>62</v>
      </c>
      <c r="O113" s="279" t="s">
        <v>152</v>
      </c>
      <c r="P113" s="148"/>
      <c r="Q113" s="187">
        <v>3.43</v>
      </c>
    </row>
    <row r="114" spans="1:17" ht="15" customHeight="1" x14ac:dyDescent="0.25">
      <c r="A114" s="483">
        <v>109</v>
      </c>
      <c r="B114" s="484" t="s">
        <v>60</v>
      </c>
      <c r="C114" s="485" t="s">
        <v>16</v>
      </c>
      <c r="D114" s="486">
        <v>3.4202898550724639</v>
      </c>
      <c r="E114" s="487">
        <v>3.85</v>
      </c>
      <c r="F114" s="484" t="s">
        <v>61</v>
      </c>
      <c r="G114" s="485" t="s">
        <v>27</v>
      </c>
      <c r="H114" s="486">
        <v>3.1851851851851851</v>
      </c>
      <c r="I114" s="487">
        <v>3.7</v>
      </c>
      <c r="J114" s="484" t="s">
        <v>63</v>
      </c>
      <c r="K114" s="485" t="s">
        <v>35</v>
      </c>
      <c r="L114" s="486">
        <v>2.95</v>
      </c>
      <c r="M114" s="488">
        <v>3.61</v>
      </c>
      <c r="N114" s="484" t="s">
        <v>59</v>
      </c>
      <c r="O114" s="485" t="s">
        <v>158</v>
      </c>
      <c r="P114" s="148"/>
      <c r="Q114" s="488">
        <v>3.43</v>
      </c>
    </row>
    <row r="115" spans="1:17" ht="15" customHeight="1" thickBot="1" x14ac:dyDescent="0.3">
      <c r="A115" s="210">
        <v>110</v>
      </c>
      <c r="B115" s="305" t="s">
        <v>58</v>
      </c>
      <c r="C115" s="280" t="s">
        <v>84</v>
      </c>
      <c r="D115" s="275">
        <v>3.3720930232558142</v>
      </c>
      <c r="E115" s="356">
        <v>3.85</v>
      </c>
      <c r="F115" s="305"/>
      <c r="G115" s="280"/>
      <c r="H115" s="275"/>
      <c r="I115" s="356"/>
      <c r="J115" s="305"/>
      <c r="K115" s="280"/>
      <c r="L115" s="275"/>
      <c r="M115" s="189"/>
      <c r="N115" s="305"/>
      <c r="O115" s="280"/>
      <c r="P115" s="206"/>
      <c r="Q115" s="189"/>
    </row>
    <row r="116" spans="1:17" x14ac:dyDescent="0.25">
      <c r="C116" s="352" t="s">
        <v>110</v>
      </c>
      <c r="D116" s="353">
        <f>AVERAGE(D6:D115)</f>
        <v>3.8280092341218652</v>
      </c>
      <c r="G116" s="352"/>
      <c r="H116" s="353">
        <f>AVERAGE(H6:H115)</f>
        <v>3.664470231090069</v>
      </c>
      <c r="L116" s="353">
        <f>AVERAGE(L6:L115)</f>
        <v>3.5753667113633085</v>
      </c>
      <c r="O116" s="91" t="s">
        <v>110</v>
      </c>
      <c r="P116" s="277">
        <f>AVERAGE(P6:P115)</f>
        <v>3.3838493619302064</v>
      </c>
    </row>
  </sheetData>
  <sortState ref="N131:O142">
    <sortCondition ref="N131"/>
  </sortState>
  <mergeCells count="5">
    <mergeCell ref="A4:A5"/>
    <mergeCell ref="N4:Q4"/>
    <mergeCell ref="F4:I4"/>
    <mergeCell ref="J4:M4"/>
    <mergeCell ref="B4:E4"/>
  </mergeCells>
  <conditionalFormatting sqref="H6:H114">
    <cfRule type="cellIs" dxfId="45" priority="13" operator="between">
      <formula>$H$116</formula>
      <formula>3.655</formula>
    </cfRule>
    <cfRule type="cellIs" dxfId="44" priority="14" operator="lessThan">
      <formula>3.5</formula>
    </cfRule>
    <cfRule type="cellIs" dxfId="43" priority="15" operator="between">
      <formula>$H$116</formula>
      <formula>3.5</formula>
    </cfRule>
    <cfRule type="cellIs" dxfId="42" priority="16" operator="between">
      <formula>4.5</formula>
      <formula>$H$116</formula>
    </cfRule>
  </conditionalFormatting>
  <conditionalFormatting sqref="L6:L114">
    <cfRule type="cellIs" dxfId="41" priority="9" operator="between">
      <formula>$L$116</formula>
      <formula>3.578</formula>
    </cfRule>
    <cfRule type="cellIs" dxfId="40" priority="10" operator="lessThan">
      <formula>3.5</formula>
    </cfRule>
    <cfRule type="cellIs" dxfId="39" priority="11" operator="between">
      <formula>$L$116</formula>
      <formula>3.5</formula>
    </cfRule>
    <cfRule type="cellIs" dxfId="38" priority="12" operator="between">
      <formula>4.5</formula>
      <formula>$L$116</formula>
    </cfRule>
  </conditionalFormatting>
  <conditionalFormatting sqref="P6:P115">
    <cfRule type="containsBlanks" dxfId="37" priority="5">
      <formula>LEN(TRIM(P6))=0</formula>
    </cfRule>
    <cfRule type="cellIs" dxfId="36" priority="6" operator="lessThan">
      <formula>3.5</formula>
    </cfRule>
    <cfRule type="cellIs" dxfId="35" priority="7" operator="between">
      <formula>3.5</formula>
      <formula>3.504</formula>
    </cfRule>
    <cfRule type="cellIs" dxfId="34" priority="8" operator="between">
      <formula>4.5</formula>
      <formula>3.5</formula>
    </cfRule>
  </conditionalFormatting>
  <conditionalFormatting sqref="D6:D115">
    <cfRule type="cellIs" dxfId="33" priority="1" operator="between">
      <formula>$D$116</formula>
      <formula>3.825</formula>
    </cfRule>
    <cfRule type="cellIs" dxfId="32" priority="2" operator="lessThan">
      <formula>3.5</formula>
    </cfRule>
    <cfRule type="cellIs" dxfId="31" priority="3" operator="between">
      <formula>$D$116</formula>
      <formula>3.5</formula>
    </cfRule>
    <cfRule type="cellIs" dxfId="30" priority="4" operator="between">
      <formula>4.5</formula>
      <formula>$D$116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17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5" sqref="A5"/>
      <selection pane="bottomRight" activeCell="C4" sqref="C4:C5"/>
    </sheetView>
  </sheetViews>
  <sheetFormatPr defaultColWidth="9.140625" defaultRowHeight="15" x14ac:dyDescent="0.25"/>
  <cols>
    <col min="1" max="1" width="4.7109375" style="1" customWidth="1"/>
    <col min="2" max="2" width="18.7109375" style="1" customWidth="1"/>
    <col min="3" max="3" width="31.7109375" style="1" customWidth="1"/>
    <col min="4" max="15" width="7.7109375" style="1" customWidth="1"/>
    <col min="16" max="19" width="6.7109375" style="1" customWidth="1"/>
    <col min="20" max="21" width="7.7109375" style="1" customWidth="1"/>
    <col min="22" max="16384" width="9.140625" style="1"/>
  </cols>
  <sheetData>
    <row r="1" spans="1:23" x14ac:dyDescent="0.25">
      <c r="V1" s="80"/>
      <c r="W1" s="9" t="s">
        <v>100</v>
      </c>
    </row>
    <row r="2" spans="1:23" ht="15.75" x14ac:dyDescent="0.25">
      <c r="C2" s="45" t="s">
        <v>136</v>
      </c>
      <c r="D2" s="207"/>
      <c r="E2" s="207"/>
      <c r="F2" s="207"/>
      <c r="G2" s="207"/>
      <c r="H2" s="207"/>
      <c r="I2" s="207"/>
      <c r="J2" s="207"/>
      <c r="K2" s="207"/>
      <c r="L2" s="207"/>
      <c r="M2" s="207"/>
      <c r="N2" s="207"/>
      <c r="O2" s="207"/>
      <c r="P2" s="207"/>
      <c r="Q2" s="207"/>
      <c r="R2" s="207"/>
      <c r="S2" s="207"/>
      <c r="V2" s="71"/>
      <c r="W2" s="9" t="s">
        <v>101</v>
      </c>
    </row>
    <row r="3" spans="1:23" ht="15.75" thickBot="1" x14ac:dyDescent="0.3">
      <c r="V3" s="392"/>
      <c r="W3" s="9" t="s">
        <v>102</v>
      </c>
    </row>
    <row r="4" spans="1:23" ht="15" customHeight="1" thickBot="1" x14ac:dyDescent="0.3">
      <c r="A4" s="535" t="s">
        <v>64</v>
      </c>
      <c r="B4" s="548" t="s">
        <v>65</v>
      </c>
      <c r="C4" s="550" t="s">
        <v>96</v>
      </c>
      <c r="D4" s="539">
        <v>2024</v>
      </c>
      <c r="E4" s="540"/>
      <c r="F4" s="540"/>
      <c r="G4" s="552">
        <v>2023</v>
      </c>
      <c r="H4" s="553"/>
      <c r="I4" s="553"/>
      <c r="J4" s="552">
        <v>2022</v>
      </c>
      <c r="K4" s="553"/>
      <c r="L4" s="554"/>
      <c r="M4" s="552">
        <v>2021</v>
      </c>
      <c r="N4" s="553"/>
      <c r="O4" s="554"/>
      <c r="P4" s="555" t="s">
        <v>112</v>
      </c>
      <c r="Q4" s="556"/>
      <c r="R4" s="556"/>
      <c r="S4" s="557"/>
      <c r="T4" s="546" t="s">
        <v>66</v>
      </c>
      <c r="V4" s="24"/>
      <c r="W4" s="9" t="s">
        <v>103</v>
      </c>
    </row>
    <row r="5" spans="1:23" ht="37.5" customHeight="1" thickBot="1" x14ac:dyDescent="0.3">
      <c r="A5" s="536"/>
      <c r="B5" s="549"/>
      <c r="C5" s="551"/>
      <c r="D5" s="459" t="s">
        <v>115</v>
      </c>
      <c r="E5" s="460" t="s">
        <v>114</v>
      </c>
      <c r="F5" s="461" t="s">
        <v>113</v>
      </c>
      <c r="G5" s="299" t="s">
        <v>115</v>
      </c>
      <c r="H5" s="92" t="s">
        <v>114</v>
      </c>
      <c r="I5" s="299" t="s">
        <v>113</v>
      </c>
      <c r="J5" s="358" t="s">
        <v>115</v>
      </c>
      <c r="K5" s="92" t="s">
        <v>114</v>
      </c>
      <c r="L5" s="359" t="s">
        <v>113</v>
      </c>
      <c r="M5" s="358" t="s">
        <v>115</v>
      </c>
      <c r="N5" s="92" t="s">
        <v>114</v>
      </c>
      <c r="O5" s="359" t="s">
        <v>113</v>
      </c>
      <c r="P5" s="449">
        <v>2024</v>
      </c>
      <c r="Q5" s="442">
        <v>2023</v>
      </c>
      <c r="R5" s="393">
        <v>2022</v>
      </c>
      <c r="S5" s="393">
        <v>2021</v>
      </c>
      <c r="T5" s="547"/>
    </row>
    <row r="6" spans="1:23" ht="15" customHeight="1" x14ac:dyDescent="0.25">
      <c r="A6" s="20">
        <v>1</v>
      </c>
      <c r="B6" s="35" t="s">
        <v>63</v>
      </c>
      <c r="C6" s="285" t="s">
        <v>108</v>
      </c>
      <c r="D6" s="198">
        <v>204</v>
      </c>
      <c r="E6" s="153">
        <v>4.25</v>
      </c>
      <c r="F6" s="432">
        <v>3.85</v>
      </c>
      <c r="G6" s="309">
        <v>181</v>
      </c>
      <c r="H6" s="153">
        <v>4.1767955801104977</v>
      </c>
      <c r="I6" s="370">
        <v>3.7</v>
      </c>
      <c r="J6" s="198">
        <v>191</v>
      </c>
      <c r="K6" s="153">
        <v>3.9790575916230368</v>
      </c>
      <c r="L6" s="163">
        <v>3.61</v>
      </c>
      <c r="M6" s="198">
        <v>131</v>
      </c>
      <c r="N6" s="153">
        <v>3.7557251908396947</v>
      </c>
      <c r="O6" s="163">
        <v>3.43</v>
      </c>
      <c r="P6" s="450">
        <v>2</v>
      </c>
      <c r="Q6" s="443">
        <v>1</v>
      </c>
      <c r="R6" s="380">
        <v>3</v>
      </c>
      <c r="S6" s="380">
        <v>8</v>
      </c>
      <c r="T6" s="462">
        <f t="shared" ref="T6:T37" si="0">SUM(P6:S6)</f>
        <v>14</v>
      </c>
    </row>
    <row r="7" spans="1:23" ht="15" customHeight="1" x14ac:dyDescent="0.25">
      <c r="A7" s="14">
        <v>2</v>
      </c>
      <c r="B7" s="33" t="s">
        <v>58</v>
      </c>
      <c r="C7" s="287" t="s">
        <v>70</v>
      </c>
      <c r="D7" s="199">
        <v>101</v>
      </c>
      <c r="E7" s="154">
        <v>4.1386138613861387</v>
      </c>
      <c r="F7" s="433">
        <v>3.85</v>
      </c>
      <c r="G7" s="310">
        <v>68</v>
      </c>
      <c r="H7" s="154">
        <v>4.0441176470588234</v>
      </c>
      <c r="I7" s="371">
        <v>3.7</v>
      </c>
      <c r="J7" s="199">
        <v>102</v>
      </c>
      <c r="K7" s="154">
        <v>4</v>
      </c>
      <c r="L7" s="164">
        <v>3.61</v>
      </c>
      <c r="M7" s="199">
        <v>84</v>
      </c>
      <c r="N7" s="154">
        <v>3.75</v>
      </c>
      <c r="O7" s="164">
        <v>3.43</v>
      </c>
      <c r="P7" s="451">
        <v>7</v>
      </c>
      <c r="Q7" s="444">
        <v>4</v>
      </c>
      <c r="R7" s="381">
        <v>2</v>
      </c>
      <c r="S7" s="381">
        <v>9</v>
      </c>
      <c r="T7" s="463">
        <f t="shared" si="0"/>
        <v>22</v>
      </c>
    </row>
    <row r="8" spans="1:23" ht="15" customHeight="1" x14ac:dyDescent="0.25">
      <c r="A8" s="14">
        <v>3</v>
      </c>
      <c r="B8" s="33" t="s">
        <v>61</v>
      </c>
      <c r="C8" s="282" t="s">
        <v>68</v>
      </c>
      <c r="D8" s="145">
        <v>172</v>
      </c>
      <c r="E8" s="148">
        <v>4.1337209302325579</v>
      </c>
      <c r="F8" s="399">
        <v>3.85</v>
      </c>
      <c r="G8" s="311">
        <v>163</v>
      </c>
      <c r="H8" s="148">
        <v>4.0490797546012267</v>
      </c>
      <c r="I8" s="372">
        <v>3.7</v>
      </c>
      <c r="J8" s="145">
        <v>157</v>
      </c>
      <c r="K8" s="148">
        <v>3.8471337579617835</v>
      </c>
      <c r="L8" s="160">
        <v>3.61</v>
      </c>
      <c r="M8" s="145">
        <v>150</v>
      </c>
      <c r="N8" s="148">
        <v>3.96</v>
      </c>
      <c r="O8" s="160">
        <v>3.43</v>
      </c>
      <c r="P8" s="451">
        <v>8</v>
      </c>
      <c r="Q8" s="444">
        <v>3</v>
      </c>
      <c r="R8" s="381">
        <v>12</v>
      </c>
      <c r="S8" s="381">
        <v>1</v>
      </c>
      <c r="T8" s="464">
        <f t="shared" si="0"/>
        <v>24</v>
      </c>
    </row>
    <row r="9" spans="1:23" ht="15" customHeight="1" x14ac:dyDescent="0.25">
      <c r="A9" s="14">
        <v>4</v>
      </c>
      <c r="B9" s="33" t="s">
        <v>57</v>
      </c>
      <c r="C9" s="508" t="s">
        <v>67</v>
      </c>
      <c r="D9" s="509">
        <v>177</v>
      </c>
      <c r="E9" s="510">
        <v>4.2259887005649714</v>
      </c>
      <c r="F9" s="511">
        <v>3.85</v>
      </c>
      <c r="G9" s="512">
        <v>116</v>
      </c>
      <c r="H9" s="510">
        <v>4</v>
      </c>
      <c r="I9" s="513">
        <v>3.7</v>
      </c>
      <c r="J9" s="509">
        <v>121</v>
      </c>
      <c r="K9" s="510">
        <v>3.8181818181818183</v>
      </c>
      <c r="L9" s="514">
        <v>3.61</v>
      </c>
      <c r="M9" s="509">
        <v>109</v>
      </c>
      <c r="N9" s="510">
        <v>3.88</v>
      </c>
      <c r="O9" s="514">
        <v>3.43</v>
      </c>
      <c r="P9" s="515">
        <v>4</v>
      </c>
      <c r="Q9" s="444">
        <v>5</v>
      </c>
      <c r="R9" s="381">
        <v>13</v>
      </c>
      <c r="S9" s="381">
        <v>3</v>
      </c>
      <c r="T9" s="464">
        <f t="shared" si="0"/>
        <v>25</v>
      </c>
    </row>
    <row r="10" spans="1:23" ht="15" customHeight="1" x14ac:dyDescent="0.25">
      <c r="A10" s="14">
        <v>5</v>
      </c>
      <c r="B10" s="33" t="s">
        <v>58</v>
      </c>
      <c r="C10" s="282" t="s">
        <v>69</v>
      </c>
      <c r="D10" s="145">
        <v>76</v>
      </c>
      <c r="E10" s="148">
        <v>4.1052631578947372</v>
      </c>
      <c r="F10" s="399">
        <v>3.85</v>
      </c>
      <c r="G10" s="311">
        <v>71</v>
      </c>
      <c r="H10" s="148">
        <v>3.9859154929577465</v>
      </c>
      <c r="I10" s="372">
        <v>3.7</v>
      </c>
      <c r="J10" s="145">
        <v>101</v>
      </c>
      <c r="K10" s="148">
        <v>3.9603960396039604</v>
      </c>
      <c r="L10" s="160">
        <v>3.61</v>
      </c>
      <c r="M10" s="145">
        <v>76</v>
      </c>
      <c r="N10" s="148">
        <v>3.6578947368421053</v>
      </c>
      <c r="O10" s="160">
        <v>3.43</v>
      </c>
      <c r="P10" s="451">
        <v>9</v>
      </c>
      <c r="Q10" s="444">
        <v>6</v>
      </c>
      <c r="R10" s="381">
        <v>4</v>
      </c>
      <c r="S10" s="381">
        <v>16</v>
      </c>
      <c r="T10" s="464">
        <f t="shared" si="0"/>
        <v>35</v>
      </c>
    </row>
    <row r="11" spans="1:23" ht="15" customHeight="1" x14ac:dyDescent="0.25">
      <c r="A11" s="14">
        <v>6</v>
      </c>
      <c r="B11" s="33" t="s">
        <v>58</v>
      </c>
      <c r="C11" s="282" t="s">
        <v>127</v>
      </c>
      <c r="D11" s="145">
        <v>106</v>
      </c>
      <c r="E11" s="148">
        <v>4.0566037735849054</v>
      </c>
      <c r="F11" s="399">
        <v>3.85</v>
      </c>
      <c r="G11" s="311">
        <v>104</v>
      </c>
      <c r="H11" s="148">
        <v>3.9326923076923075</v>
      </c>
      <c r="I11" s="372">
        <v>3.7</v>
      </c>
      <c r="J11" s="145">
        <v>81</v>
      </c>
      <c r="K11" s="148">
        <v>4.1481481481481479</v>
      </c>
      <c r="L11" s="160">
        <v>3.61</v>
      </c>
      <c r="M11" s="145">
        <v>104</v>
      </c>
      <c r="N11" s="148">
        <v>3.6634615384615383</v>
      </c>
      <c r="O11" s="160">
        <v>3.43</v>
      </c>
      <c r="P11" s="451">
        <v>11</v>
      </c>
      <c r="Q11" s="444">
        <v>12</v>
      </c>
      <c r="R11" s="381">
        <v>1</v>
      </c>
      <c r="S11" s="381">
        <v>15</v>
      </c>
      <c r="T11" s="464">
        <f t="shared" si="0"/>
        <v>39</v>
      </c>
    </row>
    <row r="12" spans="1:23" ht="15" customHeight="1" x14ac:dyDescent="0.25">
      <c r="A12" s="14">
        <v>7</v>
      </c>
      <c r="B12" s="33" t="s">
        <v>63</v>
      </c>
      <c r="C12" s="282" t="s">
        <v>56</v>
      </c>
      <c r="D12" s="145">
        <v>155</v>
      </c>
      <c r="E12" s="148">
        <v>4.2129032258064516</v>
      </c>
      <c r="F12" s="399">
        <v>3.85</v>
      </c>
      <c r="G12" s="311">
        <v>143</v>
      </c>
      <c r="H12" s="148">
        <v>3.9370629370629371</v>
      </c>
      <c r="I12" s="372">
        <v>3.7</v>
      </c>
      <c r="J12" s="145">
        <v>181</v>
      </c>
      <c r="K12" s="148">
        <v>3.701657458563536</v>
      </c>
      <c r="L12" s="160">
        <v>3.61</v>
      </c>
      <c r="M12" s="145">
        <v>106</v>
      </c>
      <c r="N12" s="148">
        <v>3.8301886792452828</v>
      </c>
      <c r="O12" s="160">
        <v>3.43</v>
      </c>
      <c r="P12" s="451">
        <v>5</v>
      </c>
      <c r="Q12" s="444">
        <v>10</v>
      </c>
      <c r="R12" s="381">
        <v>28</v>
      </c>
      <c r="S12" s="381">
        <v>4</v>
      </c>
      <c r="T12" s="464">
        <f t="shared" si="0"/>
        <v>47</v>
      </c>
    </row>
    <row r="13" spans="1:23" ht="15" customHeight="1" x14ac:dyDescent="0.25">
      <c r="A13" s="14">
        <v>8</v>
      </c>
      <c r="B13" s="33" t="s">
        <v>61</v>
      </c>
      <c r="C13" s="282" t="s">
        <v>77</v>
      </c>
      <c r="D13" s="145">
        <v>188</v>
      </c>
      <c r="E13" s="148">
        <v>4.1489361702127656</v>
      </c>
      <c r="F13" s="399">
        <v>3.85</v>
      </c>
      <c r="G13" s="311">
        <v>163</v>
      </c>
      <c r="H13" s="148">
        <v>3.7852760736196318</v>
      </c>
      <c r="I13" s="372">
        <v>3.7</v>
      </c>
      <c r="J13" s="145">
        <v>162</v>
      </c>
      <c r="K13" s="148">
        <v>3.9567901234567899</v>
      </c>
      <c r="L13" s="160">
        <v>3.61</v>
      </c>
      <c r="M13" s="145">
        <v>208</v>
      </c>
      <c r="N13" s="148">
        <v>3.6778846153846154</v>
      </c>
      <c r="O13" s="160">
        <v>3.43</v>
      </c>
      <c r="P13" s="451">
        <v>6</v>
      </c>
      <c r="Q13" s="444">
        <v>30</v>
      </c>
      <c r="R13" s="381">
        <v>5</v>
      </c>
      <c r="S13" s="381">
        <v>12</v>
      </c>
      <c r="T13" s="464">
        <f t="shared" si="0"/>
        <v>53</v>
      </c>
    </row>
    <row r="14" spans="1:23" ht="15" customHeight="1" x14ac:dyDescent="0.25">
      <c r="A14" s="14">
        <v>9</v>
      </c>
      <c r="B14" s="33" t="s">
        <v>58</v>
      </c>
      <c r="C14" s="282" t="s">
        <v>109</v>
      </c>
      <c r="D14" s="145">
        <v>83</v>
      </c>
      <c r="E14" s="148">
        <v>4.2530120481927707</v>
      </c>
      <c r="F14" s="399">
        <v>3.85</v>
      </c>
      <c r="G14" s="311">
        <v>82</v>
      </c>
      <c r="H14" s="148">
        <v>3.8292682926829267</v>
      </c>
      <c r="I14" s="372">
        <v>3.7</v>
      </c>
      <c r="J14" s="145">
        <v>73</v>
      </c>
      <c r="K14" s="148">
        <v>3.7534246575342465</v>
      </c>
      <c r="L14" s="160">
        <v>3.61</v>
      </c>
      <c r="M14" s="145">
        <v>103</v>
      </c>
      <c r="N14" s="148">
        <v>3.592233009708738</v>
      </c>
      <c r="O14" s="160">
        <v>3.43</v>
      </c>
      <c r="P14" s="451">
        <v>1</v>
      </c>
      <c r="Q14" s="444">
        <v>20</v>
      </c>
      <c r="R14" s="381">
        <v>14</v>
      </c>
      <c r="S14" s="381">
        <v>24</v>
      </c>
      <c r="T14" s="464">
        <f t="shared" si="0"/>
        <v>59</v>
      </c>
    </row>
    <row r="15" spans="1:23" ht="15" customHeight="1" thickBot="1" x14ac:dyDescent="0.3">
      <c r="A15" s="15">
        <v>10</v>
      </c>
      <c r="B15" s="36" t="s">
        <v>59</v>
      </c>
      <c r="C15" s="308" t="s">
        <v>3</v>
      </c>
      <c r="D15" s="362">
        <v>155</v>
      </c>
      <c r="E15" s="314">
        <v>3.9612903225806453</v>
      </c>
      <c r="F15" s="436">
        <v>3.85</v>
      </c>
      <c r="G15" s="313">
        <v>149</v>
      </c>
      <c r="H15" s="314">
        <v>3.9261744966442955</v>
      </c>
      <c r="I15" s="374">
        <v>3.7</v>
      </c>
      <c r="J15" s="362">
        <v>153</v>
      </c>
      <c r="K15" s="314">
        <v>3.8758169934640523</v>
      </c>
      <c r="L15" s="363">
        <v>3.61</v>
      </c>
      <c r="M15" s="362">
        <v>155</v>
      </c>
      <c r="N15" s="314">
        <v>3.6709677419354838</v>
      </c>
      <c r="O15" s="363">
        <v>3.43</v>
      </c>
      <c r="P15" s="457">
        <v>24</v>
      </c>
      <c r="Q15" s="445">
        <v>13</v>
      </c>
      <c r="R15" s="382">
        <v>10</v>
      </c>
      <c r="S15" s="382">
        <v>14</v>
      </c>
      <c r="T15" s="465">
        <f t="shared" si="0"/>
        <v>61</v>
      </c>
    </row>
    <row r="16" spans="1:23" ht="15" customHeight="1" x14ac:dyDescent="0.25">
      <c r="A16" s="20">
        <v>11</v>
      </c>
      <c r="B16" s="35" t="s">
        <v>63</v>
      </c>
      <c r="C16" s="285" t="s">
        <v>133</v>
      </c>
      <c r="D16" s="198">
        <v>244</v>
      </c>
      <c r="E16" s="153">
        <v>3.959016393442623</v>
      </c>
      <c r="F16" s="432">
        <v>3.85</v>
      </c>
      <c r="G16" s="309">
        <v>213</v>
      </c>
      <c r="H16" s="153">
        <v>3.943661971830986</v>
      </c>
      <c r="I16" s="370">
        <v>3.7</v>
      </c>
      <c r="J16" s="198">
        <v>235</v>
      </c>
      <c r="K16" s="153">
        <v>3.7319148936170214</v>
      </c>
      <c r="L16" s="163">
        <v>3.61</v>
      </c>
      <c r="M16" s="198">
        <v>191</v>
      </c>
      <c r="N16" s="153">
        <v>3.738219895287958</v>
      </c>
      <c r="O16" s="163">
        <v>3.43</v>
      </c>
      <c r="P16" s="451">
        <v>25</v>
      </c>
      <c r="Q16" s="444">
        <v>9</v>
      </c>
      <c r="R16" s="381">
        <v>16</v>
      </c>
      <c r="S16" s="381">
        <v>11</v>
      </c>
      <c r="T16" s="462">
        <f t="shared" si="0"/>
        <v>61</v>
      </c>
    </row>
    <row r="17" spans="1:20" ht="15" customHeight="1" x14ac:dyDescent="0.25">
      <c r="A17" s="14">
        <v>12</v>
      </c>
      <c r="B17" s="33" t="s">
        <v>61</v>
      </c>
      <c r="C17" s="282" t="s">
        <v>150</v>
      </c>
      <c r="D17" s="145">
        <v>55</v>
      </c>
      <c r="E17" s="148">
        <v>3.9818181818181819</v>
      </c>
      <c r="F17" s="399">
        <v>3.85</v>
      </c>
      <c r="G17" s="311">
        <v>54</v>
      </c>
      <c r="H17" s="148">
        <v>3.7962962962962963</v>
      </c>
      <c r="I17" s="372">
        <v>3.7</v>
      </c>
      <c r="J17" s="145">
        <v>52</v>
      </c>
      <c r="K17" s="148">
        <v>3.7115384615384617</v>
      </c>
      <c r="L17" s="160">
        <v>3.61</v>
      </c>
      <c r="M17" s="145">
        <v>50</v>
      </c>
      <c r="N17" s="148">
        <v>3.88</v>
      </c>
      <c r="O17" s="160">
        <v>3.43</v>
      </c>
      <c r="P17" s="451">
        <v>20</v>
      </c>
      <c r="Q17" s="444">
        <v>27</v>
      </c>
      <c r="R17" s="381">
        <v>23</v>
      </c>
      <c r="S17" s="381">
        <v>2</v>
      </c>
      <c r="T17" s="464">
        <f t="shared" si="0"/>
        <v>72</v>
      </c>
    </row>
    <row r="18" spans="1:20" ht="15" customHeight="1" x14ac:dyDescent="0.25">
      <c r="A18" s="14">
        <v>13</v>
      </c>
      <c r="B18" s="386" t="s">
        <v>63</v>
      </c>
      <c r="C18" s="387" t="s">
        <v>138</v>
      </c>
      <c r="D18" s="145">
        <v>135</v>
      </c>
      <c r="E18" s="148">
        <v>4.0074074074074071</v>
      </c>
      <c r="F18" s="399">
        <v>3.85</v>
      </c>
      <c r="G18" s="311">
        <v>111</v>
      </c>
      <c r="H18" s="148">
        <v>3.9459459459459461</v>
      </c>
      <c r="I18" s="372">
        <v>3.7</v>
      </c>
      <c r="J18" s="145">
        <v>81</v>
      </c>
      <c r="K18" s="148">
        <v>3.8518518518518516</v>
      </c>
      <c r="L18" s="160">
        <v>3.61</v>
      </c>
      <c r="M18" s="145">
        <v>158</v>
      </c>
      <c r="N18" s="148">
        <v>3.5063291139240507</v>
      </c>
      <c r="O18" s="160">
        <v>3.43</v>
      </c>
      <c r="P18" s="451">
        <v>16</v>
      </c>
      <c r="Q18" s="444">
        <v>8</v>
      </c>
      <c r="R18" s="381">
        <v>11</v>
      </c>
      <c r="S18" s="381">
        <v>38</v>
      </c>
      <c r="T18" s="464">
        <f t="shared" si="0"/>
        <v>73</v>
      </c>
    </row>
    <row r="19" spans="1:20" ht="15" customHeight="1" x14ac:dyDescent="0.25">
      <c r="A19" s="14">
        <v>14</v>
      </c>
      <c r="B19" s="33" t="s">
        <v>57</v>
      </c>
      <c r="C19" s="491" t="s">
        <v>192</v>
      </c>
      <c r="D19" s="191">
        <v>54</v>
      </c>
      <c r="E19" s="173">
        <v>3.9814814814814814</v>
      </c>
      <c r="F19" s="435">
        <v>3.85</v>
      </c>
      <c r="G19" s="315">
        <v>55</v>
      </c>
      <c r="H19" s="173">
        <v>3.8181818181818183</v>
      </c>
      <c r="I19" s="375">
        <v>3.7</v>
      </c>
      <c r="J19" s="191">
        <v>62</v>
      </c>
      <c r="K19" s="173">
        <v>3.7096774193548385</v>
      </c>
      <c r="L19" s="192">
        <v>3.61</v>
      </c>
      <c r="M19" s="191">
        <v>73</v>
      </c>
      <c r="N19" s="173">
        <v>3.74</v>
      </c>
      <c r="O19" s="192">
        <v>3.43</v>
      </c>
      <c r="P19" s="454">
        <v>21</v>
      </c>
      <c r="Q19" s="444">
        <v>22</v>
      </c>
      <c r="R19" s="381">
        <v>24</v>
      </c>
      <c r="S19" s="381">
        <v>10</v>
      </c>
      <c r="T19" s="464">
        <f t="shared" si="0"/>
        <v>77</v>
      </c>
    </row>
    <row r="20" spans="1:20" ht="15" customHeight="1" x14ac:dyDescent="0.25">
      <c r="A20" s="14">
        <v>15</v>
      </c>
      <c r="B20" s="33" t="s">
        <v>61</v>
      </c>
      <c r="C20" s="282" t="s">
        <v>25</v>
      </c>
      <c r="D20" s="145">
        <v>75</v>
      </c>
      <c r="E20" s="148">
        <v>3.9066666666666667</v>
      </c>
      <c r="F20" s="399">
        <v>3.85</v>
      </c>
      <c r="G20" s="311">
        <v>88</v>
      </c>
      <c r="H20" s="148">
        <v>3.7840909090909092</v>
      </c>
      <c r="I20" s="372">
        <v>3.7</v>
      </c>
      <c r="J20" s="145">
        <v>77</v>
      </c>
      <c r="K20" s="148">
        <v>3.8961038961038961</v>
      </c>
      <c r="L20" s="160">
        <v>3.61</v>
      </c>
      <c r="M20" s="145">
        <v>95</v>
      </c>
      <c r="N20" s="148">
        <v>3.76</v>
      </c>
      <c r="O20" s="160">
        <v>3.43</v>
      </c>
      <c r="P20" s="451">
        <v>32</v>
      </c>
      <c r="Q20" s="444">
        <v>31</v>
      </c>
      <c r="R20" s="381">
        <v>8</v>
      </c>
      <c r="S20" s="381">
        <v>7</v>
      </c>
      <c r="T20" s="464">
        <f t="shared" si="0"/>
        <v>78</v>
      </c>
    </row>
    <row r="21" spans="1:20" ht="15" customHeight="1" x14ac:dyDescent="0.25">
      <c r="A21" s="14">
        <v>16</v>
      </c>
      <c r="B21" s="33" t="s">
        <v>63</v>
      </c>
      <c r="C21" s="282" t="s">
        <v>132</v>
      </c>
      <c r="D21" s="145">
        <v>167</v>
      </c>
      <c r="E21" s="148">
        <v>4.0299401197604787</v>
      </c>
      <c r="F21" s="399">
        <v>3.85</v>
      </c>
      <c r="G21" s="311">
        <v>137</v>
      </c>
      <c r="H21" s="148">
        <v>3.7299270072992701</v>
      </c>
      <c r="I21" s="372">
        <v>3.7</v>
      </c>
      <c r="J21" s="145">
        <v>135</v>
      </c>
      <c r="K21" s="148">
        <v>3.8814814814814813</v>
      </c>
      <c r="L21" s="160">
        <v>3.61</v>
      </c>
      <c r="M21" s="145">
        <v>138</v>
      </c>
      <c r="N21" s="148">
        <v>3.5942028985507246</v>
      </c>
      <c r="O21" s="160">
        <v>3.43</v>
      </c>
      <c r="P21" s="451">
        <v>14</v>
      </c>
      <c r="Q21" s="444">
        <v>41</v>
      </c>
      <c r="R21" s="381">
        <v>9</v>
      </c>
      <c r="S21" s="381">
        <v>22</v>
      </c>
      <c r="T21" s="464">
        <f t="shared" si="0"/>
        <v>86</v>
      </c>
    </row>
    <row r="22" spans="1:20" ht="15" customHeight="1" x14ac:dyDescent="0.25">
      <c r="A22" s="14">
        <v>17</v>
      </c>
      <c r="B22" s="33" t="s">
        <v>60</v>
      </c>
      <c r="C22" s="282" t="s">
        <v>161</v>
      </c>
      <c r="D22" s="145">
        <v>98</v>
      </c>
      <c r="E22" s="148">
        <v>3.9795918367346941</v>
      </c>
      <c r="F22" s="399">
        <v>3.85</v>
      </c>
      <c r="G22" s="311">
        <v>79</v>
      </c>
      <c r="H22" s="148">
        <v>3.8607594936708862</v>
      </c>
      <c r="I22" s="372">
        <v>3.7</v>
      </c>
      <c r="J22" s="145">
        <v>82</v>
      </c>
      <c r="K22" s="148">
        <v>3.7195121951219514</v>
      </c>
      <c r="L22" s="160">
        <v>3.61</v>
      </c>
      <c r="M22" s="145">
        <v>75</v>
      </c>
      <c r="N22" s="148">
        <v>3.5333333333333332</v>
      </c>
      <c r="O22" s="160">
        <v>3.43</v>
      </c>
      <c r="P22" s="451">
        <v>22</v>
      </c>
      <c r="Q22" s="444">
        <v>19</v>
      </c>
      <c r="R22" s="381">
        <v>22</v>
      </c>
      <c r="S22" s="381">
        <v>29</v>
      </c>
      <c r="T22" s="464">
        <f t="shared" si="0"/>
        <v>92</v>
      </c>
    </row>
    <row r="23" spans="1:20" ht="15" customHeight="1" x14ac:dyDescent="0.25">
      <c r="A23" s="14">
        <v>18</v>
      </c>
      <c r="B23" s="33" t="s">
        <v>63</v>
      </c>
      <c r="C23" s="282" t="s">
        <v>134</v>
      </c>
      <c r="D23" s="145">
        <v>248</v>
      </c>
      <c r="E23" s="148">
        <v>4.036290322580645</v>
      </c>
      <c r="F23" s="399">
        <v>3.85</v>
      </c>
      <c r="G23" s="311">
        <v>213</v>
      </c>
      <c r="H23" s="148">
        <v>3.7934272300469485</v>
      </c>
      <c r="I23" s="372">
        <v>3.7</v>
      </c>
      <c r="J23" s="145">
        <v>233</v>
      </c>
      <c r="K23" s="148">
        <v>3.7253218884120169</v>
      </c>
      <c r="L23" s="160">
        <v>3.61</v>
      </c>
      <c r="M23" s="145">
        <v>234</v>
      </c>
      <c r="N23" s="148">
        <v>3.5</v>
      </c>
      <c r="O23" s="160">
        <v>3.43</v>
      </c>
      <c r="P23" s="451">
        <v>12</v>
      </c>
      <c r="Q23" s="444">
        <v>28</v>
      </c>
      <c r="R23" s="381">
        <v>20</v>
      </c>
      <c r="S23" s="381">
        <v>41</v>
      </c>
      <c r="T23" s="464">
        <f t="shared" si="0"/>
        <v>101</v>
      </c>
    </row>
    <row r="24" spans="1:20" ht="15" customHeight="1" x14ac:dyDescent="0.25">
      <c r="A24" s="14">
        <v>19</v>
      </c>
      <c r="B24" s="33" t="s">
        <v>59</v>
      </c>
      <c r="C24" s="288" t="s">
        <v>4</v>
      </c>
      <c r="D24" s="194">
        <v>50</v>
      </c>
      <c r="E24" s="168">
        <v>3.94</v>
      </c>
      <c r="F24" s="403">
        <v>3.85</v>
      </c>
      <c r="G24" s="316">
        <v>50</v>
      </c>
      <c r="H24" s="168">
        <v>3.88</v>
      </c>
      <c r="I24" s="376">
        <v>3.7</v>
      </c>
      <c r="J24" s="194">
        <v>47</v>
      </c>
      <c r="K24" s="168">
        <v>3.6808510638297873</v>
      </c>
      <c r="L24" s="195">
        <v>3.61</v>
      </c>
      <c r="M24" s="194">
        <v>58</v>
      </c>
      <c r="N24" s="168">
        <v>3.5862068965517242</v>
      </c>
      <c r="O24" s="195">
        <v>3.43</v>
      </c>
      <c r="P24" s="452">
        <v>29</v>
      </c>
      <c r="Q24" s="444">
        <v>17</v>
      </c>
      <c r="R24" s="381">
        <v>32</v>
      </c>
      <c r="S24" s="381">
        <v>23</v>
      </c>
      <c r="T24" s="464">
        <f t="shared" si="0"/>
        <v>101</v>
      </c>
    </row>
    <row r="25" spans="1:20" ht="15" customHeight="1" thickBot="1" x14ac:dyDescent="0.3">
      <c r="A25" s="15">
        <v>20</v>
      </c>
      <c r="B25" s="36" t="s">
        <v>61</v>
      </c>
      <c r="C25" s="286" t="s">
        <v>26</v>
      </c>
      <c r="D25" s="324">
        <v>65</v>
      </c>
      <c r="E25" s="318">
        <v>4.0307692307692307</v>
      </c>
      <c r="F25" s="437">
        <v>3.85</v>
      </c>
      <c r="G25" s="317">
        <v>56</v>
      </c>
      <c r="H25" s="318">
        <v>3.8035714285714284</v>
      </c>
      <c r="I25" s="377">
        <v>3.7</v>
      </c>
      <c r="J25" s="324">
        <v>74</v>
      </c>
      <c r="K25" s="318">
        <v>3.6081081081081079</v>
      </c>
      <c r="L25" s="326">
        <v>3.61</v>
      </c>
      <c r="M25" s="324">
        <v>57</v>
      </c>
      <c r="N25" s="318">
        <v>3.6315789473684212</v>
      </c>
      <c r="O25" s="326">
        <v>3.43</v>
      </c>
      <c r="P25" s="458">
        <v>13</v>
      </c>
      <c r="Q25" s="446">
        <v>25</v>
      </c>
      <c r="R25" s="383">
        <v>46</v>
      </c>
      <c r="S25" s="383">
        <v>18</v>
      </c>
      <c r="T25" s="466">
        <f t="shared" si="0"/>
        <v>102</v>
      </c>
    </row>
    <row r="26" spans="1:20" ht="15" customHeight="1" x14ac:dyDescent="0.25">
      <c r="A26" s="20">
        <v>21</v>
      </c>
      <c r="B26" s="35" t="s">
        <v>60</v>
      </c>
      <c r="C26" s="285" t="s">
        <v>74</v>
      </c>
      <c r="D26" s="198">
        <v>136</v>
      </c>
      <c r="E26" s="153">
        <v>3.8897058823529411</v>
      </c>
      <c r="F26" s="432">
        <v>3.85</v>
      </c>
      <c r="G26" s="309">
        <v>119</v>
      </c>
      <c r="H26" s="153">
        <v>3.9495798319327733</v>
      </c>
      <c r="I26" s="370">
        <v>3.7</v>
      </c>
      <c r="J26" s="198">
        <v>122</v>
      </c>
      <c r="K26" s="153">
        <v>3.7049180327868854</v>
      </c>
      <c r="L26" s="163">
        <v>3.61</v>
      </c>
      <c r="M26" s="198">
        <v>119</v>
      </c>
      <c r="N26" s="153">
        <v>3.5210084033613445</v>
      </c>
      <c r="O26" s="163">
        <v>3.43</v>
      </c>
      <c r="P26" s="450">
        <v>38</v>
      </c>
      <c r="Q26" s="443">
        <v>7</v>
      </c>
      <c r="R26" s="380">
        <v>25</v>
      </c>
      <c r="S26" s="380">
        <v>32</v>
      </c>
      <c r="T26" s="463">
        <f t="shared" si="0"/>
        <v>102</v>
      </c>
    </row>
    <row r="27" spans="1:20" ht="15" customHeight="1" x14ac:dyDescent="0.25">
      <c r="A27" s="14">
        <v>22</v>
      </c>
      <c r="B27" s="33" t="s">
        <v>62</v>
      </c>
      <c r="C27" s="287" t="s">
        <v>75</v>
      </c>
      <c r="D27" s="199">
        <v>103</v>
      </c>
      <c r="E27" s="154">
        <v>3.8446601941747574</v>
      </c>
      <c r="F27" s="433">
        <v>3.85</v>
      </c>
      <c r="G27" s="310">
        <v>108</v>
      </c>
      <c r="H27" s="154">
        <v>3.9074074074074074</v>
      </c>
      <c r="I27" s="371">
        <v>3.7</v>
      </c>
      <c r="J27" s="199">
        <v>74</v>
      </c>
      <c r="K27" s="154">
        <v>3.6486486486486487</v>
      </c>
      <c r="L27" s="164">
        <v>3.61</v>
      </c>
      <c r="M27" s="199">
        <v>88</v>
      </c>
      <c r="N27" s="154">
        <v>3.8068181818181817</v>
      </c>
      <c r="O27" s="164">
        <v>3.43</v>
      </c>
      <c r="P27" s="451">
        <v>48</v>
      </c>
      <c r="Q27" s="444">
        <v>16</v>
      </c>
      <c r="R27" s="381">
        <v>38</v>
      </c>
      <c r="S27" s="381">
        <v>5</v>
      </c>
      <c r="T27" s="464">
        <f t="shared" si="0"/>
        <v>107</v>
      </c>
    </row>
    <row r="28" spans="1:20" ht="15" customHeight="1" x14ac:dyDescent="0.25">
      <c r="A28" s="14">
        <v>23</v>
      </c>
      <c r="B28" s="33" t="s">
        <v>61</v>
      </c>
      <c r="C28" s="282" t="s">
        <v>168</v>
      </c>
      <c r="D28" s="145">
        <v>50</v>
      </c>
      <c r="E28" s="148">
        <v>4.24</v>
      </c>
      <c r="F28" s="399">
        <v>3.85</v>
      </c>
      <c r="G28" s="311">
        <v>36</v>
      </c>
      <c r="H28" s="148">
        <v>4.166666666666667</v>
      </c>
      <c r="I28" s="372">
        <v>3.7</v>
      </c>
      <c r="J28" s="145">
        <v>33</v>
      </c>
      <c r="K28" s="148">
        <v>3.4545454545454546</v>
      </c>
      <c r="L28" s="160">
        <v>3.61</v>
      </c>
      <c r="M28" s="145">
        <v>29</v>
      </c>
      <c r="N28" s="148">
        <v>3.5862068965517242</v>
      </c>
      <c r="O28" s="160">
        <v>3.43</v>
      </c>
      <c r="P28" s="451">
        <v>3</v>
      </c>
      <c r="Q28" s="444">
        <v>2</v>
      </c>
      <c r="R28" s="381">
        <v>79</v>
      </c>
      <c r="S28" s="381">
        <v>25</v>
      </c>
      <c r="T28" s="464">
        <f t="shared" si="0"/>
        <v>109</v>
      </c>
    </row>
    <row r="29" spans="1:20" ht="15" customHeight="1" x14ac:dyDescent="0.25">
      <c r="A29" s="14">
        <v>24</v>
      </c>
      <c r="B29" s="33" t="s">
        <v>62</v>
      </c>
      <c r="C29" s="282" t="s">
        <v>71</v>
      </c>
      <c r="D29" s="145">
        <v>98</v>
      </c>
      <c r="E29" s="148">
        <v>3.8979591836734695</v>
      </c>
      <c r="F29" s="399">
        <v>3.85</v>
      </c>
      <c r="G29" s="311">
        <v>76</v>
      </c>
      <c r="H29" s="148">
        <v>3.9342105263157894</v>
      </c>
      <c r="I29" s="372">
        <v>3.7</v>
      </c>
      <c r="J29" s="145">
        <v>79</v>
      </c>
      <c r="K29" s="148">
        <v>3.721518987341772</v>
      </c>
      <c r="L29" s="160">
        <v>3.61</v>
      </c>
      <c r="M29" s="145">
        <v>74</v>
      </c>
      <c r="N29" s="148">
        <v>3.4864864864864864</v>
      </c>
      <c r="O29" s="160">
        <v>3.43</v>
      </c>
      <c r="P29" s="451">
        <v>35</v>
      </c>
      <c r="Q29" s="444">
        <v>11</v>
      </c>
      <c r="R29" s="381">
        <v>21</v>
      </c>
      <c r="S29" s="381">
        <v>42</v>
      </c>
      <c r="T29" s="464">
        <f t="shared" si="0"/>
        <v>109</v>
      </c>
    </row>
    <row r="30" spans="1:20" ht="15" customHeight="1" x14ac:dyDescent="0.25">
      <c r="A30" s="14">
        <v>25</v>
      </c>
      <c r="B30" s="33" t="s">
        <v>59</v>
      </c>
      <c r="C30" s="288" t="s">
        <v>2</v>
      </c>
      <c r="D30" s="194">
        <v>86</v>
      </c>
      <c r="E30" s="168">
        <v>4.0697674418604652</v>
      </c>
      <c r="F30" s="403">
        <v>3.85</v>
      </c>
      <c r="G30" s="316">
        <v>83</v>
      </c>
      <c r="H30" s="168">
        <v>3.7349397590361444</v>
      </c>
      <c r="I30" s="376">
        <v>3.7</v>
      </c>
      <c r="J30" s="194">
        <v>96</v>
      </c>
      <c r="K30" s="168">
        <v>3.7291666666666665</v>
      </c>
      <c r="L30" s="195">
        <v>3.61</v>
      </c>
      <c r="M30" s="194">
        <v>112</v>
      </c>
      <c r="N30" s="168">
        <v>3.4464285714285716</v>
      </c>
      <c r="O30" s="195">
        <v>3.43</v>
      </c>
      <c r="P30" s="452">
        <v>10</v>
      </c>
      <c r="Q30" s="444">
        <v>40</v>
      </c>
      <c r="R30" s="381">
        <v>18</v>
      </c>
      <c r="S30" s="381">
        <v>45</v>
      </c>
      <c r="T30" s="464">
        <f t="shared" si="0"/>
        <v>113</v>
      </c>
    </row>
    <row r="31" spans="1:20" ht="15" customHeight="1" x14ac:dyDescent="0.25">
      <c r="A31" s="14">
        <v>26</v>
      </c>
      <c r="B31" s="33" t="s">
        <v>63</v>
      </c>
      <c r="C31" s="287" t="s">
        <v>183</v>
      </c>
      <c r="D31" s="199">
        <v>212</v>
      </c>
      <c r="E31" s="154">
        <v>3.9858490566037736</v>
      </c>
      <c r="F31" s="433">
        <v>3.85</v>
      </c>
      <c r="G31" s="310">
        <v>200</v>
      </c>
      <c r="H31" s="154">
        <v>3.7349999999999999</v>
      </c>
      <c r="I31" s="371">
        <v>3.7</v>
      </c>
      <c r="J31" s="199">
        <v>180</v>
      </c>
      <c r="K31" s="154">
        <v>3.6333333333333333</v>
      </c>
      <c r="L31" s="164">
        <v>3.61</v>
      </c>
      <c r="M31" s="199">
        <v>156</v>
      </c>
      <c r="N31" s="154">
        <v>3.5256410256410255</v>
      </c>
      <c r="O31" s="164">
        <v>3.43</v>
      </c>
      <c r="P31" s="451">
        <v>19</v>
      </c>
      <c r="Q31" s="444">
        <v>39</v>
      </c>
      <c r="R31" s="381">
        <v>40</v>
      </c>
      <c r="S31" s="381">
        <v>30</v>
      </c>
      <c r="T31" s="464">
        <f t="shared" si="0"/>
        <v>128</v>
      </c>
    </row>
    <row r="32" spans="1:20" ht="15" customHeight="1" x14ac:dyDescent="0.25">
      <c r="A32" s="14">
        <v>27</v>
      </c>
      <c r="B32" s="33" t="s">
        <v>60</v>
      </c>
      <c r="C32" s="282" t="s">
        <v>128</v>
      </c>
      <c r="D32" s="145">
        <v>137</v>
      </c>
      <c r="E32" s="148">
        <v>3.948905109489051</v>
      </c>
      <c r="F32" s="399">
        <v>3.85</v>
      </c>
      <c r="G32" s="311">
        <v>77</v>
      </c>
      <c r="H32" s="148">
        <v>3.6493506493506493</v>
      </c>
      <c r="I32" s="372">
        <v>3.7</v>
      </c>
      <c r="J32" s="145">
        <v>84</v>
      </c>
      <c r="K32" s="148">
        <v>3.7023809523809526</v>
      </c>
      <c r="L32" s="160">
        <v>3.61</v>
      </c>
      <c r="M32" s="145">
        <v>92</v>
      </c>
      <c r="N32" s="148">
        <v>3.6086956521739131</v>
      </c>
      <c r="O32" s="160">
        <v>3.43</v>
      </c>
      <c r="P32" s="451">
        <v>27</v>
      </c>
      <c r="Q32" s="444">
        <v>55</v>
      </c>
      <c r="R32" s="381">
        <v>27</v>
      </c>
      <c r="S32" s="381">
        <v>20</v>
      </c>
      <c r="T32" s="464">
        <f t="shared" si="0"/>
        <v>129</v>
      </c>
    </row>
    <row r="33" spans="1:20" ht="15" customHeight="1" x14ac:dyDescent="0.25">
      <c r="A33" s="13">
        <v>28</v>
      </c>
      <c r="B33" s="33" t="s">
        <v>63</v>
      </c>
      <c r="C33" s="282" t="s">
        <v>131</v>
      </c>
      <c r="D33" s="145">
        <v>233</v>
      </c>
      <c r="E33" s="148">
        <v>3.8712446351931331</v>
      </c>
      <c r="F33" s="399">
        <v>3.85</v>
      </c>
      <c r="G33" s="311">
        <v>191</v>
      </c>
      <c r="H33" s="148">
        <v>3.7696335078534031</v>
      </c>
      <c r="I33" s="372">
        <v>3.7</v>
      </c>
      <c r="J33" s="145">
        <v>213</v>
      </c>
      <c r="K33" s="148">
        <v>3.68075117370892</v>
      </c>
      <c r="L33" s="160">
        <v>3.61</v>
      </c>
      <c r="M33" s="145">
        <v>179</v>
      </c>
      <c r="N33" s="148">
        <v>3.5418994413407821</v>
      </c>
      <c r="O33" s="160">
        <v>3.43</v>
      </c>
      <c r="P33" s="456">
        <v>41</v>
      </c>
      <c r="Q33" s="447">
        <v>32</v>
      </c>
      <c r="R33" s="384">
        <v>33</v>
      </c>
      <c r="S33" s="384">
        <v>27</v>
      </c>
      <c r="T33" s="464">
        <f t="shared" si="0"/>
        <v>133</v>
      </c>
    </row>
    <row r="34" spans="1:20" ht="15" customHeight="1" x14ac:dyDescent="0.25">
      <c r="A34" s="14">
        <v>29</v>
      </c>
      <c r="B34" s="33" t="s">
        <v>59</v>
      </c>
      <c r="C34" s="288" t="s">
        <v>11</v>
      </c>
      <c r="D34" s="194">
        <v>105</v>
      </c>
      <c r="E34" s="168">
        <v>3.8952380952380952</v>
      </c>
      <c r="F34" s="403">
        <v>3.85</v>
      </c>
      <c r="G34" s="316">
        <v>94</v>
      </c>
      <c r="H34" s="168">
        <v>3.9255319148936172</v>
      </c>
      <c r="I34" s="376">
        <v>3.7</v>
      </c>
      <c r="J34" s="194">
        <v>100</v>
      </c>
      <c r="K34" s="168">
        <v>3.7</v>
      </c>
      <c r="L34" s="195">
        <v>3.61</v>
      </c>
      <c r="M34" s="194">
        <v>78</v>
      </c>
      <c r="N34" s="168">
        <v>3.3846153846153846</v>
      </c>
      <c r="O34" s="195">
        <v>3.43</v>
      </c>
      <c r="P34" s="452">
        <v>36</v>
      </c>
      <c r="Q34" s="444">
        <v>14</v>
      </c>
      <c r="R34" s="381">
        <v>30</v>
      </c>
      <c r="S34" s="381">
        <v>54</v>
      </c>
      <c r="T34" s="464">
        <f t="shared" si="0"/>
        <v>134</v>
      </c>
    </row>
    <row r="35" spans="1:20" ht="15" customHeight="1" thickBot="1" x14ac:dyDescent="0.3">
      <c r="A35" s="15">
        <v>30</v>
      </c>
      <c r="B35" s="83" t="s">
        <v>61</v>
      </c>
      <c r="C35" s="284" t="s">
        <v>31</v>
      </c>
      <c r="D35" s="364">
        <v>103</v>
      </c>
      <c r="E35" s="206">
        <v>3.941747572815534</v>
      </c>
      <c r="F35" s="434">
        <v>3.85</v>
      </c>
      <c r="G35" s="319">
        <v>109</v>
      </c>
      <c r="H35" s="206">
        <v>3.6330275229357798</v>
      </c>
      <c r="I35" s="378">
        <v>3.7</v>
      </c>
      <c r="J35" s="364">
        <v>97</v>
      </c>
      <c r="K35" s="206">
        <v>3.6494845360824741</v>
      </c>
      <c r="L35" s="365">
        <v>3.61</v>
      </c>
      <c r="M35" s="364">
        <v>104</v>
      </c>
      <c r="N35" s="206">
        <v>3.6730769230769229</v>
      </c>
      <c r="O35" s="365">
        <v>3.43</v>
      </c>
      <c r="P35" s="453">
        <v>28</v>
      </c>
      <c r="Q35" s="445">
        <v>61</v>
      </c>
      <c r="R35" s="382">
        <v>37</v>
      </c>
      <c r="S35" s="382">
        <v>13</v>
      </c>
      <c r="T35" s="465">
        <f t="shared" si="0"/>
        <v>139</v>
      </c>
    </row>
    <row r="36" spans="1:20" ht="15" customHeight="1" x14ac:dyDescent="0.25">
      <c r="A36" s="20">
        <v>31</v>
      </c>
      <c r="B36" s="35" t="s">
        <v>61</v>
      </c>
      <c r="C36" s="285" t="s">
        <v>194</v>
      </c>
      <c r="D36" s="198">
        <v>99</v>
      </c>
      <c r="E36" s="153">
        <v>3.9494949494949494</v>
      </c>
      <c r="F36" s="432">
        <v>3.85</v>
      </c>
      <c r="G36" s="309">
        <v>63</v>
      </c>
      <c r="H36" s="153">
        <v>3.8253968253968256</v>
      </c>
      <c r="I36" s="370">
        <v>3.7</v>
      </c>
      <c r="J36" s="198">
        <v>59</v>
      </c>
      <c r="K36" s="153">
        <v>3.5762711864406778</v>
      </c>
      <c r="L36" s="163">
        <v>3.61</v>
      </c>
      <c r="M36" s="198">
        <v>79</v>
      </c>
      <c r="N36" s="153">
        <v>3.5063291139240507</v>
      </c>
      <c r="O36" s="163">
        <v>3.43</v>
      </c>
      <c r="P36" s="450">
        <v>26</v>
      </c>
      <c r="Q36" s="443">
        <v>21</v>
      </c>
      <c r="R36" s="380">
        <v>56</v>
      </c>
      <c r="S36" s="380">
        <v>37</v>
      </c>
      <c r="T36" s="462">
        <f t="shared" si="0"/>
        <v>140</v>
      </c>
    </row>
    <row r="37" spans="1:20" ht="15" customHeight="1" x14ac:dyDescent="0.25">
      <c r="A37" s="14">
        <v>32</v>
      </c>
      <c r="B37" s="33" t="s">
        <v>62</v>
      </c>
      <c r="C37" s="282" t="s">
        <v>107</v>
      </c>
      <c r="D37" s="145">
        <v>82</v>
      </c>
      <c r="E37" s="148">
        <v>4.024390243902439</v>
      </c>
      <c r="F37" s="399">
        <v>3.85</v>
      </c>
      <c r="G37" s="311">
        <v>82</v>
      </c>
      <c r="H37" s="148">
        <v>3.7682926829268291</v>
      </c>
      <c r="I37" s="372">
        <v>3.7</v>
      </c>
      <c r="J37" s="145">
        <v>95</v>
      </c>
      <c r="K37" s="148">
        <v>3.5368421052631578</v>
      </c>
      <c r="L37" s="160">
        <v>3.61</v>
      </c>
      <c r="M37" s="145">
        <v>99</v>
      </c>
      <c r="N37" s="148">
        <v>3.5252525252525251</v>
      </c>
      <c r="O37" s="160">
        <v>3.43</v>
      </c>
      <c r="P37" s="451">
        <v>15</v>
      </c>
      <c r="Q37" s="444">
        <v>33</v>
      </c>
      <c r="R37" s="381">
        <v>63</v>
      </c>
      <c r="S37" s="381">
        <v>31</v>
      </c>
      <c r="T37" s="464">
        <f t="shared" si="0"/>
        <v>142</v>
      </c>
    </row>
    <row r="38" spans="1:20" ht="15" customHeight="1" x14ac:dyDescent="0.25">
      <c r="A38" s="14">
        <v>33</v>
      </c>
      <c r="B38" s="33" t="s">
        <v>59</v>
      </c>
      <c r="C38" s="288" t="s">
        <v>5</v>
      </c>
      <c r="D38" s="194">
        <v>103</v>
      </c>
      <c r="E38" s="168">
        <v>3.9029126213592233</v>
      </c>
      <c r="F38" s="403">
        <v>3.85</v>
      </c>
      <c r="G38" s="316">
        <v>89</v>
      </c>
      <c r="H38" s="168">
        <v>3.6853932584269664</v>
      </c>
      <c r="I38" s="376">
        <v>3.7</v>
      </c>
      <c r="J38" s="194">
        <v>127</v>
      </c>
      <c r="K38" s="168">
        <v>3.7401574803149606</v>
      </c>
      <c r="L38" s="195">
        <v>3.61</v>
      </c>
      <c r="M38" s="194">
        <v>122</v>
      </c>
      <c r="N38" s="168">
        <v>3.4344262295081966</v>
      </c>
      <c r="O38" s="195">
        <v>3.43</v>
      </c>
      <c r="P38" s="452">
        <v>33</v>
      </c>
      <c r="Q38" s="444">
        <v>47</v>
      </c>
      <c r="R38" s="381">
        <v>15</v>
      </c>
      <c r="S38" s="381">
        <v>47</v>
      </c>
      <c r="T38" s="464">
        <f t="shared" ref="T38:T69" si="1">SUM(P38:S38)</f>
        <v>142</v>
      </c>
    </row>
    <row r="39" spans="1:20" ht="15" customHeight="1" x14ac:dyDescent="0.25">
      <c r="A39" s="14">
        <v>34</v>
      </c>
      <c r="B39" s="33" t="s">
        <v>57</v>
      </c>
      <c r="C39" s="469" t="s">
        <v>76</v>
      </c>
      <c r="D39" s="471">
        <v>143</v>
      </c>
      <c r="E39" s="320">
        <v>3.7832167832167833</v>
      </c>
      <c r="F39" s="472">
        <v>3.85</v>
      </c>
      <c r="G39" s="441">
        <v>147</v>
      </c>
      <c r="H39" s="320">
        <v>3.7619047619047619</v>
      </c>
      <c r="I39" s="473">
        <v>3.7</v>
      </c>
      <c r="J39" s="471">
        <v>148</v>
      </c>
      <c r="K39" s="320">
        <v>3.7297297297297298</v>
      </c>
      <c r="L39" s="474">
        <v>3.61</v>
      </c>
      <c r="M39" s="471">
        <v>144</v>
      </c>
      <c r="N39" s="320">
        <v>3.51</v>
      </c>
      <c r="O39" s="474">
        <v>3.43</v>
      </c>
      <c r="P39" s="454">
        <v>63</v>
      </c>
      <c r="Q39" s="444">
        <v>34</v>
      </c>
      <c r="R39" s="381">
        <v>17</v>
      </c>
      <c r="S39" s="381">
        <v>33</v>
      </c>
      <c r="T39" s="464">
        <f t="shared" si="1"/>
        <v>147</v>
      </c>
    </row>
    <row r="40" spans="1:20" ht="15" customHeight="1" x14ac:dyDescent="0.25">
      <c r="A40" s="14">
        <v>35</v>
      </c>
      <c r="B40" s="33" t="s">
        <v>61</v>
      </c>
      <c r="C40" s="282" t="s">
        <v>195</v>
      </c>
      <c r="D40" s="145">
        <v>86</v>
      </c>
      <c r="E40" s="148">
        <v>3.7674418604651163</v>
      </c>
      <c r="F40" s="399">
        <v>3.85</v>
      </c>
      <c r="G40" s="311">
        <v>89</v>
      </c>
      <c r="H40" s="148">
        <v>3.8764044943820224</v>
      </c>
      <c r="I40" s="372">
        <v>3.7</v>
      </c>
      <c r="J40" s="145">
        <v>80</v>
      </c>
      <c r="K40" s="148">
        <v>3.9375</v>
      </c>
      <c r="L40" s="160">
        <v>3.61</v>
      </c>
      <c r="M40" s="145">
        <v>80</v>
      </c>
      <c r="N40" s="148">
        <v>3.3624999999999998</v>
      </c>
      <c r="O40" s="160">
        <v>3.43</v>
      </c>
      <c r="P40" s="451">
        <v>68</v>
      </c>
      <c r="Q40" s="444">
        <v>18</v>
      </c>
      <c r="R40" s="381">
        <v>6</v>
      </c>
      <c r="S40" s="381">
        <v>57</v>
      </c>
      <c r="T40" s="464">
        <f t="shared" si="1"/>
        <v>149</v>
      </c>
    </row>
    <row r="41" spans="1:20" ht="15" customHeight="1" x14ac:dyDescent="0.25">
      <c r="A41" s="14">
        <v>36</v>
      </c>
      <c r="B41" s="33" t="s">
        <v>61</v>
      </c>
      <c r="C41" s="282" t="s">
        <v>24</v>
      </c>
      <c r="D41" s="145">
        <v>124</v>
      </c>
      <c r="E41" s="148">
        <v>3.879032258064516</v>
      </c>
      <c r="F41" s="399">
        <v>3.85</v>
      </c>
      <c r="G41" s="311">
        <v>116</v>
      </c>
      <c r="H41" s="148">
        <v>3.6379310344827585</v>
      </c>
      <c r="I41" s="372">
        <v>3.7</v>
      </c>
      <c r="J41" s="145">
        <v>117</v>
      </c>
      <c r="K41" s="148">
        <v>3.5897435897435899</v>
      </c>
      <c r="L41" s="160">
        <v>3.61</v>
      </c>
      <c r="M41" s="145">
        <v>95</v>
      </c>
      <c r="N41" s="148">
        <v>3.77</v>
      </c>
      <c r="O41" s="160">
        <v>3.43</v>
      </c>
      <c r="P41" s="451">
        <v>40</v>
      </c>
      <c r="Q41" s="444">
        <v>58</v>
      </c>
      <c r="R41" s="381">
        <v>50</v>
      </c>
      <c r="S41" s="381">
        <v>6</v>
      </c>
      <c r="T41" s="464">
        <f t="shared" si="1"/>
        <v>154</v>
      </c>
    </row>
    <row r="42" spans="1:20" ht="15" customHeight="1" x14ac:dyDescent="0.25">
      <c r="A42" s="14">
        <v>37</v>
      </c>
      <c r="B42" s="33" t="s">
        <v>63</v>
      </c>
      <c r="C42" s="282" t="s">
        <v>177</v>
      </c>
      <c r="D42" s="145">
        <v>123</v>
      </c>
      <c r="E42" s="148">
        <v>3.8130081300813008</v>
      </c>
      <c r="F42" s="399">
        <v>3.85</v>
      </c>
      <c r="G42" s="311">
        <v>114</v>
      </c>
      <c r="H42" s="148">
        <v>3.8157894736842106</v>
      </c>
      <c r="I42" s="372">
        <v>3.7</v>
      </c>
      <c r="J42" s="145">
        <v>98</v>
      </c>
      <c r="K42" s="148">
        <v>3.5918367346938775</v>
      </c>
      <c r="L42" s="160">
        <v>3.61</v>
      </c>
      <c r="M42" s="145">
        <v>96</v>
      </c>
      <c r="N42" s="148">
        <v>3.5416666666666665</v>
      </c>
      <c r="O42" s="160">
        <v>3.43</v>
      </c>
      <c r="P42" s="451">
        <v>57</v>
      </c>
      <c r="Q42" s="444">
        <v>23</v>
      </c>
      <c r="R42" s="381">
        <v>49</v>
      </c>
      <c r="S42" s="381">
        <v>28</v>
      </c>
      <c r="T42" s="464">
        <f t="shared" si="1"/>
        <v>157</v>
      </c>
    </row>
    <row r="43" spans="1:20" ht="15" customHeight="1" x14ac:dyDescent="0.25">
      <c r="A43" s="14">
        <v>38</v>
      </c>
      <c r="B43" s="33" t="s">
        <v>61</v>
      </c>
      <c r="C43" s="282" t="s">
        <v>167</v>
      </c>
      <c r="D43" s="145">
        <v>69</v>
      </c>
      <c r="E43" s="148">
        <v>3.8695652173913042</v>
      </c>
      <c r="F43" s="399">
        <v>3.85</v>
      </c>
      <c r="G43" s="311">
        <v>74</v>
      </c>
      <c r="H43" s="148">
        <v>3.7567567567567566</v>
      </c>
      <c r="I43" s="372">
        <v>3.7</v>
      </c>
      <c r="J43" s="145">
        <v>68</v>
      </c>
      <c r="K43" s="148">
        <v>3.5</v>
      </c>
      <c r="L43" s="160">
        <v>3.61</v>
      </c>
      <c r="M43" s="145">
        <v>62</v>
      </c>
      <c r="N43" s="148">
        <v>3.6451612903225805</v>
      </c>
      <c r="O43" s="160">
        <v>3.43</v>
      </c>
      <c r="P43" s="451">
        <v>43</v>
      </c>
      <c r="Q43" s="444">
        <v>35</v>
      </c>
      <c r="R43" s="381">
        <v>70</v>
      </c>
      <c r="S43" s="381">
        <v>17</v>
      </c>
      <c r="T43" s="464">
        <f t="shared" si="1"/>
        <v>165</v>
      </c>
    </row>
    <row r="44" spans="1:20" ht="15" customHeight="1" x14ac:dyDescent="0.25">
      <c r="A44" s="13">
        <v>39</v>
      </c>
      <c r="B44" s="33" t="s">
        <v>63</v>
      </c>
      <c r="C44" s="282" t="s">
        <v>148</v>
      </c>
      <c r="D44" s="145">
        <v>127</v>
      </c>
      <c r="E44" s="148">
        <v>3.8503937007874014</v>
      </c>
      <c r="F44" s="399">
        <v>3.85</v>
      </c>
      <c r="G44" s="311">
        <v>83</v>
      </c>
      <c r="H44" s="148">
        <v>3.6385542168674698</v>
      </c>
      <c r="I44" s="372">
        <v>3.7</v>
      </c>
      <c r="J44" s="145">
        <v>58</v>
      </c>
      <c r="K44" s="148">
        <v>3.896551724137931</v>
      </c>
      <c r="L44" s="160">
        <v>3.61</v>
      </c>
      <c r="M44" s="145">
        <v>31</v>
      </c>
      <c r="N44" s="148">
        <v>3.3548387096774195</v>
      </c>
      <c r="O44" s="160">
        <v>3.43</v>
      </c>
      <c r="P44" s="456">
        <v>47</v>
      </c>
      <c r="Q44" s="447">
        <v>57</v>
      </c>
      <c r="R44" s="384">
        <v>7</v>
      </c>
      <c r="S44" s="384">
        <v>61</v>
      </c>
      <c r="T44" s="464">
        <f t="shared" si="1"/>
        <v>172</v>
      </c>
    </row>
    <row r="45" spans="1:20" ht="15" customHeight="1" thickBot="1" x14ac:dyDescent="0.3">
      <c r="A45" s="15">
        <v>40</v>
      </c>
      <c r="B45" s="83" t="s">
        <v>62</v>
      </c>
      <c r="C45" s="284" t="s">
        <v>106</v>
      </c>
      <c r="D45" s="364">
        <v>76</v>
      </c>
      <c r="E45" s="206">
        <v>3.8157894736842106</v>
      </c>
      <c r="F45" s="434">
        <v>3.85</v>
      </c>
      <c r="G45" s="319">
        <v>63</v>
      </c>
      <c r="H45" s="206">
        <v>3.6666666666666665</v>
      </c>
      <c r="I45" s="378">
        <v>3.7</v>
      </c>
      <c r="J45" s="364">
        <v>76</v>
      </c>
      <c r="K45" s="206">
        <v>3.6973684210526314</v>
      </c>
      <c r="L45" s="365">
        <v>3.61</v>
      </c>
      <c r="M45" s="364">
        <v>73</v>
      </c>
      <c r="N45" s="206">
        <v>3.506849315068493</v>
      </c>
      <c r="O45" s="365">
        <v>3.43</v>
      </c>
      <c r="P45" s="453">
        <v>56</v>
      </c>
      <c r="Q45" s="445">
        <v>49</v>
      </c>
      <c r="R45" s="382">
        <v>31</v>
      </c>
      <c r="S45" s="382">
        <v>36</v>
      </c>
      <c r="T45" s="466">
        <f t="shared" si="1"/>
        <v>172</v>
      </c>
    </row>
    <row r="46" spans="1:20" ht="15" customHeight="1" x14ac:dyDescent="0.25">
      <c r="A46" s="20">
        <v>41</v>
      </c>
      <c r="B46" s="35" t="s">
        <v>63</v>
      </c>
      <c r="C46" s="285" t="s">
        <v>184</v>
      </c>
      <c r="D46" s="198">
        <v>102</v>
      </c>
      <c r="E46" s="153">
        <v>4</v>
      </c>
      <c r="F46" s="432">
        <v>3.85</v>
      </c>
      <c r="G46" s="309">
        <v>82</v>
      </c>
      <c r="H46" s="153">
        <v>3.6341463414634148</v>
      </c>
      <c r="I46" s="370">
        <v>3.7</v>
      </c>
      <c r="J46" s="198">
        <v>64</v>
      </c>
      <c r="K46" s="153">
        <v>3.625</v>
      </c>
      <c r="L46" s="163">
        <v>3.61</v>
      </c>
      <c r="M46" s="198">
        <v>90</v>
      </c>
      <c r="N46" s="153">
        <v>3.3555555555555556</v>
      </c>
      <c r="O46" s="163">
        <v>3.43</v>
      </c>
      <c r="P46" s="450">
        <v>17</v>
      </c>
      <c r="Q46" s="443">
        <v>60</v>
      </c>
      <c r="R46" s="380">
        <v>44</v>
      </c>
      <c r="S46" s="380">
        <v>58</v>
      </c>
      <c r="T46" s="463">
        <f t="shared" si="1"/>
        <v>179</v>
      </c>
    </row>
    <row r="47" spans="1:20" ht="15" customHeight="1" x14ac:dyDescent="0.25">
      <c r="A47" s="14">
        <v>42</v>
      </c>
      <c r="B47" s="33" t="s">
        <v>62</v>
      </c>
      <c r="C47" s="287" t="s">
        <v>174</v>
      </c>
      <c r="D47" s="199">
        <v>203</v>
      </c>
      <c r="E47" s="154">
        <v>3.7438423645320196</v>
      </c>
      <c r="F47" s="433">
        <v>3.85</v>
      </c>
      <c r="G47" s="310">
        <v>164</v>
      </c>
      <c r="H47" s="154">
        <v>3.7926829268292681</v>
      </c>
      <c r="I47" s="371">
        <v>3.7</v>
      </c>
      <c r="J47" s="199">
        <v>185</v>
      </c>
      <c r="K47" s="154">
        <v>3.6324324324324326</v>
      </c>
      <c r="L47" s="164">
        <v>3.61</v>
      </c>
      <c r="M47" s="199">
        <v>183</v>
      </c>
      <c r="N47" s="154">
        <v>3.5081967213114753</v>
      </c>
      <c r="O47" s="164">
        <v>3.43</v>
      </c>
      <c r="P47" s="451">
        <v>76</v>
      </c>
      <c r="Q47" s="444">
        <v>29</v>
      </c>
      <c r="R47" s="381">
        <v>41</v>
      </c>
      <c r="S47" s="381">
        <v>35</v>
      </c>
      <c r="T47" s="468">
        <f t="shared" si="1"/>
        <v>181</v>
      </c>
    </row>
    <row r="48" spans="1:20" ht="15" customHeight="1" x14ac:dyDescent="0.25">
      <c r="A48" s="14">
        <v>43</v>
      </c>
      <c r="B48" s="33" t="s">
        <v>58</v>
      </c>
      <c r="C48" s="282" t="s">
        <v>86</v>
      </c>
      <c r="D48" s="145">
        <v>52</v>
      </c>
      <c r="E48" s="148">
        <v>4</v>
      </c>
      <c r="F48" s="399">
        <v>3.85</v>
      </c>
      <c r="G48" s="311">
        <v>27</v>
      </c>
      <c r="H48" s="148">
        <v>3.6296296296296298</v>
      </c>
      <c r="I48" s="372">
        <v>3.7</v>
      </c>
      <c r="J48" s="145">
        <v>43</v>
      </c>
      <c r="K48" s="148">
        <v>3.5116279069767442</v>
      </c>
      <c r="L48" s="160">
        <v>3.61</v>
      </c>
      <c r="M48" s="145">
        <v>50</v>
      </c>
      <c r="N48" s="148">
        <v>3.5</v>
      </c>
      <c r="O48" s="160">
        <v>3.43</v>
      </c>
      <c r="P48" s="451">
        <v>18</v>
      </c>
      <c r="Q48" s="444">
        <v>63</v>
      </c>
      <c r="R48" s="381">
        <v>66</v>
      </c>
      <c r="S48" s="381">
        <v>39</v>
      </c>
      <c r="T48" s="464">
        <f t="shared" si="1"/>
        <v>186</v>
      </c>
    </row>
    <row r="49" spans="1:20" ht="15" customHeight="1" x14ac:dyDescent="0.25">
      <c r="A49" s="14">
        <v>44</v>
      </c>
      <c r="B49" s="492" t="s">
        <v>62</v>
      </c>
      <c r="C49" s="282" t="s">
        <v>152</v>
      </c>
      <c r="D49" s="145">
        <v>241</v>
      </c>
      <c r="E49" s="148">
        <v>3.9709543568464731</v>
      </c>
      <c r="F49" s="399">
        <v>3.85</v>
      </c>
      <c r="G49" s="311">
        <v>161</v>
      </c>
      <c r="H49" s="148">
        <v>3.6956521739130435</v>
      </c>
      <c r="I49" s="372">
        <v>3.7</v>
      </c>
      <c r="J49" s="145">
        <v>128</v>
      </c>
      <c r="K49" s="148">
        <v>3.7265625</v>
      </c>
      <c r="L49" s="160">
        <v>3.61</v>
      </c>
      <c r="M49" s="145"/>
      <c r="N49" s="148"/>
      <c r="O49" s="160">
        <v>3.43</v>
      </c>
      <c r="P49" s="451">
        <v>23</v>
      </c>
      <c r="Q49" s="444">
        <v>44</v>
      </c>
      <c r="R49" s="381">
        <v>19</v>
      </c>
      <c r="S49" s="381">
        <v>108</v>
      </c>
      <c r="T49" s="464">
        <f t="shared" si="1"/>
        <v>194</v>
      </c>
    </row>
    <row r="50" spans="1:20" ht="15" customHeight="1" x14ac:dyDescent="0.25">
      <c r="A50" s="14">
        <v>45</v>
      </c>
      <c r="B50" s="33" t="s">
        <v>60</v>
      </c>
      <c r="C50" s="288" t="s">
        <v>19</v>
      </c>
      <c r="D50" s="194">
        <v>105</v>
      </c>
      <c r="E50" s="168">
        <v>3.9333333333333331</v>
      </c>
      <c r="F50" s="403">
        <v>3.85</v>
      </c>
      <c r="G50" s="316">
        <v>98</v>
      </c>
      <c r="H50" s="168">
        <v>3.6530612244897958</v>
      </c>
      <c r="I50" s="376">
        <v>3.7</v>
      </c>
      <c r="J50" s="194">
        <v>74</v>
      </c>
      <c r="K50" s="168">
        <v>3.7027027027027026</v>
      </c>
      <c r="L50" s="195">
        <v>3.61</v>
      </c>
      <c r="M50" s="194">
        <v>76</v>
      </c>
      <c r="N50" s="168">
        <v>3.1447368421052633</v>
      </c>
      <c r="O50" s="195">
        <v>3.43</v>
      </c>
      <c r="P50" s="452">
        <v>30</v>
      </c>
      <c r="Q50" s="444">
        <v>54</v>
      </c>
      <c r="R50" s="381">
        <v>26</v>
      </c>
      <c r="S50" s="381">
        <v>90</v>
      </c>
      <c r="T50" s="464">
        <f t="shared" si="1"/>
        <v>200</v>
      </c>
    </row>
    <row r="51" spans="1:20" ht="15" customHeight="1" x14ac:dyDescent="0.25">
      <c r="A51" s="14">
        <v>46</v>
      </c>
      <c r="B51" s="33" t="s">
        <v>58</v>
      </c>
      <c r="C51" s="282" t="s">
        <v>147</v>
      </c>
      <c r="D51" s="145">
        <v>152</v>
      </c>
      <c r="E51" s="148">
        <v>3.9078947368421053</v>
      </c>
      <c r="F51" s="399">
        <v>3.85</v>
      </c>
      <c r="G51" s="311">
        <v>116</v>
      </c>
      <c r="H51" s="148">
        <v>3.6896551724137931</v>
      </c>
      <c r="I51" s="372">
        <v>3.7</v>
      </c>
      <c r="J51" s="145">
        <v>56</v>
      </c>
      <c r="K51" s="148">
        <v>3.5535714285714284</v>
      </c>
      <c r="L51" s="160">
        <v>3.61</v>
      </c>
      <c r="M51" s="145">
        <v>80</v>
      </c>
      <c r="N51" s="148">
        <v>3.3</v>
      </c>
      <c r="O51" s="160">
        <v>3.43</v>
      </c>
      <c r="P51" s="451">
        <v>31</v>
      </c>
      <c r="Q51" s="444">
        <v>45</v>
      </c>
      <c r="R51" s="381">
        <v>60</v>
      </c>
      <c r="S51" s="381">
        <v>67</v>
      </c>
      <c r="T51" s="464">
        <f t="shared" si="1"/>
        <v>203</v>
      </c>
    </row>
    <row r="52" spans="1:20" ht="15" customHeight="1" x14ac:dyDescent="0.25">
      <c r="A52" s="14">
        <v>47</v>
      </c>
      <c r="B52" s="33" t="s">
        <v>61</v>
      </c>
      <c r="C52" s="282" t="s">
        <v>105</v>
      </c>
      <c r="D52" s="145">
        <v>230</v>
      </c>
      <c r="E52" s="148">
        <v>3.8260869565217392</v>
      </c>
      <c r="F52" s="399">
        <v>3.85</v>
      </c>
      <c r="G52" s="311">
        <v>183</v>
      </c>
      <c r="H52" s="148">
        <v>3.6666666666666665</v>
      </c>
      <c r="I52" s="372">
        <v>3.7</v>
      </c>
      <c r="J52" s="145">
        <v>192</v>
      </c>
      <c r="K52" s="148">
        <v>3.6458333333333335</v>
      </c>
      <c r="L52" s="160">
        <v>3.61</v>
      </c>
      <c r="M52" s="145">
        <v>156</v>
      </c>
      <c r="N52" s="148">
        <v>3.3076923076923075</v>
      </c>
      <c r="O52" s="160">
        <v>3.43</v>
      </c>
      <c r="P52" s="451">
        <v>52</v>
      </c>
      <c r="Q52" s="444">
        <v>48</v>
      </c>
      <c r="R52" s="381">
        <v>39</v>
      </c>
      <c r="S52" s="381">
        <v>65</v>
      </c>
      <c r="T52" s="464">
        <f t="shared" si="1"/>
        <v>204</v>
      </c>
    </row>
    <row r="53" spans="1:20" ht="15" customHeight="1" x14ac:dyDescent="0.25">
      <c r="A53" s="14">
        <v>48</v>
      </c>
      <c r="B53" s="33" t="s">
        <v>63</v>
      </c>
      <c r="C53" s="282" t="s">
        <v>187</v>
      </c>
      <c r="D53" s="145">
        <v>150</v>
      </c>
      <c r="E53" s="148">
        <v>3.7933333333333334</v>
      </c>
      <c r="F53" s="399">
        <v>3.85</v>
      </c>
      <c r="G53" s="311">
        <v>155</v>
      </c>
      <c r="H53" s="148">
        <v>3.806451612903226</v>
      </c>
      <c r="I53" s="372">
        <v>3.7</v>
      </c>
      <c r="J53" s="145">
        <v>148</v>
      </c>
      <c r="K53" s="148">
        <v>3.5675675675675675</v>
      </c>
      <c r="L53" s="160">
        <v>3.61</v>
      </c>
      <c r="M53" s="145">
        <v>135</v>
      </c>
      <c r="N53" s="148">
        <v>3.3333333333333335</v>
      </c>
      <c r="O53" s="160">
        <v>3.43</v>
      </c>
      <c r="P53" s="451">
        <v>61</v>
      </c>
      <c r="Q53" s="444">
        <v>24</v>
      </c>
      <c r="R53" s="381">
        <v>58</v>
      </c>
      <c r="S53" s="381">
        <v>63</v>
      </c>
      <c r="T53" s="464">
        <f t="shared" si="1"/>
        <v>206</v>
      </c>
    </row>
    <row r="54" spans="1:20" ht="15" customHeight="1" x14ac:dyDescent="0.25">
      <c r="A54" s="14">
        <v>49</v>
      </c>
      <c r="B54" s="33" t="s">
        <v>63</v>
      </c>
      <c r="C54" s="282" t="s">
        <v>182</v>
      </c>
      <c r="D54" s="145">
        <v>140</v>
      </c>
      <c r="E54" s="148">
        <v>3.8214285714285716</v>
      </c>
      <c r="F54" s="399">
        <v>3.85</v>
      </c>
      <c r="G54" s="311">
        <v>120</v>
      </c>
      <c r="H54" s="148">
        <v>3.5750000000000002</v>
      </c>
      <c r="I54" s="372">
        <v>3.7</v>
      </c>
      <c r="J54" s="145">
        <v>89</v>
      </c>
      <c r="K54" s="148">
        <v>3.6516853932584268</v>
      </c>
      <c r="L54" s="160">
        <v>3.61</v>
      </c>
      <c r="M54" s="145">
        <v>107</v>
      </c>
      <c r="N54" s="148">
        <v>3.4485981308411215</v>
      </c>
      <c r="O54" s="160">
        <v>3.43</v>
      </c>
      <c r="P54" s="451">
        <v>54</v>
      </c>
      <c r="Q54" s="444">
        <v>73</v>
      </c>
      <c r="R54" s="381">
        <v>36</v>
      </c>
      <c r="S54" s="381">
        <v>44</v>
      </c>
      <c r="T54" s="464">
        <f t="shared" si="1"/>
        <v>207</v>
      </c>
    </row>
    <row r="55" spans="1:20" ht="15" customHeight="1" thickBot="1" x14ac:dyDescent="0.3">
      <c r="A55" s="15">
        <v>50</v>
      </c>
      <c r="B55" s="36" t="s">
        <v>63</v>
      </c>
      <c r="C55" s="286" t="s">
        <v>197</v>
      </c>
      <c r="D55" s="324">
        <v>84</v>
      </c>
      <c r="E55" s="318">
        <v>3.8333333333333335</v>
      </c>
      <c r="F55" s="437">
        <v>3.85</v>
      </c>
      <c r="G55" s="317">
        <v>57</v>
      </c>
      <c r="H55" s="318">
        <v>3.6315789473684212</v>
      </c>
      <c r="I55" s="377">
        <v>3.7</v>
      </c>
      <c r="J55" s="324">
        <v>72</v>
      </c>
      <c r="K55" s="318">
        <v>3.4583333333333335</v>
      </c>
      <c r="L55" s="326">
        <v>3.61</v>
      </c>
      <c r="M55" s="324">
        <v>75</v>
      </c>
      <c r="N55" s="318">
        <v>3.6133333333333333</v>
      </c>
      <c r="O55" s="326">
        <v>3.43</v>
      </c>
      <c r="P55" s="453">
        <v>51</v>
      </c>
      <c r="Q55" s="445">
        <v>62</v>
      </c>
      <c r="R55" s="382">
        <v>77</v>
      </c>
      <c r="S55" s="382">
        <v>19</v>
      </c>
      <c r="T55" s="465">
        <f t="shared" si="1"/>
        <v>209</v>
      </c>
    </row>
    <row r="56" spans="1:20" ht="15" customHeight="1" x14ac:dyDescent="0.25">
      <c r="A56" s="14">
        <v>51</v>
      </c>
      <c r="B56" s="40" t="s">
        <v>62</v>
      </c>
      <c r="C56" s="287" t="s">
        <v>172</v>
      </c>
      <c r="D56" s="199">
        <v>88</v>
      </c>
      <c r="E56" s="154">
        <v>3.8863636363636362</v>
      </c>
      <c r="F56" s="433">
        <v>3.85</v>
      </c>
      <c r="G56" s="310">
        <v>78</v>
      </c>
      <c r="H56" s="154">
        <v>3.4871794871794872</v>
      </c>
      <c r="I56" s="371">
        <v>3.7</v>
      </c>
      <c r="J56" s="199">
        <v>83</v>
      </c>
      <c r="K56" s="154">
        <v>3.6265060240963853</v>
      </c>
      <c r="L56" s="164">
        <v>3.61</v>
      </c>
      <c r="M56" s="199">
        <v>101</v>
      </c>
      <c r="N56" s="154">
        <v>3.4059405940594059</v>
      </c>
      <c r="O56" s="164">
        <v>3.43</v>
      </c>
      <c r="P56" s="451">
        <v>39</v>
      </c>
      <c r="Q56" s="444">
        <v>89</v>
      </c>
      <c r="R56" s="381">
        <v>43</v>
      </c>
      <c r="S56" s="381">
        <v>50</v>
      </c>
      <c r="T56" s="531">
        <f t="shared" si="1"/>
        <v>221</v>
      </c>
    </row>
    <row r="57" spans="1:20" ht="15" customHeight="1" x14ac:dyDescent="0.25">
      <c r="A57" s="14">
        <v>52</v>
      </c>
      <c r="B57" s="33" t="s">
        <v>63</v>
      </c>
      <c r="C57" s="282" t="s">
        <v>179</v>
      </c>
      <c r="D57" s="145">
        <v>51</v>
      </c>
      <c r="E57" s="148">
        <v>3.9019607843137254</v>
      </c>
      <c r="F57" s="399">
        <v>3.85</v>
      </c>
      <c r="G57" s="311">
        <v>51</v>
      </c>
      <c r="H57" s="148">
        <v>3.5490196078431371</v>
      </c>
      <c r="I57" s="372">
        <v>3.7</v>
      </c>
      <c r="J57" s="145">
        <v>69</v>
      </c>
      <c r="K57" s="148">
        <v>3.5362318840579712</v>
      </c>
      <c r="L57" s="160">
        <v>3.61</v>
      </c>
      <c r="M57" s="145">
        <v>26</v>
      </c>
      <c r="N57" s="148">
        <v>3.3846153846153846</v>
      </c>
      <c r="O57" s="160">
        <v>3.43</v>
      </c>
      <c r="P57" s="451">
        <v>34</v>
      </c>
      <c r="Q57" s="444">
        <v>78</v>
      </c>
      <c r="R57" s="381">
        <v>64</v>
      </c>
      <c r="S57" s="381">
        <v>53</v>
      </c>
      <c r="T57" s="464">
        <f t="shared" si="1"/>
        <v>229</v>
      </c>
    </row>
    <row r="58" spans="1:20" ht="15" customHeight="1" x14ac:dyDescent="0.25">
      <c r="A58" s="14">
        <v>53</v>
      </c>
      <c r="B58" s="33" t="s">
        <v>62</v>
      </c>
      <c r="C58" s="282" t="s">
        <v>171</v>
      </c>
      <c r="D58" s="145">
        <v>66</v>
      </c>
      <c r="E58" s="148">
        <v>3.8333333333333335</v>
      </c>
      <c r="F58" s="399">
        <v>3.85</v>
      </c>
      <c r="G58" s="311">
        <v>97</v>
      </c>
      <c r="H58" s="148">
        <v>3.6391752577319587</v>
      </c>
      <c r="I58" s="372">
        <v>3.7</v>
      </c>
      <c r="J58" s="145">
        <v>55</v>
      </c>
      <c r="K58" s="148">
        <v>3.5090909090909093</v>
      </c>
      <c r="L58" s="160">
        <v>3.61</v>
      </c>
      <c r="M58" s="145">
        <v>70</v>
      </c>
      <c r="N58" s="148">
        <v>3.3571428571428572</v>
      </c>
      <c r="O58" s="160">
        <v>3.43</v>
      </c>
      <c r="P58" s="451">
        <v>50</v>
      </c>
      <c r="Q58" s="444">
        <v>56</v>
      </c>
      <c r="R58" s="381">
        <v>67</v>
      </c>
      <c r="S58" s="381">
        <v>56</v>
      </c>
      <c r="T58" s="464">
        <f t="shared" si="1"/>
        <v>229</v>
      </c>
    </row>
    <row r="59" spans="1:20" ht="15" customHeight="1" x14ac:dyDescent="0.25">
      <c r="A59" s="14">
        <v>54</v>
      </c>
      <c r="B59" s="33" t="s">
        <v>59</v>
      </c>
      <c r="C59" s="396" t="s">
        <v>157</v>
      </c>
      <c r="D59" s="194">
        <v>85</v>
      </c>
      <c r="E59" s="168">
        <v>3.7647058823529411</v>
      </c>
      <c r="F59" s="403">
        <v>3.85</v>
      </c>
      <c r="G59" s="316">
        <v>77</v>
      </c>
      <c r="H59" s="168">
        <v>3.7532467532467533</v>
      </c>
      <c r="I59" s="376">
        <v>3.7</v>
      </c>
      <c r="J59" s="194">
        <v>78</v>
      </c>
      <c r="K59" s="168">
        <v>3.5769230769230771</v>
      </c>
      <c r="L59" s="195">
        <v>3.61</v>
      </c>
      <c r="M59" s="194">
        <v>80</v>
      </c>
      <c r="N59" s="168">
        <v>3.2749999999999999</v>
      </c>
      <c r="O59" s="195">
        <v>3.43</v>
      </c>
      <c r="P59" s="452">
        <v>69</v>
      </c>
      <c r="Q59" s="444">
        <v>36</v>
      </c>
      <c r="R59" s="381">
        <v>55</v>
      </c>
      <c r="S59" s="381">
        <v>70</v>
      </c>
      <c r="T59" s="464">
        <f t="shared" si="1"/>
        <v>230</v>
      </c>
    </row>
    <row r="60" spans="1:20" ht="15" customHeight="1" x14ac:dyDescent="0.25">
      <c r="A60" s="14">
        <v>55</v>
      </c>
      <c r="B60" s="33" t="s">
        <v>62</v>
      </c>
      <c r="C60" s="282" t="s">
        <v>173</v>
      </c>
      <c r="D60" s="145">
        <v>119</v>
      </c>
      <c r="E60" s="148">
        <v>3.7058823529411766</v>
      </c>
      <c r="F60" s="399">
        <v>3.85</v>
      </c>
      <c r="G60" s="311">
        <v>106</v>
      </c>
      <c r="H60" s="148">
        <v>3.7358490566037736</v>
      </c>
      <c r="I60" s="372">
        <v>3.7</v>
      </c>
      <c r="J60" s="145">
        <v>136</v>
      </c>
      <c r="K60" s="148">
        <v>3.5735294117647061</v>
      </c>
      <c r="L60" s="160">
        <v>3.61</v>
      </c>
      <c r="M60" s="145">
        <v>126</v>
      </c>
      <c r="N60" s="148">
        <v>3.4126984126984126</v>
      </c>
      <c r="O60" s="160">
        <v>3.43</v>
      </c>
      <c r="P60" s="451">
        <v>86</v>
      </c>
      <c r="Q60" s="444">
        <v>38</v>
      </c>
      <c r="R60" s="381">
        <v>57</v>
      </c>
      <c r="S60" s="381">
        <v>49</v>
      </c>
      <c r="T60" s="464">
        <f t="shared" si="1"/>
        <v>230</v>
      </c>
    </row>
    <row r="61" spans="1:20" ht="15" customHeight="1" x14ac:dyDescent="0.25">
      <c r="A61" s="14">
        <v>56</v>
      </c>
      <c r="B61" s="33" t="s">
        <v>63</v>
      </c>
      <c r="C61" s="282" t="s">
        <v>181</v>
      </c>
      <c r="D61" s="145">
        <v>155</v>
      </c>
      <c r="E61" s="148">
        <v>3.870967741935484</v>
      </c>
      <c r="F61" s="399">
        <v>3.85</v>
      </c>
      <c r="G61" s="311">
        <v>159</v>
      </c>
      <c r="H61" s="148">
        <v>3.6603773584905661</v>
      </c>
      <c r="I61" s="372">
        <v>3.7</v>
      </c>
      <c r="J61" s="145">
        <v>142</v>
      </c>
      <c r="K61" s="148">
        <v>3.436619718309859</v>
      </c>
      <c r="L61" s="160">
        <v>3.61</v>
      </c>
      <c r="M61" s="145">
        <v>142</v>
      </c>
      <c r="N61" s="148">
        <v>3.380281690140845</v>
      </c>
      <c r="O61" s="160">
        <v>3.43</v>
      </c>
      <c r="P61" s="451">
        <v>42</v>
      </c>
      <c r="Q61" s="444">
        <v>50</v>
      </c>
      <c r="R61" s="381">
        <v>84</v>
      </c>
      <c r="S61" s="381">
        <v>55</v>
      </c>
      <c r="T61" s="464">
        <f t="shared" si="1"/>
        <v>231</v>
      </c>
    </row>
    <row r="62" spans="1:20" ht="15" customHeight="1" x14ac:dyDescent="0.25">
      <c r="A62" s="14">
        <v>57</v>
      </c>
      <c r="B62" s="33" t="s">
        <v>60</v>
      </c>
      <c r="C62" s="282" t="s">
        <v>92</v>
      </c>
      <c r="D62" s="145">
        <v>114</v>
      </c>
      <c r="E62" s="148">
        <v>3.8596491228070176</v>
      </c>
      <c r="F62" s="399">
        <v>3.85</v>
      </c>
      <c r="G62" s="311">
        <v>102</v>
      </c>
      <c r="H62" s="148">
        <v>3.6862745098039214</v>
      </c>
      <c r="I62" s="372">
        <v>3.7</v>
      </c>
      <c r="J62" s="145">
        <v>100</v>
      </c>
      <c r="K62" s="148">
        <v>3.58</v>
      </c>
      <c r="L62" s="160">
        <v>3.61</v>
      </c>
      <c r="M62" s="145">
        <v>101</v>
      </c>
      <c r="N62" s="148">
        <v>3.1485148514851486</v>
      </c>
      <c r="O62" s="160">
        <v>3.43</v>
      </c>
      <c r="P62" s="451">
        <v>45</v>
      </c>
      <c r="Q62" s="444">
        <v>46</v>
      </c>
      <c r="R62" s="381">
        <v>53</v>
      </c>
      <c r="S62" s="381">
        <v>89</v>
      </c>
      <c r="T62" s="464">
        <f t="shared" si="1"/>
        <v>233</v>
      </c>
    </row>
    <row r="63" spans="1:20" ht="15" customHeight="1" x14ac:dyDescent="0.25">
      <c r="A63" s="14">
        <v>58</v>
      </c>
      <c r="B63" s="33" t="s">
        <v>60</v>
      </c>
      <c r="C63" s="282" t="s">
        <v>162</v>
      </c>
      <c r="D63" s="145">
        <v>91</v>
      </c>
      <c r="E63" s="148">
        <v>3.8241758241758244</v>
      </c>
      <c r="F63" s="399">
        <v>3.85</v>
      </c>
      <c r="G63" s="311">
        <v>94</v>
      </c>
      <c r="H63" s="148">
        <v>3.7978723404255321</v>
      </c>
      <c r="I63" s="372">
        <v>3.7</v>
      </c>
      <c r="J63" s="145">
        <v>75</v>
      </c>
      <c r="K63" s="148">
        <v>3.48</v>
      </c>
      <c r="L63" s="160">
        <v>3.61</v>
      </c>
      <c r="M63" s="145">
        <v>72</v>
      </c>
      <c r="N63" s="148">
        <v>3.1805555555555554</v>
      </c>
      <c r="O63" s="160">
        <v>3.43</v>
      </c>
      <c r="P63" s="451">
        <v>53</v>
      </c>
      <c r="Q63" s="444">
        <v>26</v>
      </c>
      <c r="R63" s="381">
        <v>74</v>
      </c>
      <c r="S63" s="381">
        <v>86</v>
      </c>
      <c r="T63" s="464">
        <f t="shared" si="1"/>
        <v>239</v>
      </c>
    </row>
    <row r="64" spans="1:20" ht="15" customHeight="1" x14ac:dyDescent="0.25">
      <c r="A64" s="13">
        <v>59</v>
      </c>
      <c r="B64" s="300" t="s">
        <v>58</v>
      </c>
      <c r="C64" s="301" t="s">
        <v>137</v>
      </c>
      <c r="D64" s="204">
        <v>278</v>
      </c>
      <c r="E64" s="179">
        <v>3.7769784172661871</v>
      </c>
      <c r="F64" s="438">
        <v>3.85</v>
      </c>
      <c r="G64" s="323">
        <v>205</v>
      </c>
      <c r="H64" s="179">
        <v>3.5902439024390245</v>
      </c>
      <c r="I64" s="519">
        <v>3.7</v>
      </c>
      <c r="J64" s="204">
        <v>219</v>
      </c>
      <c r="K64" s="179">
        <v>3.5388127853881279</v>
      </c>
      <c r="L64" s="205">
        <v>3.61</v>
      </c>
      <c r="M64" s="204">
        <v>206</v>
      </c>
      <c r="N64" s="179">
        <v>3.470873786407767</v>
      </c>
      <c r="O64" s="205">
        <v>3.43</v>
      </c>
      <c r="P64" s="530">
        <v>65</v>
      </c>
      <c r="Q64" s="447">
        <v>70</v>
      </c>
      <c r="R64" s="384">
        <v>62</v>
      </c>
      <c r="S64" s="384">
        <v>43</v>
      </c>
      <c r="T64" s="464">
        <f t="shared" si="1"/>
        <v>240</v>
      </c>
    </row>
    <row r="65" spans="1:20" ht="15" customHeight="1" thickBot="1" x14ac:dyDescent="0.3">
      <c r="A65" s="18">
        <v>60</v>
      </c>
      <c r="B65" s="43" t="s">
        <v>59</v>
      </c>
      <c r="C65" s="493" t="s">
        <v>156</v>
      </c>
      <c r="D65" s="495">
        <v>73</v>
      </c>
      <c r="E65" s="497">
        <v>3.8904109589041096</v>
      </c>
      <c r="F65" s="499">
        <v>3.85</v>
      </c>
      <c r="G65" s="501">
        <v>44</v>
      </c>
      <c r="H65" s="497">
        <v>3.7045454545454546</v>
      </c>
      <c r="I65" s="503">
        <v>3.7</v>
      </c>
      <c r="J65" s="495">
        <v>60</v>
      </c>
      <c r="K65" s="497">
        <v>3.4333333333333331</v>
      </c>
      <c r="L65" s="505">
        <v>3.61</v>
      </c>
      <c r="M65" s="495">
        <v>46</v>
      </c>
      <c r="N65" s="497">
        <v>3.2391304347826089</v>
      </c>
      <c r="O65" s="505">
        <v>3.43</v>
      </c>
      <c r="P65" s="455">
        <v>37</v>
      </c>
      <c r="Q65" s="446">
        <v>42</v>
      </c>
      <c r="R65" s="383">
        <v>86</v>
      </c>
      <c r="S65" s="383">
        <v>76</v>
      </c>
      <c r="T65" s="466">
        <f t="shared" si="1"/>
        <v>241</v>
      </c>
    </row>
    <row r="66" spans="1:20" ht="15" customHeight="1" x14ac:dyDescent="0.25">
      <c r="A66" s="20">
        <v>61</v>
      </c>
      <c r="B66" s="35" t="s">
        <v>63</v>
      </c>
      <c r="C66" s="285" t="s">
        <v>42</v>
      </c>
      <c r="D66" s="198">
        <v>49</v>
      </c>
      <c r="E66" s="153">
        <v>3.7346938775510203</v>
      </c>
      <c r="F66" s="432">
        <v>3.85</v>
      </c>
      <c r="G66" s="309">
        <v>50</v>
      </c>
      <c r="H66" s="153">
        <v>3.66</v>
      </c>
      <c r="I66" s="370">
        <v>3.7</v>
      </c>
      <c r="J66" s="198">
        <v>26</v>
      </c>
      <c r="K66" s="153">
        <v>3.5</v>
      </c>
      <c r="L66" s="163">
        <v>3.61</v>
      </c>
      <c r="M66" s="198">
        <v>42</v>
      </c>
      <c r="N66" s="153">
        <v>3.4285714285714284</v>
      </c>
      <c r="O66" s="163">
        <v>3.43</v>
      </c>
      <c r="P66" s="450">
        <v>80</v>
      </c>
      <c r="Q66" s="443">
        <v>51</v>
      </c>
      <c r="R66" s="380">
        <v>72</v>
      </c>
      <c r="S66" s="380">
        <v>46</v>
      </c>
      <c r="T66" s="463">
        <f t="shared" si="1"/>
        <v>249</v>
      </c>
    </row>
    <row r="67" spans="1:20" ht="15" customHeight="1" x14ac:dyDescent="0.25">
      <c r="A67" s="14">
        <v>62</v>
      </c>
      <c r="B67" s="33" t="s">
        <v>61</v>
      </c>
      <c r="C67" s="282" t="s">
        <v>90</v>
      </c>
      <c r="D67" s="145">
        <v>30</v>
      </c>
      <c r="E67" s="148">
        <v>3.8666666666666667</v>
      </c>
      <c r="F67" s="399">
        <v>3.85</v>
      </c>
      <c r="G67" s="311">
        <v>23</v>
      </c>
      <c r="H67" s="148">
        <v>3.9130434782608696</v>
      </c>
      <c r="I67" s="372">
        <v>3.7</v>
      </c>
      <c r="J67" s="145">
        <v>23</v>
      </c>
      <c r="K67" s="148">
        <v>3.3043478260869565</v>
      </c>
      <c r="L67" s="160">
        <v>3.61</v>
      </c>
      <c r="M67" s="145">
        <v>23</v>
      </c>
      <c r="N67" s="148">
        <v>3.1304347826086958</v>
      </c>
      <c r="O67" s="160">
        <v>3.43</v>
      </c>
      <c r="P67" s="451">
        <v>44</v>
      </c>
      <c r="Q67" s="444">
        <v>15</v>
      </c>
      <c r="R67" s="381">
        <v>101</v>
      </c>
      <c r="S67" s="381">
        <v>91</v>
      </c>
      <c r="T67" s="464">
        <f t="shared" si="1"/>
        <v>251</v>
      </c>
    </row>
    <row r="68" spans="1:20" ht="15" customHeight="1" x14ac:dyDescent="0.25">
      <c r="A68" s="14">
        <v>63</v>
      </c>
      <c r="B68" s="33" t="s">
        <v>60</v>
      </c>
      <c r="C68" s="288" t="s">
        <v>21</v>
      </c>
      <c r="D68" s="194">
        <v>102</v>
      </c>
      <c r="E68" s="168">
        <v>3.7941176470588234</v>
      </c>
      <c r="F68" s="403">
        <v>3.85</v>
      </c>
      <c r="G68" s="316">
        <v>88</v>
      </c>
      <c r="H68" s="168">
        <v>3.625</v>
      </c>
      <c r="I68" s="376">
        <v>3.7</v>
      </c>
      <c r="J68" s="194">
        <v>126</v>
      </c>
      <c r="K68" s="168">
        <v>3.5</v>
      </c>
      <c r="L68" s="195">
        <v>3.61</v>
      </c>
      <c r="M68" s="194">
        <v>105</v>
      </c>
      <c r="N68" s="168">
        <v>3.361904761904762</v>
      </c>
      <c r="O68" s="195">
        <v>3.43</v>
      </c>
      <c r="P68" s="452">
        <v>60</v>
      </c>
      <c r="Q68" s="444">
        <v>64</v>
      </c>
      <c r="R68" s="381">
        <v>69</v>
      </c>
      <c r="S68" s="381">
        <v>59</v>
      </c>
      <c r="T68" s="464">
        <f t="shared" si="1"/>
        <v>252</v>
      </c>
    </row>
    <row r="69" spans="1:20" ht="15" customHeight="1" x14ac:dyDescent="0.25">
      <c r="A69" s="14">
        <v>64</v>
      </c>
      <c r="B69" s="33" t="s">
        <v>57</v>
      </c>
      <c r="C69" s="518" t="s">
        <v>153</v>
      </c>
      <c r="D69" s="191">
        <v>110</v>
      </c>
      <c r="E69" s="173">
        <v>3.6363636363636362</v>
      </c>
      <c r="F69" s="435">
        <v>3.85</v>
      </c>
      <c r="G69" s="315">
        <v>107</v>
      </c>
      <c r="H69" s="173">
        <v>3.5233644859813085</v>
      </c>
      <c r="I69" s="375">
        <v>3.7</v>
      </c>
      <c r="J69" s="191">
        <v>107</v>
      </c>
      <c r="K69" s="173">
        <v>3.5887850467289719</v>
      </c>
      <c r="L69" s="192">
        <v>3.61</v>
      </c>
      <c r="M69" s="191">
        <v>112</v>
      </c>
      <c r="N69" s="173">
        <v>3.5535714285714284</v>
      </c>
      <c r="O69" s="192">
        <v>3.43</v>
      </c>
      <c r="P69" s="454">
        <v>97</v>
      </c>
      <c r="Q69" s="444">
        <v>82</v>
      </c>
      <c r="R69" s="381">
        <v>51</v>
      </c>
      <c r="S69" s="381">
        <v>26</v>
      </c>
      <c r="T69" s="464">
        <f t="shared" si="1"/>
        <v>256</v>
      </c>
    </row>
    <row r="70" spans="1:20" ht="15" customHeight="1" x14ac:dyDescent="0.25">
      <c r="A70" s="14">
        <v>65</v>
      </c>
      <c r="B70" s="33" t="s">
        <v>57</v>
      </c>
      <c r="C70" s="282" t="s">
        <v>80</v>
      </c>
      <c r="D70" s="145">
        <v>98</v>
      </c>
      <c r="E70" s="148">
        <v>3.7244897959183674</v>
      </c>
      <c r="F70" s="399">
        <v>3.85</v>
      </c>
      <c r="G70" s="311">
        <v>69</v>
      </c>
      <c r="H70" s="148">
        <v>3.6231884057971016</v>
      </c>
      <c r="I70" s="372">
        <v>3.7</v>
      </c>
      <c r="J70" s="145">
        <v>60</v>
      </c>
      <c r="K70" s="148">
        <v>3.7</v>
      </c>
      <c r="L70" s="160">
        <v>3.61</v>
      </c>
      <c r="M70" s="145">
        <v>45</v>
      </c>
      <c r="N70" s="148">
        <v>3.2</v>
      </c>
      <c r="O70" s="160">
        <v>3.43</v>
      </c>
      <c r="P70" s="451">
        <v>83</v>
      </c>
      <c r="Q70" s="444">
        <v>66</v>
      </c>
      <c r="R70" s="381">
        <v>29</v>
      </c>
      <c r="S70" s="381">
        <v>82</v>
      </c>
      <c r="T70" s="464">
        <f t="shared" ref="T70:T101" si="2">SUM(P70:S70)</f>
        <v>260</v>
      </c>
    </row>
    <row r="71" spans="1:20" ht="15" customHeight="1" x14ac:dyDescent="0.25">
      <c r="A71" s="14">
        <v>66</v>
      </c>
      <c r="B71" s="33" t="s">
        <v>63</v>
      </c>
      <c r="C71" s="282" t="s">
        <v>199</v>
      </c>
      <c r="D71" s="145">
        <v>131</v>
      </c>
      <c r="E71" s="148">
        <v>3.8549618320610688</v>
      </c>
      <c r="F71" s="399">
        <v>3.85</v>
      </c>
      <c r="G71" s="311">
        <v>98</v>
      </c>
      <c r="H71" s="148">
        <v>3.5510204081632653</v>
      </c>
      <c r="I71" s="372">
        <v>3.7</v>
      </c>
      <c r="J71" s="145">
        <v>101</v>
      </c>
      <c r="K71" s="148">
        <v>3.4554455445544554</v>
      </c>
      <c r="L71" s="160">
        <v>3.61</v>
      </c>
      <c r="M71" s="145">
        <v>118</v>
      </c>
      <c r="N71" s="148">
        <v>3.3644067796610169</v>
      </c>
      <c r="O71" s="160">
        <v>3.43</v>
      </c>
      <c r="P71" s="451">
        <v>46</v>
      </c>
      <c r="Q71" s="444">
        <v>77</v>
      </c>
      <c r="R71" s="381">
        <v>78</v>
      </c>
      <c r="S71" s="381">
        <v>60</v>
      </c>
      <c r="T71" s="464">
        <f t="shared" si="2"/>
        <v>261</v>
      </c>
    </row>
    <row r="72" spans="1:20" ht="15" customHeight="1" x14ac:dyDescent="0.25">
      <c r="A72" s="14">
        <v>67</v>
      </c>
      <c r="B72" s="33" t="s">
        <v>58</v>
      </c>
      <c r="C72" s="282" t="s">
        <v>84</v>
      </c>
      <c r="D72" s="145">
        <v>86</v>
      </c>
      <c r="E72" s="148">
        <v>3.3720930232558142</v>
      </c>
      <c r="F72" s="399">
        <v>3.85</v>
      </c>
      <c r="G72" s="311">
        <v>53</v>
      </c>
      <c r="H72" s="148">
        <v>3.5094339622641511</v>
      </c>
      <c r="I72" s="372">
        <v>3.7</v>
      </c>
      <c r="J72" s="145">
        <v>46</v>
      </c>
      <c r="K72" s="148">
        <v>3.6739130434782608</v>
      </c>
      <c r="L72" s="160">
        <v>3.61</v>
      </c>
      <c r="M72" s="145">
        <v>51</v>
      </c>
      <c r="N72" s="148">
        <v>3.5098039215686274</v>
      </c>
      <c r="O72" s="160">
        <v>3.43</v>
      </c>
      <c r="P72" s="451">
        <v>110</v>
      </c>
      <c r="Q72" s="444">
        <v>84</v>
      </c>
      <c r="R72" s="381">
        <v>34</v>
      </c>
      <c r="S72" s="381">
        <v>34</v>
      </c>
      <c r="T72" s="464">
        <f t="shared" si="2"/>
        <v>262</v>
      </c>
    </row>
    <row r="73" spans="1:20" ht="15" customHeight="1" x14ac:dyDescent="0.25">
      <c r="A73" s="13">
        <v>68</v>
      </c>
      <c r="B73" s="33" t="s">
        <v>60</v>
      </c>
      <c r="C73" s="396" t="s">
        <v>164</v>
      </c>
      <c r="D73" s="194">
        <v>157</v>
      </c>
      <c r="E73" s="168">
        <v>3.6369426751592355</v>
      </c>
      <c r="F73" s="403">
        <v>3.85</v>
      </c>
      <c r="G73" s="316">
        <v>135</v>
      </c>
      <c r="H73" s="168">
        <v>3.6962962962962962</v>
      </c>
      <c r="I73" s="376">
        <v>3.7</v>
      </c>
      <c r="J73" s="194">
        <v>122</v>
      </c>
      <c r="K73" s="168">
        <v>3.622950819672131</v>
      </c>
      <c r="L73" s="195">
        <v>3.61</v>
      </c>
      <c r="M73" s="194">
        <v>97</v>
      </c>
      <c r="N73" s="168">
        <v>3.2061855670103094</v>
      </c>
      <c r="O73" s="195">
        <v>3.43</v>
      </c>
      <c r="P73" s="467">
        <v>96</v>
      </c>
      <c r="Q73" s="447">
        <v>43</v>
      </c>
      <c r="R73" s="384">
        <v>45</v>
      </c>
      <c r="S73" s="384">
        <v>81</v>
      </c>
      <c r="T73" s="464">
        <f t="shared" si="2"/>
        <v>265</v>
      </c>
    </row>
    <row r="74" spans="1:20" ht="15" customHeight="1" x14ac:dyDescent="0.25">
      <c r="A74" s="14">
        <v>69</v>
      </c>
      <c r="B74" s="33" t="s">
        <v>60</v>
      </c>
      <c r="C74" s="288" t="s">
        <v>81</v>
      </c>
      <c r="D74" s="194">
        <v>101</v>
      </c>
      <c r="E74" s="168">
        <v>3.7920792079207919</v>
      </c>
      <c r="F74" s="403">
        <v>3.85</v>
      </c>
      <c r="G74" s="316">
        <v>101</v>
      </c>
      <c r="H74" s="168">
        <v>3.613861386138614</v>
      </c>
      <c r="I74" s="376">
        <v>3.7</v>
      </c>
      <c r="J74" s="194">
        <v>87</v>
      </c>
      <c r="K74" s="168">
        <v>3.5517241379310347</v>
      </c>
      <c r="L74" s="195">
        <v>3.61</v>
      </c>
      <c r="M74" s="194">
        <v>104</v>
      </c>
      <c r="N74" s="168">
        <v>3.2307692307692308</v>
      </c>
      <c r="O74" s="195">
        <v>3.43</v>
      </c>
      <c r="P74" s="452">
        <v>62</v>
      </c>
      <c r="Q74" s="444">
        <v>67</v>
      </c>
      <c r="R74" s="381">
        <v>61</v>
      </c>
      <c r="S74" s="381">
        <v>77</v>
      </c>
      <c r="T74" s="464">
        <f t="shared" si="2"/>
        <v>267</v>
      </c>
    </row>
    <row r="75" spans="1:20" ht="15" customHeight="1" thickBot="1" x14ac:dyDescent="0.3">
      <c r="A75" s="15">
        <v>70</v>
      </c>
      <c r="B75" s="36" t="s">
        <v>63</v>
      </c>
      <c r="C75" s="286" t="s">
        <v>188</v>
      </c>
      <c r="D75" s="324">
        <v>86</v>
      </c>
      <c r="E75" s="318">
        <v>3.7790697674418605</v>
      </c>
      <c r="F75" s="437">
        <v>3.85</v>
      </c>
      <c r="G75" s="317">
        <v>80</v>
      </c>
      <c r="H75" s="318">
        <v>3.625</v>
      </c>
      <c r="I75" s="377">
        <v>3.7</v>
      </c>
      <c r="J75" s="324">
        <v>69</v>
      </c>
      <c r="K75" s="318">
        <v>3.4782608695652173</v>
      </c>
      <c r="L75" s="326">
        <v>3.61</v>
      </c>
      <c r="M75" s="324">
        <v>102</v>
      </c>
      <c r="N75" s="318">
        <v>3.284313725490196</v>
      </c>
      <c r="O75" s="326">
        <v>3.43</v>
      </c>
      <c r="P75" s="453">
        <v>64</v>
      </c>
      <c r="Q75" s="445">
        <v>65</v>
      </c>
      <c r="R75" s="382">
        <v>75</v>
      </c>
      <c r="S75" s="382">
        <v>71</v>
      </c>
      <c r="T75" s="465">
        <f t="shared" si="2"/>
        <v>275</v>
      </c>
    </row>
    <row r="76" spans="1:20" ht="15" customHeight="1" x14ac:dyDescent="0.25">
      <c r="A76" s="14">
        <v>71</v>
      </c>
      <c r="B76" s="40" t="s">
        <v>63</v>
      </c>
      <c r="C76" s="287" t="s">
        <v>178</v>
      </c>
      <c r="D76" s="199">
        <v>76</v>
      </c>
      <c r="E76" s="154">
        <v>3.736842105263158</v>
      </c>
      <c r="F76" s="433">
        <v>3.85</v>
      </c>
      <c r="G76" s="310">
        <v>78</v>
      </c>
      <c r="H76" s="154">
        <v>3.7435897435897436</v>
      </c>
      <c r="I76" s="371">
        <v>3.7</v>
      </c>
      <c r="J76" s="199">
        <v>80</v>
      </c>
      <c r="K76" s="154">
        <v>2.95</v>
      </c>
      <c r="L76" s="164">
        <v>3.61</v>
      </c>
      <c r="M76" s="199">
        <v>75</v>
      </c>
      <c r="N76" s="154">
        <v>3.3866666666666667</v>
      </c>
      <c r="O76" s="164">
        <v>3.43</v>
      </c>
      <c r="P76" s="451">
        <v>78</v>
      </c>
      <c r="Q76" s="444">
        <v>37</v>
      </c>
      <c r="R76" s="381">
        <v>109</v>
      </c>
      <c r="S76" s="381">
        <v>51</v>
      </c>
      <c r="T76" s="462">
        <f t="shared" si="2"/>
        <v>275</v>
      </c>
    </row>
    <row r="77" spans="1:20" ht="15" customHeight="1" x14ac:dyDescent="0.25">
      <c r="A77" s="14">
        <v>72</v>
      </c>
      <c r="B77" s="33" t="s">
        <v>60</v>
      </c>
      <c r="C77" s="288" t="s">
        <v>22</v>
      </c>
      <c r="D77" s="194">
        <v>98</v>
      </c>
      <c r="E77" s="168">
        <v>3.7448979591836733</v>
      </c>
      <c r="F77" s="403">
        <v>3.85</v>
      </c>
      <c r="G77" s="316">
        <v>93</v>
      </c>
      <c r="H77" s="168">
        <v>3.6559139784946235</v>
      </c>
      <c r="I77" s="376">
        <v>3.7</v>
      </c>
      <c r="J77" s="194">
        <v>117</v>
      </c>
      <c r="K77" s="168">
        <v>3.4188034188034186</v>
      </c>
      <c r="L77" s="195">
        <v>3.61</v>
      </c>
      <c r="M77" s="194">
        <v>119</v>
      </c>
      <c r="N77" s="168">
        <v>3.327731092436975</v>
      </c>
      <c r="O77" s="195">
        <v>3.43</v>
      </c>
      <c r="P77" s="452">
        <v>75</v>
      </c>
      <c r="Q77" s="444">
        <v>53</v>
      </c>
      <c r="R77" s="381">
        <v>88</v>
      </c>
      <c r="S77" s="381">
        <v>62</v>
      </c>
      <c r="T77" s="464">
        <f t="shared" si="2"/>
        <v>278</v>
      </c>
    </row>
    <row r="78" spans="1:20" ht="15" customHeight="1" x14ac:dyDescent="0.25">
      <c r="A78" s="14">
        <v>73</v>
      </c>
      <c r="B78" s="33" t="s">
        <v>63</v>
      </c>
      <c r="C78" s="282" t="s">
        <v>186</v>
      </c>
      <c r="D78" s="145">
        <v>91</v>
      </c>
      <c r="E78" s="148">
        <v>3.7142857142857144</v>
      </c>
      <c r="F78" s="399">
        <v>3.85</v>
      </c>
      <c r="G78" s="311">
        <v>70</v>
      </c>
      <c r="H78" s="148">
        <v>3.4285714285714284</v>
      </c>
      <c r="I78" s="372">
        <v>3.7</v>
      </c>
      <c r="J78" s="145">
        <v>68</v>
      </c>
      <c r="K78" s="148">
        <v>3.4852941176470589</v>
      </c>
      <c r="L78" s="160">
        <v>3.61</v>
      </c>
      <c r="M78" s="145">
        <v>78</v>
      </c>
      <c r="N78" s="148">
        <v>3.6025641025641026</v>
      </c>
      <c r="O78" s="160">
        <v>3.43</v>
      </c>
      <c r="P78" s="451">
        <v>85</v>
      </c>
      <c r="Q78" s="444">
        <v>100</v>
      </c>
      <c r="R78" s="381">
        <v>73</v>
      </c>
      <c r="S78" s="381">
        <v>21</v>
      </c>
      <c r="T78" s="464">
        <f t="shared" si="2"/>
        <v>279</v>
      </c>
    </row>
    <row r="79" spans="1:20" ht="15" customHeight="1" x14ac:dyDescent="0.25">
      <c r="A79" s="14">
        <v>74</v>
      </c>
      <c r="B79" s="33" t="s">
        <v>63</v>
      </c>
      <c r="C79" s="282" t="s">
        <v>180</v>
      </c>
      <c r="D79" s="145">
        <v>101</v>
      </c>
      <c r="E79" s="148">
        <v>3.7425742574257428</v>
      </c>
      <c r="F79" s="399">
        <v>3.85</v>
      </c>
      <c r="G79" s="311">
        <v>100</v>
      </c>
      <c r="H79" s="148">
        <v>3.57</v>
      </c>
      <c r="I79" s="372">
        <v>3.7</v>
      </c>
      <c r="J79" s="145">
        <v>102</v>
      </c>
      <c r="K79" s="148">
        <v>3.5882352941176472</v>
      </c>
      <c r="L79" s="160">
        <v>3.61</v>
      </c>
      <c r="M79" s="145">
        <v>105</v>
      </c>
      <c r="N79" s="148">
        <v>3.2285714285714286</v>
      </c>
      <c r="O79" s="160">
        <v>3.43</v>
      </c>
      <c r="P79" s="451">
        <v>77</v>
      </c>
      <c r="Q79" s="444">
        <v>75</v>
      </c>
      <c r="R79" s="381">
        <v>52</v>
      </c>
      <c r="S79" s="381">
        <v>78</v>
      </c>
      <c r="T79" s="464">
        <f t="shared" si="2"/>
        <v>282</v>
      </c>
    </row>
    <row r="80" spans="1:20" ht="15" customHeight="1" x14ac:dyDescent="0.25">
      <c r="A80" s="14">
        <v>75</v>
      </c>
      <c r="B80" s="33" t="s">
        <v>59</v>
      </c>
      <c r="C80" s="475" t="s">
        <v>193</v>
      </c>
      <c r="D80" s="194">
        <v>74</v>
      </c>
      <c r="E80" s="168">
        <v>3.7567567567567566</v>
      </c>
      <c r="F80" s="403">
        <v>3.85</v>
      </c>
      <c r="G80" s="316">
        <v>59</v>
      </c>
      <c r="H80" s="168">
        <v>3.5084745762711864</v>
      </c>
      <c r="I80" s="376">
        <v>3.7</v>
      </c>
      <c r="J80" s="194">
        <v>58</v>
      </c>
      <c r="K80" s="168">
        <v>3.4310344827586206</v>
      </c>
      <c r="L80" s="195">
        <v>3.61</v>
      </c>
      <c r="M80" s="194">
        <v>54</v>
      </c>
      <c r="N80" s="168">
        <v>3.5</v>
      </c>
      <c r="O80" s="195">
        <v>3.43</v>
      </c>
      <c r="P80" s="452">
        <v>72</v>
      </c>
      <c r="Q80" s="444">
        <v>85</v>
      </c>
      <c r="R80" s="381">
        <v>87</v>
      </c>
      <c r="S80" s="381">
        <v>40</v>
      </c>
      <c r="T80" s="464">
        <f t="shared" si="2"/>
        <v>284</v>
      </c>
    </row>
    <row r="81" spans="1:20" ht="15" customHeight="1" x14ac:dyDescent="0.25">
      <c r="A81" s="14">
        <v>76</v>
      </c>
      <c r="B81" s="33" t="s">
        <v>57</v>
      </c>
      <c r="C81" s="282" t="s">
        <v>125</v>
      </c>
      <c r="D81" s="145">
        <v>71</v>
      </c>
      <c r="E81" s="148">
        <v>3.676056338028169</v>
      </c>
      <c r="F81" s="399">
        <v>3.85</v>
      </c>
      <c r="G81" s="311">
        <v>74</v>
      </c>
      <c r="H81" s="148">
        <v>3.6351351351351351</v>
      </c>
      <c r="I81" s="372">
        <v>3.7</v>
      </c>
      <c r="J81" s="145">
        <v>76</v>
      </c>
      <c r="K81" s="148">
        <v>3.5</v>
      </c>
      <c r="L81" s="160">
        <v>3.61</v>
      </c>
      <c r="M81" s="145">
        <v>60</v>
      </c>
      <c r="N81" s="148">
        <v>3.3</v>
      </c>
      <c r="O81" s="160">
        <v>3.43</v>
      </c>
      <c r="P81" s="451">
        <v>91</v>
      </c>
      <c r="Q81" s="444">
        <v>59</v>
      </c>
      <c r="R81" s="381">
        <v>68</v>
      </c>
      <c r="S81" s="381">
        <v>66</v>
      </c>
      <c r="T81" s="464">
        <f t="shared" si="2"/>
        <v>284</v>
      </c>
    </row>
    <row r="82" spans="1:20" ht="15" customHeight="1" x14ac:dyDescent="0.25">
      <c r="A82" s="14">
        <v>77</v>
      </c>
      <c r="B82" s="33" t="s">
        <v>62</v>
      </c>
      <c r="C82" s="282" t="s">
        <v>191</v>
      </c>
      <c r="D82" s="145">
        <v>87</v>
      </c>
      <c r="E82" s="148">
        <v>3.8160919540229883</v>
      </c>
      <c r="F82" s="399">
        <v>3.85</v>
      </c>
      <c r="G82" s="311">
        <v>61</v>
      </c>
      <c r="H82" s="148">
        <v>3.5245901639344264</v>
      </c>
      <c r="I82" s="372">
        <v>3.7</v>
      </c>
      <c r="J82" s="145">
        <v>61</v>
      </c>
      <c r="K82" s="148">
        <v>3.442622950819672</v>
      </c>
      <c r="L82" s="160">
        <v>3.61</v>
      </c>
      <c r="M82" s="145">
        <v>52</v>
      </c>
      <c r="N82" s="148">
        <v>3.2884615384615383</v>
      </c>
      <c r="O82" s="160">
        <v>3.43</v>
      </c>
      <c r="P82" s="451">
        <v>55</v>
      </c>
      <c r="Q82" s="444">
        <v>81</v>
      </c>
      <c r="R82" s="381">
        <v>82</v>
      </c>
      <c r="S82" s="381">
        <v>69</v>
      </c>
      <c r="T82" s="464">
        <f t="shared" si="2"/>
        <v>287</v>
      </c>
    </row>
    <row r="83" spans="1:20" ht="15" customHeight="1" x14ac:dyDescent="0.25">
      <c r="A83" s="14">
        <v>78</v>
      </c>
      <c r="B83" s="33" t="s">
        <v>63</v>
      </c>
      <c r="C83" s="282" t="s">
        <v>196</v>
      </c>
      <c r="D83" s="145">
        <v>95</v>
      </c>
      <c r="E83" s="148">
        <v>3.7473684210526317</v>
      </c>
      <c r="F83" s="399">
        <v>3.85</v>
      </c>
      <c r="G83" s="311">
        <v>77</v>
      </c>
      <c r="H83" s="148">
        <v>3.4415584415584415</v>
      </c>
      <c r="I83" s="372">
        <v>3.7</v>
      </c>
      <c r="J83" s="145">
        <v>79</v>
      </c>
      <c r="K83" s="148">
        <v>3.5949367088607596</v>
      </c>
      <c r="L83" s="160">
        <v>3.61</v>
      </c>
      <c r="M83" s="145">
        <v>74</v>
      </c>
      <c r="N83" s="148">
        <v>3.2702702702702702</v>
      </c>
      <c r="O83" s="160">
        <v>3.43</v>
      </c>
      <c r="P83" s="451">
        <v>74</v>
      </c>
      <c r="Q83" s="444">
        <v>99</v>
      </c>
      <c r="R83" s="381">
        <v>47</v>
      </c>
      <c r="S83" s="381">
        <v>72</v>
      </c>
      <c r="T83" s="464">
        <f t="shared" si="2"/>
        <v>292</v>
      </c>
    </row>
    <row r="84" spans="1:20" ht="15" customHeight="1" x14ac:dyDescent="0.25">
      <c r="A84" s="13">
        <v>79</v>
      </c>
      <c r="B84" s="33" t="s">
        <v>62</v>
      </c>
      <c r="C84" s="396" t="s">
        <v>170</v>
      </c>
      <c r="D84" s="200">
        <v>85</v>
      </c>
      <c r="E84" s="175">
        <v>3.6941176470588237</v>
      </c>
      <c r="F84" s="440">
        <v>3.85</v>
      </c>
      <c r="G84" s="321">
        <v>82</v>
      </c>
      <c r="H84" s="175">
        <v>3.6585365853658538</v>
      </c>
      <c r="I84" s="379">
        <v>3.7</v>
      </c>
      <c r="J84" s="200">
        <v>71</v>
      </c>
      <c r="K84" s="175">
        <v>3.5774647887323945</v>
      </c>
      <c r="L84" s="201">
        <v>3.61</v>
      </c>
      <c r="M84" s="200">
        <v>62</v>
      </c>
      <c r="N84" s="175">
        <v>3.032258064516129</v>
      </c>
      <c r="O84" s="201">
        <v>3.43</v>
      </c>
      <c r="P84" s="527">
        <v>88</v>
      </c>
      <c r="Q84" s="447">
        <v>52</v>
      </c>
      <c r="R84" s="384">
        <v>54</v>
      </c>
      <c r="S84" s="384">
        <v>99</v>
      </c>
      <c r="T84" s="464">
        <f t="shared" si="2"/>
        <v>293</v>
      </c>
    </row>
    <row r="85" spans="1:20" ht="15" customHeight="1" thickBot="1" x14ac:dyDescent="0.3">
      <c r="A85" s="18">
        <v>80</v>
      </c>
      <c r="B85" s="43" t="s">
        <v>62</v>
      </c>
      <c r="C85" s="283" t="s">
        <v>169</v>
      </c>
      <c r="D85" s="360">
        <v>74</v>
      </c>
      <c r="E85" s="149">
        <v>3.8378378378378377</v>
      </c>
      <c r="F85" s="439">
        <v>3.85</v>
      </c>
      <c r="G85" s="312">
        <v>56</v>
      </c>
      <c r="H85" s="149">
        <v>3.5714285714285716</v>
      </c>
      <c r="I85" s="373">
        <v>3.7</v>
      </c>
      <c r="J85" s="360">
        <v>74</v>
      </c>
      <c r="K85" s="149">
        <v>3.4459459459459461</v>
      </c>
      <c r="L85" s="361">
        <v>3.61</v>
      </c>
      <c r="M85" s="360">
        <v>51</v>
      </c>
      <c r="N85" s="149">
        <v>3.0980392156862746</v>
      </c>
      <c r="O85" s="361">
        <v>3.43</v>
      </c>
      <c r="P85" s="458">
        <v>49</v>
      </c>
      <c r="Q85" s="446">
        <v>74</v>
      </c>
      <c r="R85" s="383">
        <v>81</v>
      </c>
      <c r="S85" s="383">
        <v>94</v>
      </c>
      <c r="T85" s="466">
        <f t="shared" si="2"/>
        <v>298</v>
      </c>
    </row>
    <row r="86" spans="1:20" ht="15" customHeight="1" x14ac:dyDescent="0.25">
      <c r="A86" s="20">
        <v>81</v>
      </c>
      <c r="B86" s="35" t="s">
        <v>57</v>
      </c>
      <c r="C86" s="285" t="s">
        <v>155</v>
      </c>
      <c r="D86" s="198">
        <v>104</v>
      </c>
      <c r="E86" s="153">
        <v>3.6730769230769229</v>
      </c>
      <c r="F86" s="432">
        <v>3.85</v>
      </c>
      <c r="G86" s="309">
        <v>109</v>
      </c>
      <c r="H86" s="153">
        <v>3.4862385321100917</v>
      </c>
      <c r="I86" s="370">
        <v>3.7</v>
      </c>
      <c r="J86" s="198">
        <v>101</v>
      </c>
      <c r="K86" s="153">
        <v>3.5940594059405941</v>
      </c>
      <c r="L86" s="163">
        <v>3.61</v>
      </c>
      <c r="M86" s="198">
        <v>105</v>
      </c>
      <c r="N86" s="153">
        <v>3.3047619047619046</v>
      </c>
      <c r="O86" s="163">
        <v>3.43</v>
      </c>
      <c r="P86" s="450">
        <v>92</v>
      </c>
      <c r="Q86" s="443">
        <v>90</v>
      </c>
      <c r="R86" s="380">
        <v>48</v>
      </c>
      <c r="S86" s="380">
        <v>68</v>
      </c>
      <c r="T86" s="463">
        <f t="shared" si="2"/>
        <v>298</v>
      </c>
    </row>
    <row r="87" spans="1:20" ht="15" customHeight="1" x14ac:dyDescent="0.25">
      <c r="A87" s="14">
        <v>82</v>
      </c>
      <c r="B87" s="33" t="s">
        <v>59</v>
      </c>
      <c r="C87" s="282" t="s">
        <v>158</v>
      </c>
      <c r="D87" s="145">
        <v>93</v>
      </c>
      <c r="E87" s="148">
        <v>3.806451612903226</v>
      </c>
      <c r="F87" s="399">
        <v>3.85</v>
      </c>
      <c r="G87" s="311">
        <v>73</v>
      </c>
      <c r="H87" s="148">
        <v>3.5616438356164384</v>
      </c>
      <c r="I87" s="372">
        <v>3.7</v>
      </c>
      <c r="J87" s="145">
        <v>72</v>
      </c>
      <c r="K87" s="148">
        <v>3.5555555555555554</v>
      </c>
      <c r="L87" s="160">
        <v>3.61</v>
      </c>
      <c r="M87" s="145"/>
      <c r="N87" s="148"/>
      <c r="O87" s="160">
        <v>3.43</v>
      </c>
      <c r="P87" s="451">
        <v>58</v>
      </c>
      <c r="Q87" s="444">
        <v>76</v>
      </c>
      <c r="R87" s="381">
        <v>59</v>
      </c>
      <c r="S87" s="381">
        <v>108</v>
      </c>
      <c r="T87" s="464">
        <f t="shared" si="2"/>
        <v>301</v>
      </c>
    </row>
    <row r="88" spans="1:20" ht="15" customHeight="1" x14ac:dyDescent="0.25">
      <c r="A88" s="14">
        <v>83</v>
      </c>
      <c r="B88" s="33" t="s">
        <v>61</v>
      </c>
      <c r="C88" s="282" t="s">
        <v>85</v>
      </c>
      <c r="D88" s="145">
        <v>22</v>
      </c>
      <c r="E88" s="148">
        <v>3.7727272727272729</v>
      </c>
      <c r="F88" s="399">
        <v>3.85</v>
      </c>
      <c r="G88" s="311">
        <v>19</v>
      </c>
      <c r="H88" s="148">
        <v>3.3684210526315788</v>
      </c>
      <c r="I88" s="372">
        <v>3.7</v>
      </c>
      <c r="J88" s="145">
        <v>19</v>
      </c>
      <c r="K88" s="148">
        <v>3.6315789473684212</v>
      </c>
      <c r="L88" s="160">
        <v>3.61</v>
      </c>
      <c r="M88" s="145">
        <v>15</v>
      </c>
      <c r="N88" s="148">
        <v>3.0666666666666669</v>
      </c>
      <c r="O88" s="160">
        <v>3.43</v>
      </c>
      <c r="P88" s="451">
        <v>66</v>
      </c>
      <c r="Q88" s="444">
        <v>103</v>
      </c>
      <c r="R88" s="381">
        <v>42</v>
      </c>
      <c r="S88" s="381">
        <v>97</v>
      </c>
      <c r="T88" s="464">
        <f t="shared" si="2"/>
        <v>308</v>
      </c>
    </row>
    <row r="89" spans="1:20" ht="15" customHeight="1" x14ac:dyDescent="0.25">
      <c r="A89" s="14">
        <v>84</v>
      </c>
      <c r="B89" s="33" t="s">
        <v>61</v>
      </c>
      <c r="C89" s="282" t="s">
        <v>83</v>
      </c>
      <c r="D89" s="145">
        <v>73</v>
      </c>
      <c r="E89" s="148">
        <v>3.6986301369863015</v>
      </c>
      <c r="F89" s="399">
        <v>3.85</v>
      </c>
      <c r="G89" s="311">
        <v>84</v>
      </c>
      <c r="H89" s="148">
        <v>3.5119047619047619</v>
      </c>
      <c r="I89" s="372">
        <v>3.7</v>
      </c>
      <c r="J89" s="145">
        <v>56</v>
      </c>
      <c r="K89" s="148">
        <v>3.5</v>
      </c>
      <c r="L89" s="160">
        <v>3.61</v>
      </c>
      <c r="M89" s="145">
        <v>49</v>
      </c>
      <c r="N89" s="148">
        <v>3.2448979591836733</v>
      </c>
      <c r="O89" s="160">
        <v>3.43</v>
      </c>
      <c r="P89" s="451">
        <v>87</v>
      </c>
      <c r="Q89" s="444">
        <v>83</v>
      </c>
      <c r="R89" s="381">
        <v>71</v>
      </c>
      <c r="S89" s="381">
        <v>73</v>
      </c>
      <c r="T89" s="464">
        <f t="shared" si="2"/>
        <v>314</v>
      </c>
    </row>
    <row r="90" spans="1:20" ht="15" customHeight="1" x14ac:dyDescent="0.25">
      <c r="A90" s="14">
        <v>85</v>
      </c>
      <c r="B90" s="33" t="s">
        <v>62</v>
      </c>
      <c r="C90" s="396" t="s">
        <v>175</v>
      </c>
      <c r="D90" s="194">
        <v>123</v>
      </c>
      <c r="E90" s="168">
        <v>3.8048780487804876</v>
      </c>
      <c r="F90" s="403">
        <v>3.85</v>
      </c>
      <c r="G90" s="316">
        <v>117</v>
      </c>
      <c r="H90" s="168">
        <v>3.1965811965811968</v>
      </c>
      <c r="I90" s="376">
        <v>3.7</v>
      </c>
      <c r="J90" s="194">
        <v>119</v>
      </c>
      <c r="K90" s="168">
        <v>3.3109243697478989</v>
      </c>
      <c r="L90" s="195">
        <v>3.61</v>
      </c>
      <c r="M90" s="194">
        <v>106</v>
      </c>
      <c r="N90" s="168">
        <v>3.4150943396226414</v>
      </c>
      <c r="O90" s="195">
        <v>3.43</v>
      </c>
      <c r="P90" s="452">
        <v>59</v>
      </c>
      <c r="Q90" s="444">
        <v>108</v>
      </c>
      <c r="R90" s="381">
        <v>100</v>
      </c>
      <c r="S90" s="381">
        <v>48</v>
      </c>
      <c r="T90" s="464">
        <f t="shared" si="2"/>
        <v>315</v>
      </c>
    </row>
    <row r="91" spans="1:20" ht="15" customHeight="1" x14ac:dyDescent="0.25">
      <c r="A91" s="14">
        <v>86</v>
      </c>
      <c r="B91" s="33" t="s">
        <v>63</v>
      </c>
      <c r="C91" s="282" t="s">
        <v>176</v>
      </c>
      <c r="D91" s="145">
        <v>106</v>
      </c>
      <c r="E91" s="148">
        <v>3.7264150943396226</v>
      </c>
      <c r="F91" s="399">
        <v>3.85</v>
      </c>
      <c r="G91" s="311">
        <v>101</v>
      </c>
      <c r="H91" s="148">
        <v>3.4752475247524752</v>
      </c>
      <c r="I91" s="372">
        <v>3.7</v>
      </c>
      <c r="J91" s="145">
        <v>81</v>
      </c>
      <c r="K91" s="148">
        <v>3.5308641975308643</v>
      </c>
      <c r="L91" s="160">
        <v>3.61</v>
      </c>
      <c r="M91" s="145">
        <v>79</v>
      </c>
      <c r="N91" s="148">
        <v>3.240506329113924</v>
      </c>
      <c r="O91" s="160">
        <v>3.43</v>
      </c>
      <c r="P91" s="451">
        <v>82</v>
      </c>
      <c r="Q91" s="444">
        <v>94</v>
      </c>
      <c r="R91" s="381">
        <v>65</v>
      </c>
      <c r="S91" s="381">
        <v>75</v>
      </c>
      <c r="T91" s="464">
        <f t="shared" si="2"/>
        <v>316</v>
      </c>
    </row>
    <row r="92" spans="1:20" ht="15" customHeight="1" x14ac:dyDescent="0.25">
      <c r="A92" s="14">
        <v>87</v>
      </c>
      <c r="B92" s="33" t="s">
        <v>63</v>
      </c>
      <c r="C92" s="282" t="s">
        <v>189</v>
      </c>
      <c r="D92" s="145">
        <v>79</v>
      </c>
      <c r="E92" s="148">
        <v>3.7721518987341773</v>
      </c>
      <c r="F92" s="399">
        <v>3.85</v>
      </c>
      <c r="G92" s="311">
        <v>76</v>
      </c>
      <c r="H92" s="148">
        <v>3.4736842105263159</v>
      </c>
      <c r="I92" s="372">
        <v>3.7</v>
      </c>
      <c r="J92" s="145">
        <v>55</v>
      </c>
      <c r="K92" s="148">
        <v>3.4363636363636365</v>
      </c>
      <c r="L92" s="160">
        <v>3.61</v>
      </c>
      <c r="M92" s="145">
        <v>57</v>
      </c>
      <c r="N92" s="148">
        <v>3.2105263157894739</v>
      </c>
      <c r="O92" s="160">
        <v>3.43</v>
      </c>
      <c r="P92" s="451">
        <v>67</v>
      </c>
      <c r="Q92" s="444">
        <v>95</v>
      </c>
      <c r="R92" s="381">
        <v>85</v>
      </c>
      <c r="S92" s="381">
        <v>79</v>
      </c>
      <c r="T92" s="464">
        <f t="shared" si="2"/>
        <v>326</v>
      </c>
    </row>
    <row r="93" spans="1:20" ht="15" customHeight="1" x14ac:dyDescent="0.25">
      <c r="A93" s="14">
        <v>88</v>
      </c>
      <c r="B93" s="33" t="s">
        <v>61</v>
      </c>
      <c r="C93" s="282" t="s">
        <v>27</v>
      </c>
      <c r="D93" s="145">
        <v>48</v>
      </c>
      <c r="E93" s="148">
        <v>3.5</v>
      </c>
      <c r="F93" s="399">
        <v>3.85</v>
      </c>
      <c r="G93" s="311">
        <v>27</v>
      </c>
      <c r="H93" s="148">
        <v>3.1851851851851851</v>
      </c>
      <c r="I93" s="372">
        <v>3.7</v>
      </c>
      <c r="J93" s="145">
        <v>50</v>
      </c>
      <c r="K93" s="148">
        <v>3.66</v>
      </c>
      <c r="L93" s="160">
        <v>3.61</v>
      </c>
      <c r="M93" s="145">
        <v>45</v>
      </c>
      <c r="N93" s="148">
        <v>3.2444444444444445</v>
      </c>
      <c r="O93" s="160">
        <v>3.43</v>
      </c>
      <c r="P93" s="451">
        <v>108</v>
      </c>
      <c r="Q93" s="444">
        <v>109</v>
      </c>
      <c r="R93" s="381">
        <v>35</v>
      </c>
      <c r="S93" s="381">
        <v>74</v>
      </c>
      <c r="T93" s="464">
        <f t="shared" si="2"/>
        <v>326</v>
      </c>
    </row>
    <row r="94" spans="1:20" ht="15" customHeight="1" x14ac:dyDescent="0.25">
      <c r="A94" s="13">
        <v>89</v>
      </c>
      <c r="B94" s="33" t="s">
        <v>59</v>
      </c>
      <c r="C94" s="396" t="s">
        <v>160</v>
      </c>
      <c r="D94" s="194">
        <v>134</v>
      </c>
      <c r="E94" s="168">
        <v>3.6940298507462686</v>
      </c>
      <c r="F94" s="403">
        <v>3.85</v>
      </c>
      <c r="G94" s="316">
        <v>134</v>
      </c>
      <c r="H94" s="168">
        <v>3.6044776119402986</v>
      </c>
      <c r="I94" s="376">
        <v>3.7</v>
      </c>
      <c r="J94" s="194">
        <v>105</v>
      </c>
      <c r="K94" s="168">
        <v>3.4666666666666668</v>
      </c>
      <c r="L94" s="195">
        <v>3.61</v>
      </c>
      <c r="M94" s="194">
        <v>123</v>
      </c>
      <c r="N94" s="168">
        <v>3.1138211382113821</v>
      </c>
      <c r="O94" s="195">
        <v>3.43</v>
      </c>
      <c r="P94" s="467">
        <v>89</v>
      </c>
      <c r="Q94" s="447">
        <v>69</v>
      </c>
      <c r="R94" s="384">
        <v>76</v>
      </c>
      <c r="S94" s="384">
        <v>93</v>
      </c>
      <c r="T94" s="464">
        <f t="shared" si="2"/>
        <v>327</v>
      </c>
    </row>
    <row r="95" spans="1:20" ht="15" customHeight="1" thickBot="1" x14ac:dyDescent="0.3">
      <c r="A95" s="15">
        <v>90</v>
      </c>
      <c r="B95" s="36" t="s">
        <v>63</v>
      </c>
      <c r="C95" s="286" t="s">
        <v>146</v>
      </c>
      <c r="D95" s="324">
        <v>223</v>
      </c>
      <c r="E95" s="318">
        <v>3.717488789237668</v>
      </c>
      <c r="F95" s="437">
        <v>3.85</v>
      </c>
      <c r="G95" s="317">
        <v>168</v>
      </c>
      <c r="H95" s="318">
        <v>3.6130952380952381</v>
      </c>
      <c r="I95" s="377">
        <v>3.7</v>
      </c>
      <c r="J95" s="324">
        <v>149</v>
      </c>
      <c r="K95" s="318">
        <v>3.3959731543624163</v>
      </c>
      <c r="L95" s="326">
        <v>3.61</v>
      </c>
      <c r="M95" s="324">
        <v>86</v>
      </c>
      <c r="N95" s="318">
        <v>3.1627906976744184</v>
      </c>
      <c r="O95" s="326">
        <v>3.43</v>
      </c>
      <c r="P95" s="453">
        <v>84</v>
      </c>
      <c r="Q95" s="445">
        <v>68</v>
      </c>
      <c r="R95" s="382">
        <v>92</v>
      </c>
      <c r="S95" s="382">
        <v>87</v>
      </c>
      <c r="T95" s="465">
        <f t="shared" si="2"/>
        <v>331</v>
      </c>
    </row>
    <row r="96" spans="1:20" ht="15" customHeight="1" x14ac:dyDescent="0.25">
      <c r="A96" s="14">
        <v>91</v>
      </c>
      <c r="B96" s="40" t="s">
        <v>61</v>
      </c>
      <c r="C96" s="494" t="s">
        <v>28</v>
      </c>
      <c r="D96" s="496">
        <v>44</v>
      </c>
      <c r="E96" s="498">
        <v>3.6363636363636362</v>
      </c>
      <c r="F96" s="500">
        <v>3.85</v>
      </c>
      <c r="G96" s="502">
        <v>61</v>
      </c>
      <c r="H96" s="498">
        <v>3.5081967213114753</v>
      </c>
      <c r="I96" s="504">
        <v>3.7</v>
      </c>
      <c r="J96" s="496">
        <v>55</v>
      </c>
      <c r="K96" s="498">
        <v>3.4</v>
      </c>
      <c r="L96" s="506">
        <v>3.61</v>
      </c>
      <c r="M96" s="496">
        <v>45</v>
      </c>
      <c r="N96" s="498">
        <v>3.3111111111111109</v>
      </c>
      <c r="O96" s="506">
        <v>3.43</v>
      </c>
      <c r="P96" s="452">
        <v>98</v>
      </c>
      <c r="Q96" s="444">
        <v>86</v>
      </c>
      <c r="R96" s="381">
        <v>91</v>
      </c>
      <c r="S96" s="381">
        <v>64</v>
      </c>
      <c r="T96" s="462">
        <f t="shared" si="2"/>
        <v>339</v>
      </c>
    </row>
    <row r="97" spans="1:20" ht="15" customHeight="1" x14ac:dyDescent="0.25">
      <c r="A97" s="14">
        <v>92</v>
      </c>
      <c r="B97" s="33" t="s">
        <v>63</v>
      </c>
      <c r="C97" s="282" t="s">
        <v>37</v>
      </c>
      <c r="D97" s="145">
        <v>66</v>
      </c>
      <c r="E97" s="148">
        <v>3.7575757575757578</v>
      </c>
      <c r="F97" s="399">
        <v>3.85</v>
      </c>
      <c r="G97" s="311">
        <v>44</v>
      </c>
      <c r="H97" s="148">
        <v>3.4545454545454546</v>
      </c>
      <c r="I97" s="372">
        <v>3.7</v>
      </c>
      <c r="J97" s="145">
        <v>42</v>
      </c>
      <c r="K97" s="148">
        <v>3.4523809523809526</v>
      </c>
      <c r="L97" s="160">
        <v>3.61</v>
      </c>
      <c r="M97" s="145">
        <v>40</v>
      </c>
      <c r="N97" s="148">
        <v>2.95</v>
      </c>
      <c r="O97" s="160">
        <v>3.43</v>
      </c>
      <c r="P97" s="451">
        <v>71</v>
      </c>
      <c r="Q97" s="444">
        <v>96</v>
      </c>
      <c r="R97" s="381">
        <v>80</v>
      </c>
      <c r="S97" s="381">
        <v>101</v>
      </c>
      <c r="T97" s="464">
        <f t="shared" si="2"/>
        <v>348</v>
      </c>
    </row>
    <row r="98" spans="1:20" ht="15" customHeight="1" x14ac:dyDescent="0.25">
      <c r="A98" s="14">
        <v>93</v>
      </c>
      <c r="B98" s="33" t="s">
        <v>63</v>
      </c>
      <c r="C98" s="282" t="s">
        <v>198</v>
      </c>
      <c r="D98" s="145">
        <v>81</v>
      </c>
      <c r="E98" s="148">
        <v>3.691358024691358</v>
      </c>
      <c r="F98" s="399">
        <v>3.85</v>
      </c>
      <c r="G98" s="311">
        <v>71</v>
      </c>
      <c r="H98" s="148">
        <v>3.535211267605634</v>
      </c>
      <c r="I98" s="372">
        <v>3.7</v>
      </c>
      <c r="J98" s="145">
        <v>70</v>
      </c>
      <c r="K98" s="148">
        <v>3.3714285714285714</v>
      </c>
      <c r="L98" s="160">
        <v>3.61</v>
      </c>
      <c r="M98" s="145">
        <v>67</v>
      </c>
      <c r="N98" s="148">
        <v>3.1791044776119404</v>
      </c>
      <c r="O98" s="160">
        <v>3.43</v>
      </c>
      <c r="P98" s="451">
        <v>90</v>
      </c>
      <c r="Q98" s="444">
        <v>80</v>
      </c>
      <c r="R98" s="381">
        <v>95</v>
      </c>
      <c r="S98" s="381">
        <v>85</v>
      </c>
      <c r="T98" s="464">
        <f t="shared" si="2"/>
        <v>350</v>
      </c>
    </row>
    <row r="99" spans="1:20" ht="15" customHeight="1" x14ac:dyDescent="0.25">
      <c r="A99" s="14">
        <v>94</v>
      </c>
      <c r="B99" s="33" t="s">
        <v>63</v>
      </c>
      <c r="C99" s="282" t="s">
        <v>185</v>
      </c>
      <c r="D99" s="145">
        <v>75</v>
      </c>
      <c r="E99" s="148">
        <v>3.6533333333333333</v>
      </c>
      <c r="F99" s="399">
        <v>3.85</v>
      </c>
      <c r="G99" s="311">
        <v>77</v>
      </c>
      <c r="H99" s="148">
        <v>3.5064935064935066</v>
      </c>
      <c r="I99" s="372">
        <v>3.7</v>
      </c>
      <c r="J99" s="145">
        <v>79</v>
      </c>
      <c r="K99" s="148">
        <v>3.3924050632911391</v>
      </c>
      <c r="L99" s="160">
        <v>3.61</v>
      </c>
      <c r="M99" s="145">
        <v>66</v>
      </c>
      <c r="N99" s="148">
        <v>3.1969696969696968</v>
      </c>
      <c r="O99" s="160">
        <v>3.43</v>
      </c>
      <c r="P99" s="451">
        <v>93</v>
      </c>
      <c r="Q99" s="444">
        <v>87</v>
      </c>
      <c r="R99" s="381">
        <v>93</v>
      </c>
      <c r="S99" s="381">
        <v>83</v>
      </c>
      <c r="T99" s="464">
        <f t="shared" si="2"/>
        <v>356</v>
      </c>
    </row>
    <row r="100" spans="1:20" ht="15" customHeight="1" x14ac:dyDescent="0.25">
      <c r="A100" s="14">
        <v>95</v>
      </c>
      <c r="B100" s="33" t="s">
        <v>60</v>
      </c>
      <c r="C100" s="288" t="s">
        <v>95</v>
      </c>
      <c r="D100" s="194">
        <v>53</v>
      </c>
      <c r="E100" s="168">
        <v>3.7358490566037736</v>
      </c>
      <c r="F100" s="403">
        <v>3.85</v>
      </c>
      <c r="G100" s="316">
        <v>53</v>
      </c>
      <c r="H100" s="168">
        <v>3.5471698113207548</v>
      </c>
      <c r="I100" s="376">
        <v>3.7</v>
      </c>
      <c r="J100" s="194">
        <v>50</v>
      </c>
      <c r="K100" s="168">
        <v>3.22</v>
      </c>
      <c r="L100" s="195">
        <v>3.61</v>
      </c>
      <c r="M100" s="194">
        <v>39</v>
      </c>
      <c r="N100" s="168">
        <v>3.1282051282051282</v>
      </c>
      <c r="O100" s="195">
        <v>3.43</v>
      </c>
      <c r="P100" s="452">
        <v>79</v>
      </c>
      <c r="Q100" s="444">
        <v>79</v>
      </c>
      <c r="R100" s="381">
        <v>108</v>
      </c>
      <c r="S100" s="381">
        <v>92</v>
      </c>
      <c r="T100" s="464">
        <f t="shared" si="2"/>
        <v>358</v>
      </c>
    </row>
    <row r="101" spans="1:20" ht="15" customHeight="1" x14ac:dyDescent="0.25">
      <c r="A101" s="14">
        <v>96</v>
      </c>
      <c r="B101" s="33" t="s">
        <v>60</v>
      </c>
      <c r="C101" s="396" t="s">
        <v>163</v>
      </c>
      <c r="D101" s="194">
        <v>28</v>
      </c>
      <c r="E101" s="168">
        <v>3.6428571428571428</v>
      </c>
      <c r="F101" s="403">
        <v>3.85</v>
      </c>
      <c r="G101" s="316">
        <v>29</v>
      </c>
      <c r="H101" s="168">
        <v>3.5862068965517242</v>
      </c>
      <c r="I101" s="376">
        <v>3.7</v>
      </c>
      <c r="J101" s="194">
        <v>28</v>
      </c>
      <c r="K101" s="168">
        <v>3.2857142857142856</v>
      </c>
      <c r="L101" s="195">
        <v>3.61</v>
      </c>
      <c r="M101" s="194">
        <v>35</v>
      </c>
      <c r="N101" s="168">
        <v>3.0857142857142859</v>
      </c>
      <c r="O101" s="195">
        <v>3.43</v>
      </c>
      <c r="P101" s="452">
        <v>95</v>
      </c>
      <c r="Q101" s="444">
        <v>72</v>
      </c>
      <c r="R101" s="381">
        <v>103</v>
      </c>
      <c r="S101" s="381">
        <v>96</v>
      </c>
      <c r="T101" s="464">
        <f t="shared" si="2"/>
        <v>366</v>
      </c>
    </row>
    <row r="102" spans="1:20" ht="15" customHeight="1" x14ac:dyDescent="0.25">
      <c r="A102" s="14">
        <v>97</v>
      </c>
      <c r="B102" s="33" t="s">
        <v>60</v>
      </c>
      <c r="C102" s="282" t="s">
        <v>13</v>
      </c>
      <c r="D102" s="145">
        <v>44</v>
      </c>
      <c r="E102" s="148">
        <v>3.5227272727272729</v>
      </c>
      <c r="F102" s="399">
        <v>3.85</v>
      </c>
      <c r="G102" s="311">
        <v>46</v>
      </c>
      <c r="H102" s="148">
        <v>3.3913043478260869</v>
      </c>
      <c r="I102" s="372">
        <v>3.7</v>
      </c>
      <c r="J102" s="145">
        <v>49</v>
      </c>
      <c r="K102" s="148">
        <v>3.2653061224489797</v>
      </c>
      <c r="L102" s="160">
        <v>3.61</v>
      </c>
      <c r="M102" s="145">
        <v>26</v>
      </c>
      <c r="N102" s="148">
        <v>3.3846153846153846</v>
      </c>
      <c r="O102" s="160">
        <v>3.43</v>
      </c>
      <c r="P102" s="451">
        <v>106</v>
      </c>
      <c r="Q102" s="444">
        <v>102</v>
      </c>
      <c r="R102" s="381">
        <v>106</v>
      </c>
      <c r="S102" s="381">
        <v>52</v>
      </c>
      <c r="T102" s="464">
        <f t="shared" ref="T102:T115" si="3">SUM(P102:S102)</f>
        <v>366</v>
      </c>
    </row>
    <row r="103" spans="1:20" ht="15" customHeight="1" x14ac:dyDescent="0.25">
      <c r="A103" s="13">
        <v>98</v>
      </c>
      <c r="B103" s="33" t="s">
        <v>63</v>
      </c>
      <c r="C103" s="282" t="s">
        <v>190</v>
      </c>
      <c r="D103" s="145">
        <v>144</v>
      </c>
      <c r="E103" s="148">
        <v>3.6319444444444446</v>
      </c>
      <c r="F103" s="399">
        <v>3.85</v>
      </c>
      <c r="G103" s="311">
        <v>118</v>
      </c>
      <c r="H103" s="148">
        <v>3.4830508474576272</v>
      </c>
      <c r="I103" s="372">
        <v>3.7</v>
      </c>
      <c r="J103" s="145">
        <v>115</v>
      </c>
      <c r="K103" s="148">
        <v>3.3913043478260869</v>
      </c>
      <c r="L103" s="160">
        <v>3.61</v>
      </c>
      <c r="M103" s="145">
        <v>81</v>
      </c>
      <c r="N103" s="148">
        <v>3.1851851851851851</v>
      </c>
      <c r="O103" s="160">
        <v>3.43</v>
      </c>
      <c r="P103" s="456">
        <v>99</v>
      </c>
      <c r="Q103" s="447">
        <v>91</v>
      </c>
      <c r="R103" s="384">
        <v>94</v>
      </c>
      <c r="S103" s="384">
        <v>84</v>
      </c>
      <c r="T103" s="464">
        <f t="shared" si="3"/>
        <v>368</v>
      </c>
    </row>
    <row r="104" spans="1:20" ht="15" customHeight="1" x14ac:dyDescent="0.25">
      <c r="A104" s="13">
        <v>99</v>
      </c>
      <c r="B104" s="33" t="s">
        <v>58</v>
      </c>
      <c r="C104" s="282" t="s">
        <v>94</v>
      </c>
      <c r="D104" s="145">
        <v>41</v>
      </c>
      <c r="E104" s="148">
        <v>3.5365853658536586</v>
      </c>
      <c r="F104" s="399">
        <v>3.85</v>
      </c>
      <c r="G104" s="311">
        <v>30</v>
      </c>
      <c r="H104" s="148">
        <v>3.3666666666666667</v>
      </c>
      <c r="I104" s="372">
        <v>3.7</v>
      </c>
      <c r="J104" s="145">
        <v>41</v>
      </c>
      <c r="K104" s="148">
        <v>3.4390243902439024</v>
      </c>
      <c r="L104" s="160">
        <v>3.61</v>
      </c>
      <c r="M104" s="145">
        <v>39</v>
      </c>
      <c r="N104" s="148">
        <v>3.2051282051282053</v>
      </c>
      <c r="O104" s="160">
        <v>3.43</v>
      </c>
      <c r="P104" s="456">
        <v>104</v>
      </c>
      <c r="Q104" s="447">
        <v>104</v>
      </c>
      <c r="R104" s="384">
        <v>83</v>
      </c>
      <c r="S104" s="384">
        <v>80</v>
      </c>
      <c r="T104" s="464">
        <f t="shared" si="3"/>
        <v>371</v>
      </c>
    </row>
    <row r="105" spans="1:20" ht="15" customHeight="1" thickBot="1" x14ac:dyDescent="0.3">
      <c r="A105" s="18">
        <v>100</v>
      </c>
      <c r="B105" s="43" t="s">
        <v>61</v>
      </c>
      <c r="C105" s="520" t="s">
        <v>30</v>
      </c>
      <c r="D105" s="521">
        <v>79</v>
      </c>
      <c r="E105" s="522">
        <v>3.5696202531645569</v>
      </c>
      <c r="F105" s="523">
        <v>3.85</v>
      </c>
      <c r="G105" s="524">
        <v>51</v>
      </c>
      <c r="H105" s="522">
        <v>3.4901960784313726</v>
      </c>
      <c r="I105" s="525">
        <v>3.7</v>
      </c>
      <c r="J105" s="521">
        <v>69</v>
      </c>
      <c r="K105" s="522">
        <v>3.36231884057971</v>
      </c>
      <c r="L105" s="526">
        <v>3.61</v>
      </c>
      <c r="M105" s="521">
        <v>52</v>
      </c>
      <c r="N105" s="522">
        <v>3.1538461538461537</v>
      </c>
      <c r="O105" s="526">
        <v>3.43</v>
      </c>
      <c r="P105" s="529">
        <v>102</v>
      </c>
      <c r="Q105" s="446">
        <v>88</v>
      </c>
      <c r="R105" s="383">
        <v>96</v>
      </c>
      <c r="S105" s="383">
        <v>88</v>
      </c>
      <c r="T105" s="466">
        <f t="shared" si="3"/>
        <v>374</v>
      </c>
    </row>
    <row r="106" spans="1:20" ht="15" customHeight="1" x14ac:dyDescent="0.25">
      <c r="A106" s="20">
        <v>101</v>
      </c>
      <c r="B106" s="35" t="s">
        <v>59</v>
      </c>
      <c r="C106" s="470" t="s">
        <v>7</v>
      </c>
      <c r="D106" s="366">
        <v>55</v>
      </c>
      <c r="E106" s="322">
        <v>3.7272727272727271</v>
      </c>
      <c r="F106" s="405">
        <v>3.85</v>
      </c>
      <c r="G106" s="431">
        <v>58</v>
      </c>
      <c r="H106" s="322">
        <v>3.4482758620689653</v>
      </c>
      <c r="I106" s="405">
        <v>3.7</v>
      </c>
      <c r="J106" s="366">
        <v>42</v>
      </c>
      <c r="K106" s="322">
        <v>3.3333333333333335</v>
      </c>
      <c r="L106" s="367">
        <v>3.61</v>
      </c>
      <c r="M106" s="366">
        <v>51</v>
      </c>
      <c r="N106" s="322">
        <v>3.0588235294117645</v>
      </c>
      <c r="O106" s="367">
        <v>3.43</v>
      </c>
      <c r="P106" s="507">
        <v>81</v>
      </c>
      <c r="Q106" s="443">
        <v>98</v>
      </c>
      <c r="R106" s="380">
        <v>98</v>
      </c>
      <c r="S106" s="400">
        <v>98</v>
      </c>
      <c r="T106" s="462">
        <f t="shared" si="3"/>
        <v>375</v>
      </c>
    </row>
    <row r="107" spans="1:20" ht="15" customHeight="1" x14ac:dyDescent="0.25">
      <c r="A107" s="14">
        <v>102</v>
      </c>
      <c r="B107" s="33" t="s">
        <v>59</v>
      </c>
      <c r="C107" s="396" t="s">
        <v>159</v>
      </c>
      <c r="D107" s="194">
        <v>92</v>
      </c>
      <c r="E107" s="168">
        <v>3.7608695652173911</v>
      </c>
      <c r="F107" s="403">
        <v>3.85</v>
      </c>
      <c r="G107" s="316">
        <v>70</v>
      </c>
      <c r="H107" s="168">
        <v>3.3285714285714287</v>
      </c>
      <c r="I107" s="403">
        <v>3.7</v>
      </c>
      <c r="J107" s="194">
        <v>51</v>
      </c>
      <c r="K107" s="168">
        <v>3.3137254901960786</v>
      </c>
      <c r="L107" s="195">
        <v>3.61</v>
      </c>
      <c r="M107" s="194">
        <v>80</v>
      </c>
      <c r="N107" s="168">
        <v>2.8374999999999999</v>
      </c>
      <c r="O107" s="195">
        <v>3.43</v>
      </c>
      <c r="P107" s="452">
        <v>70</v>
      </c>
      <c r="Q107" s="444">
        <v>105</v>
      </c>
      <c r="R107" s="381">
        <v>99</v>
      </c>
      <c r="S107" s="401">
        <v>107</v>
      </c>
      <c r="T107" s="464">
        <f t="shared" si="3"/>
        <v>381</v>
      </c>
    </row>
    <row r="108" spans="1:20" ht="15" customHeight="1" x14ac:dyDescent="0.25">
      <c r="A108" s="14">
        <v>103</v>
      </c>
      <c r="B108" s="33" t="s">
        <v>60</v>
      </c>
      <c r="C108" s="396" t="s">
        <v>166</v>
      </c>
      <c r="D108" s="194">
        <v>76</v>
      </c>
      <c r="E108" s="168">
        <v>3.6184210526315788</v>
      </c>
      <c r="F108" s="403">
        <v>3.85</v>
      </c>
      <c r="G108" s="316">
        <v>78</v>
      </c>
      <c r="H108" s="168">
        <v>3.5897435897435899</v>
      </c>
      <c r="I108" s="403">
        <v>3.7</v>
      </c>
      <c r="J108" s="194">
        <v>61</v>
      </c>
      <c r="K108" s="168">
        <v>3.278688524590164</v>
      </c>
      <c r="L108" s="195">
        <v>3.61</v>
      </c>
      <c r="M108" s="194">
        <v>51</v>
      </c>
      <c r="N108" s="168">
        <v>2.8823529411764706</v>
      </c>
      <c r="O108" s="195">
        <v>3.43</v>
      </c>
      <c r="P108" s="452">
        <v>101</v>
      </c>
      <c r="Q108" s="444">
        <v>71</v>
      </c>
      <c r="R108" s="381">
        <v>104</v>
      </c>
      <c r="S108" s="401">
        <v>106</v>
      </c>
      <c r="T108" s="464">
        <f t="shared" si="3"/>
        <v>382</v>
      </c>
    </row>
    <row r="109" spans="1:20" ht="15" customHeight="1" x14ac:dyDescent="0.25">
      <c r="A109" s="14">
        <v>104</v>
      </c>
      <c r="B109" s="33" t="s">
        <v>57</v>
      </c>
      <c r="C109" s="282" t="s">
        <v>154</v>
      </c>
      <c r="D109" s="145">
        <v>84</v>
      </c>
      <c r="E109" s="148">
        <v>3.6190476190476191</v>
      </c>
      <c r="F109" s="399">
        <v>3.85</v>
      </c>
      <c r="G109" s="311">
        <v>73</v>
      </c>
      <c r="H109" s="148">
        <v>3.2602739726027399</v>
      </c>
      <c r="I109" s="399">
        <v>3.7</v>
      </c>
      <c r="J109" s="145">
        <v>51</v>
      </c>
      <c r="K109" s="148">
        <v>3.4117647058823528</v>
      </c>
      <c r="L109" s="160">
        <v>3.61</v>
      </c>
      <c r="M109" s="145">
        <v>68</v>
      </c>
      <c r="N109" s="148">
        <v>3.1029411764705883</v>
      </c>
      <c r="O109" s="160">
        <v>3.43</v>
      </c>
      <c r="P109" s="451">
        <v>100</v>
      </c>
      <c r="Q109" s="444">
        <v>107</v>
      </c>
      <c r="R109" s="381">
        <v>90</v>
      </c>
      <c r="S109" s="401">
        <v>95</v>
      </c>
      <c r="T109" s="464">
        <f t="shared" si="3"/>
        <v>392</v>
      </c>
    </row>
    <row r="110" spans="1:20" ht="15" customHeight="1" x14ac:dyDescent="0.25">
      <c r="A110" s="14">
        <v>105</v>
      </c>
      <c r="B110" s="33" t="s">
        <v>61</v>
      </c>
      <c r="C110" s="282" t="s">
        <v>89</v>
      </c>
      <c r="D110" s="145">
        <v>49</v>
      </c>
      <c r="E110" s="148">
        <v>3.6530612244897958</v>
      </c>
      <c r="F110" s="399">
        <v>3.85</v>
      </c>
      <c r="G110" s="311">
        <v>51</v>
      </c>
      <c r="H110" s="148">
        <v>3.4509803921568629</v>
      </c>
      <c r="I110" s="399">
        <v>3.7</v>
      </c>
      <c r="J110" s="145">
        <v>51</v>
      </c>
      <c r="K110" s="148">
        <v>3.2352941176470589</v>
      </c>
      <c r="L110" s="160">
        <v>3.61</v>
      </c>
      <c r="M110" s="145">
        <v>47</v>
      </c>
      <c r="N110" s="148">
        <v>2.9361702127659575</v>
      </c>
      <c r="O110" s="160">
        <v>3.43</v>
      </c>
      <c r="P110" s="451">
        <v>94</v>
      </c>
      <c r="Q110" s="444">
        <v>97</v>
      </c>
      <c r="R110" s="381">
        <v>107</v>
      </c>
      <c r="S110" s="401">
        <v>102</v>
      </c>
      <c r="T110" s="464">
        <f t="shared" si="3"/>
        <v>400</v>
      </c>
    </row>
    <row r="111" spans="1:20" ht="15" customHeight="1" x14ac:dyDescent="0.25">
      <c r="A111" s="14">
        <v>106</v>
      </c>
      <c r="B111" s="517" t="s">
        <v>61</v>
      </c>
      <c r="C111" s="282" t="s">
        <v>200</v>
      </c>
      <c r="D111" s="145">
        <v>82</v>
      </c>
      <c r="E111" s="148">
        <v>3.7560975609756095</v>
      </c>
      <c r="F111" s="399">
        <v>3.85</v>
      </c>
      <c r="G111" s="311"/>
      <c r="H111" s="148"/>
      <c r="I111" s="399">
        <v>3.7</v>
      </c>
      <c r="J111" s="145"/>
      <c r="K111" s="148"/>
      <c r="L111" s="160">
        <v>3.61</v>
      </c>
      <c r="M111" s="145"/>
      <c r="N111" s="148"/>
      <c r="O111" s="160">
        <v>3.43</v>
      </c>
      <c r="P111" s="451">
        <v>73</v>
      </c>
      <c r="Q111" s="444">
        <v>110</v>
      </c>
      <c r="R111" s="381">
        <v>110</v>
      </c>
      <c r="S111" s="401">
        <v>108</v>
      </c>
      <c r="T111" s="464">
        <f t="shared" si="3"/>
        <v>401</v>
      </c>
    </row>
    <row r="112" spans="1:20" ht="15" customHeight="1" x14ac:dyDescent="0.25">
      <c r="A112" s="14">
        <v>107</v>
      </c>
      <c r="B112" s="33" t="s">
        <v>62</v>
      </c>
      <c r="C112" s="282" t="s">
        <v>34</v>
      </c>
      <c r="D112" s="145">
        <v>78</v>
      </c>
      <c r="E112" s="148">
        <v>3.5641025641025643</v>
      </c>
      <c r="F112" s="399">
        <v>3.85</v>
      </c>
      <c r="G112" s="311">
        <v>74</v>
      </c>
      <c r="H112" s="148">
        <v>3.4189189189189189</v>
      </c>
      <c r="I112" s="399">
        <v>3.7</v>
      </c>
      <c r="J112" s="145">
        <v>58</v>
      </c>
      <c r="K112" s="148">
        <v>3.3448275862068964</v>
      </c>
      <c r="L112" s="160">
        <v>3.61</v>
      </c>
      <c r="M112" s="145">
        <v>69</v>
      </c>
      <c r="N112" s="148">
        <v>3.0289855072463769</v>
      </c>
      <c r="O112" s="160">
        <v>3.43</v>
      </c>
      <c r="P112" s="451">
        <v>103</v>
      </c>
      <c r="Q112" s="444">
        <v>101</v>
      </c>
      <c r="R112" s="381">
        <v>97</v>
      </c>
      <c r="S112" s="401">
        <v>100</v>
      </c>
      <c r="T112" s="464">
        <f t="shared" si="3"/>
        <v>401</v>
      </c>
    </row>
    <row r="113" spans="1:20" ht="15" customHeight="1" x14ac:dyDescent="0.25">
      <c r="A113" s="14">
        <v>108</v>
      </c>
      <c r="B113" s="33" t="s">
        <v>60</v>
      </c>
      <c r="C113" s="282" t="s">
        <v>15</v>
      </c>
      <c r="D113" s="145">
        <v>71</v>
      </c>
      <c r="E113" s="148">
        <v>3.535211267605634</v>
      </c>
      <c r="F113" s="399">
        <v>3.85</v>
      </c>
      <c r="G113" s="311">
        <v>54</v>
      </c>
      <c r="H113" s="148">
        <v>3.4814814814814814</v>
      </c>
      <c r="I113" s="399">
        <v>3.7</v>
      </c>
      <c r="J113" s="145">
        <v>52</v>
      </c>
      <c r="K113" s="148">
        <v>3.2884615384615383</v>
      </c>
      <c r="L113" s="160">
        <v>3.61</v>
      </c>
      <c r="M113" s="145">
        <v>45</v>
      </c>
      <c r="N113" s="148">
        <v>2.8888888888888888</v>
      </c>
      <c r="O113" s="160">
        <v>3.43</v>
      </c>
      <c r="P113" s="451">
        <v>105</v>
      </c>
      <c r="Q113" s="444">
        <v>93</v>
      </c>
      <c r="R113" s="381">
        <v>102</v>
      </c>
      <c r="S113" s="401">
        <v>105</v>
      </c>
      <c r="T113" s="464">
        <f t="shared" si="3"/>
        <v>405</v>
      </c>
    </row>
    <row r="114" spans="1:20" ht="15" customHeight="1" x14ac:dyDescent="0.25">
      <c r="A114" s="18">
        <v>109</v>
      </c>
      <c r="B114" s="43" t="s">
        <v>60</v>
      </c>
      <c r="C114" s="283" t="s">
        <v>16</v>
      </c>
      <c r="D114" s="360">
        <v>69</v>
      </c>
      <c r="E114" s="149">
        <v>3.4202898550724639</v>
      </c>
      <c r="F114" s="439">
        <v>3.85</v>
      </c>
      <c r="G114" s="312">
        <v>46</v>
      </c>
      <c r="H114" s="149">
        <v>3.3043478260869565</v>
      </c>
      <c r="I114" s="439">
        <v>3.7</v>
      </c>
      <c r="J114" s="360">
        <v>65</v>
      </c>
      <c r="K114" s="149">
        <v>3.4153846153846152</v>
      </c>
      <c r="L114" s="361">
        <v>3.61</v>
      </c>
      <c r="M114" s="360">
        <v>70</v>
      </c>
      <c r="N114" s="149">
        <v>2.9285714285714284</v>
      </c>
      <c r="O114" s="361">
        <v>3.43</v>
      </c>
      <c r="P114" s="458">
        <v>109</v>
      </c>
      <c r="Q114" s="446">
        <v>106</v>
      </c>
      <c r="R114" s="383">
        <v>89</v>
      </c>
      <c r="S114" s="516">
        <v>103</v>
      </c>
      <c r="T114" s="465">
        <f t="shared" si="3"/>
        <v>407</v>
      </c>
    </row>
    <row r="115" spans="1:20" ht="15" customHeight="1" thickBot="1" x14ac:dyDescent="0.3">
      <c r="A115" s="79">
        <v>110</v>
      </c>
      <c r="B115" s="36" t="s">
        <v>60</v>
      </c>
      <c r="C115" s="397" t="s">
        <v>165</v>
      </c>
      <c r="D115" s="390">
        <v>106</v>
      </c>
      <c r="E115" s="389">
        <v>3.5</v>
      </c>
      <c r="F115" s="406">
        <v>3.85</v>
      </c>
      <c r="G115" s="388">
        <v>56</v>
      </c>
      <c r="H115" s="389">
        <v>3.4821428571428572</v>
      </c>
      <c r="I115" s="406">
        <v>3.7</v>
      </c>
      <c r="J115" s="390">
        <v>54</v>
      </c>
      <c r="K115" s="389">
        <v>3.2777777777777777</v>
      </c>
      <c r="L115" s="391">
        <v>3.61</v>
      </c>
      <c r="M115" s="390">
        <v>54</v>
      </c>
      <c r="N115" s="389">
        <v>2.9074074074074074</v>
      </c>
      <c r="O115" s="391">
        <v>3.43</v>
      </c>
      <c r="P115" s="528">
        <v>107</v>
      </c>
      <c r="Q115" s="448">
        <v>92</v>
      </c>
      <c r="R115" s="385">
        <v>105</v>
      </c>
      <c r="S115" s="402">
        <v>104</v>
      </c>
      <c r="T115" s="466">
        <f t="shared" si="3"/>
        <v>408</v>
      </c>
    </row>
    <row r="116" spans="1:20" x14ac:dyDescent="0.25">
      <c r="C116" s="31" t="s">
        <v>110</v>
      </c>
      <c r="D116" s="31"/>
      <c r="E116" s="368">
        <f>AVERAGE(E6:E115)</f>
        <v>3.8280092341218643</v>
      </c>
      <c r="F116" s="31"/>
      <c r="G116" s="31"/>
      <c r="H116" s="368">
        <f>AVERAGE(H6:H115)</f>
        <v>3.6644702310900703</v>
      </c>
      <c r="I116" s="31"/>
      <c r="J116" s="31"/>
      <c r="K116" s="368">
        <f>AVERAGE(K6:K115)</f>
        <v>3.5753667113633103</v>
      </c>
      <c r="L116" s="31"/>
      <c r="M116" s="31"/>
      <c r="N116" s="368">
        <f>AVERAGE(N6:N115)</f>
        <v>3.3838493619302059</v>
      </c>
      <c r="O116" s="31"/>
      <c r="P116" s="31"/>
      <c r="Q116" s="31"/>
      <c r="R116" s="31"/>
      <c r="S116" s="31"/>
    </row>
    <row r="117" spans="1:20" x14ac:dyDescent="0.25">
      <c r="C117" s="32" t="s">
        <v>111</v>
      </c>
      <c r="D117" s="32"/>
      <c r="E117" s="369">
        <v>3.85</v>
      </c>
      <c r="F117" s="32"/>
      <c r="G117" s="32"/>
      <c r="H117" s="369">
        <v>3.7</v>
      </c>
      <c r="I117" s="32"/>
      <c r="J117" s="32"/>
      <c r="K117" s="32">
        <v>3.61</v>
      </c>
      <c r="L117" s="32"/>
      <c r="M117" s="32"/>
      <c r="N117" s="32">
        <v>3.43</v>
      </c>
      <c r="O117" s="32"/>
      <c r="P117" s="32"/>
      <c r="Q117" s="32"/>
      <c r="R117" s="32"/>
      <c r="S117" s="32"/>
    </row>
  </sheetData>
  <mergeCells count="9">
    <mergeCell ref="A4:A5"/>
    <mergeCell ref="T4:T5"/>
    <mergeCell ref="B4:B5"/>
    <mergeCell ref="C4:C5"/>
    <mergeCell ref="G4:I4"/>
    <mergeCell ref="J4:L4"/>
    <mergeCell ref="M4:O4"/>
    <mergeCell ref="D4:F4"/>
    <mergeCell ref="P4:S4"/>
  </mergeCells>
  <conditionalFormatting sqref="N6:N117">
    <cfRule type="containsBlanks" dxfId="29" priority="7">
      <formula>LEN(TRIM(N6))=0</formula>
    </cfRule>
    <cfRule type="cellIs" dxfId="28" priority="8" operator="lessThan">
      <formula>3.5</formula>
    </cfRule>
    <cfRule type="cellIs" dxfId="27" priority="9" operator="between">
      <formula>3.5</formula>
      <formula>3.504</formula>
    </cfRule>
    <cfRule type="cellIs" dxfId="26" priority="10" operator="between">
      <formula>4.5</formula>
      <formula>3.5</formula>
    </cfRule>
  </conditionalFormatting>
  <conditionalFormatting sqref="K6:K117">
    <cfRule type="cellIs" dxfId="25" priority="1101" operator="between">
      <formula>$K$116</formula>
      <formula>3.578</formula>
    </cfRule>
    <cfRule type="containsBlanks" dxfId="24" priority="1102">
      <formula>LEN(TRIM(K6))=0</formula>
    </cfRule>
    <cfRule type="cellIs" dxfId="23" priority="1103" operator="lessThan">
      <formula>3.5</formula>
    </cfRule>
    <cfRule type="cellIs" dxfId="22" priority="1104" operator="between">
      <formula>$K$116</formula>
      <formula>3.5</formula>
    </cfRule>
    <cfRule type="cellIs" dxfId="21" priority="1105" operator="between">
      <formula>4.5</formula>
      <formula>$K$116</formula>
    </cfRule>
  </conditionalFormatting>
  <conditionalFormatting sqref="H6:H117">
    <cfRule type="cellIs" dxfId="20" priority="1111" operator="between">
      <formula>$H$116</formula>
      <formula>3.655</formula>
    </cfRule>
    <cfRule type="containsBlanks" dxfId="19" priority="1112">
      <formula>LEN(TRIM(H6))=0</formula>
    </cfRule>
    <cfRule type="cellIs" dxfId="18" priority="1113" operator="lessThan">
      <formula>3.5</formula>
    </cfRule>
    <cfRule type="cellIs" dxfId="17" priority="1114" operator="between">
      <formula>$H$116</formula>
      <formula>3.5</formula>
    </cfRule>
    <cfRule type="cellIs" dxfId="16" priority="1115" operator="between">
      <formula>4.5</formula>
      <formula>$H$116</formula>
    </cfRule>
  </conditionalFormatting>
  <conditionalFormatting sqref="E6:E117">
    <cfRule type="cellIs" dxfId="15" priority="1" operator="between">
      <formula>$E$116</formula>
      <formula>3.825</formula>
    </cfRule>
    <cfRule type="containsBlanks" dxfId="14" priority="2">
      <formula>LEN(TRIM(E6))=0</formula>
    </cfRule>
    <cfRule type="cellIs" dxfId="13" priority="3" operator="lessThan">
      <formula>3.5</formula>
    </cfRule>
    <cfRule type="cellIs" dxfId="12" priority="4" operator="between">
      <formula>$E$116</formula>
      <formula>3.5</formula>
    </cfRule>
    <cfRule type="cellIs" dxfId="11" priority="5" operator="between">
      <formula>4.5</formula>
      <formula>$E$116</formula>
    </cfRule>
  </conditionalFormatting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8"/>
  <sheetViews>
    <sheetView zoomScale="90" zoomScaleNormal="90" workbookViewId="0">
      <pane xSplit="5" ySplit="6" topLeftCell="F7" activePane="bottomRight" state="frozen"/>
      <selection pane="topRight" activeCell="K1" sqref="K1"/>
      <selection pane="bottomLeft" activeCell="A7" sqref="A7"/>
      <selection pane="bottomRight" activeCell="C5" sqref="C5"/>
    </sheetView>
  </sheetViews>
  <sheetFormatPr defaultColWidth="9.140625" defaultRowHeight="15" x14ac:dyDescent="0.25"/>
  <cols>
    <col min="1" max="1" width="4.7109375" style="7" customWidth="1"/>
    <col min="2" max="2" width="18.7109375" style="7" customWidth="1"/>
    <col min="3" max="3" width="31.7109375" style="7" customWidth="1"/>
    <col min="4" max="4" width="7.7109375" style="7" customWidth="1"/>
    <col min="5" max="5" width="9.85546875" style="7" customWidth="1"/>
    <col min="6" max="6" width="7.7109375" style="2" customWidth="1"/>
    <col min="7" max="16384" width="9.140625" style="7"/>
  </cols>
  <sheetData>
    <row r="1" spans="1:8" ht="15" customHeight="1" x14ac:dyDescent="0.25">
      <c r="G1" s="70"/>
      <c r="H1" s="9" t="s">
        <v>100</v>
      </c>
    </row>
    <row r="2" spans="1:8" ht="15" customHeight="1" x14ac:dyDescent="0.25">
      <c r="C2" s="45" t="s">
        <v>136</v>
      </c>
      <c r="D2" s="46"/>
      <c r="E2" s="8">
        <v>2024</v>
      </c>
      <c r="G2" s="71"/>
      <c r="H2" s="9" t="s">
        <v>101</v>
      </c>
    </row>
    <row r="3" spans="1:8" ht="15" customHeight="1" x14ac:dyDescent="0.25">
      <c r="G3" s="392"/>
      <c r="H3" s="9" t="s">
        <v>102</v>
      </c>
    </row>
    <row r="4" spans="1:8" ht="15" customHeight="1" thickBot="1" x14ac:dyDescent="0.3">
      <c r="G4" s="24"/>
      <c r="H4" s="9" t="s">
        <v>103</v>
      </c>
    </row>
    <row r="5" spans="1:8" ht="30" customHeight="1" thickBot="1" x14ac:dyDescent="0.3">
      <c r="A5" s="49" t="s">
        <v>64</v>
      </c>
      <c r="B5" s="50" t="s">
        <v>65</v>
      </c>
      <c r="C5" s="50" t="s">
        <v>96</v>
      </c>
      <c r="D5" s="51" t="s">
        <v>98</v>
      </c>
      <c r="E5" s="52" t="s">
        <v>135</v>
      </c>
    </row>
    <row r="6" spans="1:8" s="2" customFormat="1" ht="15" customHeight="1" thickBot="1" x14ac:dyDescent="0.3">
      <c r="A6" s="47"/>
      <c r="B6" s="48"/>
      <c r="C6" s="68" t="s">
        <v>124</v>
      </c>
      <c r="D6" s="69">
        <f>SUM(D7:D61)</f>
        <v>6541</v>
      </c>
      <c r="E6" s="72">
        <f>AVERAGE(E7:E115)</f>
        <v>3.8321919516527463</v>
      </c>
    </row>
    <row r="7" spans="1:8" s="2" customFormat="1" ht="15" customHeight="1" x14ac:dyDescent="0.25">
      <c r="A7" s="20">
        <v>1</v>
      </c>
      <c r="B7" s="21" t="s">
        <v>58</v>
      </c>
      <c r="C7" s="481" t="s">
        <v>109</v>
      </c>
      <c r="D7" s="66">
        <v>83</v>
      </c>
      <c r="E7" s="67">
        <v>4.2530120481927707</v>
      </c>
    </row>
    <row r="8" spans="1:8" s="4" customFormat="1" ht="15" customHeight="1" x14ac:dyDescent="0.25">
      <c r="A8" s="14">
        <v>2</v>
      </c>
      <c r="B8" s="12" t="s">
        <v>63</v>
      </c>
      <c r="C8" s="28" t="s">
        <v>108</v>
      </c>
      <c r="D8" s="63">
        <v>204</v>
      </c>
      <c r="E8" s="65">
        <v>4.25</v>
      </c>
      <c r="F8" s="3"/>
    </row>
    <row r="9" spans="1:8" s="4" customFormat="1" ht="15" customHeight="1" x14ac:dyDescent="0.25">
      <c r="A9" s="14">
        <v>3</v>
      </c>
      <c r="B9" s="16" t="s">
        <v>61</v>
      </c>
      <c r="C9" s="11" t="s">
        <v>168</v>
      </c>
      <c r="D9" s="59">
        <v>50</v>
      </c>
      <c r="E9" s="64">
        <v>4.24</v>
      </c>
      <c r="F9" s="3"/>
    </row>
    <row r="10" spans="1:8" s="4" customFormat="1" ht="15" customHeight="1" x14ac:dyDescent="0.25">
      <c r="A10" s="14">
        <v>4</v>
      </c>
      <c r="B10" s="19" t="s">
        <v>57</v>
      </c>
      <c r="C10" s="26" t="s">
        <v>67</v>
      </c>
      <c r="D10" s="59">
        <v>177</v>
      </c>
      <c r="E10" s="271">
        <v>4.2259887005649714</v>
      </c>
      <c r="F10" s="3"/>
    </row>
    <row r="11" spans="1:8" s="4" customFormat="1" ht="15" customHeight="1" x14ac:dyDescent="0.25">
      <c r="A11" s="14">
        <v>5</v>
      </c>
      <c r="B11" s="12" t="s">
        <v>63</v>
      </c>
      <c r="C11" s="26" t="s">
        <v>56</v>
      </c>
      <c r="D11" s="59">
        <v>155</v>
      </c>
      <c r="E11" s="65">
        <v>4.2129032258064516</v>
      </c>
      <c r="F11" s="3"/>
    </row>
    <row r="12" spans="1:8" s="4" customFormat="1" ht="15" customHeight="1" x14ac:dyDescent="0.25">
      <c r="A12" s="404">
        <v>6</v>
      </c>
      <c r="B12" s="12" t="s">
        <v>61</v>
      </c>
      <c r="C12" s="29" t="s">
        <v>77</v>
      </c>
      <c r="D12" s="59">
        <v>188</v>
      </c>
      <c r="E12" s="65">
        <v>4.1489361702127656</v>
      </c>
      <c r="F12" s="3"/>
    </row>
    <row r="13" spans="1:8" s="4" customFormat="1" ht="15" customHeight="1" x14ac:dyDescent="0.25">
      <c r="A13" s="14">
        <v>7</v>
      </c>
      <c r="B13" s="12" t="s">
        <v>58</v>
      </c>
      <c r="C13" s="26" t="s">
        <v>70</v>
      </c>
      <c r="D13" s="59">
        <v>101</v>
      </c>
      <c r="E13" s="60">
        <v>4.1386138613861387</v>
      </c>
      <c r="F13" s="3"/>
    </row>
    <row r="14" spans="1:8" s="4" customFormat="1" ht="15" customHeight="1" x14ac:dyDescent="0.25">
      <c r="A14" s="14">
        <v>8</v>
      </c>
      <c r="B14" s="12" t="s">
        <v>61</v>
      </c>
      <c r="C14" s="11" t="s">
        <v>68</v>
      </c>
      <c r="D14" s="59">
        <v>172</v>
      </c>
      <c r="E14" s="65">
        <v>4.1337209302325579</v>
      </c>
      <c r="F14" s="3"/>
    </row>
    <row r="15" spans="1:8" s="4" customFormat="1" ht="15" customHeight="1" x14ac:dyDescent="0.25">
      <c r="A15" s="13">
        <v>9</v>
      </c>
      <c r="B15" s="12" t="s">
        <v>58</v>
      </c>
      <c r="C15" s="10" t="s">
        <v>69</v>
      </c>
      <c r="D15" s="59">
        <v>76</v>
      </c>
      <c r="E15" s="60">
        <v>4.1052631578947372</v>
      </c>
      <c r="F15" s="3"/>
    </row>
    <row r="16" spans="1:8" s="4" customFormat="1" ht="15" customHeight="1" thickBot="1" x14ac:dyDescent="0.3">
      <c r="A16" s="15">
        <v>10</v>
      </c>
      <c r="B16" s="77" t="s">
        <v>59</v>
      </c>
      <c r="C16" s="427" t="s">
        <v>2</v>
      </c>
      <c r="D16" s="78">
        <v>86</v>
      </c>
      <c r="E16" s="351">
        <v>4.0697674418604652</v>
      </c>
      <c r="F16" s="3"/>
    </row>
    <row r="17" spans="1:6" s="4" customFormat="1" ht="15" customHeight="1" x14ac:dyDescent="0.25">
      <c r="A17" s="20">
        <v>11</v>
      </c>
      <c r="B17" s="21" t="s">
        <v>58</v>
      </c>
      <c r="C17" s="25" t="s">
        <v>127</v>
      </c>
      <c r="D17" s="66">
        <v>106</v>
      </c>
      <c r="E17" s="67">
        <v>4.0566037735849054</v>
      </c>
      <c r="F17" s="3"/>
    </row>
    <row r="18" spans="1:6" s="4" customFormat="1" ht="15" customHeight="1" x14ac:dyDescent="0.25">
      <c r="A18" s="14">
        <v>12</v>
      </c>
      <c r="B18" s="16" t="s">
        <v>63</v>
      </c>
      <c r="C18" s="26" t="s">
        <v>134</v>
      </c>
      <c r="D18" s="59">
        <v>248</v>
      </c>
      <c r="E18" s="65">
        <v>4.036290322580645</v>
      </c>
      <c r="F18" s="3"/>
    </row>
    <row r="19" spans="1:6" s="4" customFormat="1" ht="15" customHeight="1" x14ac:dyDescent="0.25">
      <c r="A19" s="14">
        <v>13</v>
      </c>
      <c r="B19" s="16" t="s">
        <v>61</v>
      </c>
      <c r="C19" s="26" t="s">
        <v>26</v>
      </c>
      <c r="D19" s="59">
        <v>65</v>
      </c>
      <c r="E19" s="60">
        <v>4.0307692307692307</v>
      </c>
      <c r="F19" s="3"/>
    </row>
    <row r="20" spans="1:6" s="4" customFormat="1" ht="15" customHeight="1" x14ac:dyDescent="0.25">
      <c r="A20" s="14">
        <v>14</v>
      </c>
      <c r="B20" s="16" t="s">
        <v>63</v>
      </c>
      <c r="C20" s="26" t="s">
        <v>132</v>
      </c>
      <c r="D20" s="59">
        <v>167</v>
      </c>
      <c r="E20" s="60">
        <v>4.0299401197604787</v>
      </c>
      <c r="F20" s="3"/>
    </row>
    <row r="21" spans="1:6" s="4" customFormat="1" ht="15" customHeight="1" x14ac:dyDescent="0.25">
      <c r="A21" s="14">
        <v>15</v>
      </c>
      <c r="B21" s="16" t="s">
        <v>62</v>
      </c>
      <c r="C21" s="26" t="s">
        <v>107</v>
      </c>
      <c r="D21" s="59">
        <v>82</v>
      </c>
      <c r="E21" s="65">
        <v>4.024390243902439</v>
      </c>
      <c r="F21" s="3"/>
    </row>
    <row r="22" spans="1:6" s="4" customFormat="1" ht="15" customHeight="1" x14ac:dyDescent="0.25">
      <c r="A22" s="14">
        <v>16</v>
      </c>
      <c r="B22" s="479" t="s">
        <v>63</v>
      </c>
      <c r="C22" s="26" t="s">
        <v>138</v>
      </c>
      <c r="D22" s="59">
        <v>135</v>
      </c>
      <c r="E22" s="65">
        <v>4.0074074074074071</v>
      </c>
      <c r="F22" s="3"/>
    </row>
    <row r="23" spans="1:6" s="4" customFormat="1" ht="15" customHeight="1" x14ac:dyDescent="0.25">
      <c r="A23" s="14">
        <v>17</v>
      </c>
      <c r="B23" s="16" t="s">
        <v>63</v>
      </c>
      <c r="C23" s="26" t="s">
        <v>184</v>
      </c>
      <c r="D23" s="59">
        <v>102</v>
      </c>
      <c r="E23" s="65">
        <v>4</v>
      </c>
      <c r="F23" s="3"/>
    </row>
    <row r="24" spans="1:6" s="4" customFormat="1" ht="15" customHeight="1" x14ac:dyDescent="0.25">
      <c r="A24" s="14">
        <v>18</v>
      </c>
      <c r="B24" s="16" t="s">
        <v>58</v>
      </c>
      <c r="C24" s="26" t="s">
        <v>86</v>
      </c>
      <c r="D24" s="59">
        <v>52</v>
      </c>
      <c r="E24" s="65">
        <v>4</v>
      </c>
      <c r="F24" s="3"/>
    </row>
    <row r="25" spans="1:6" s="6" customFormat="1" ht="15" customHeight="1" x14ac:dyDescent="0.25">
      <c r="A25" s="14">
        <v>19</v>
      </c>
      <c r="B25" s="16" t="s">
        <v>63</v>
      </c>
      <c r="C25" s="26" t="s">
        <v>183</v>
      </c>
      <c r="D25" s="59">
        <v>212</v>
      </c>
      <c r="E25" s="60">
        <v>3.9858490566037736</v>
      </c>
      <c r="F25" s="5"/>
    </row>
    <row r="26" spans="1:6" s="4" customFormat="1" ht="15" customHeight="1" thickBot="1" x14ac:dyDescent="0.3">
      <c r="A26" s="15">
        <v>20</v>
      </c>
      <c r="B26" s="77" t="s">
        <v>61</v>
      </c>
      <c r="C26" s="27" t="s">
        <v>150</v>
      </c>
      <c r="D26" s="61">
        <v>55</v>
      </c>
      <c r="E26" s="269">
        <v>3.9818181818181819</v>
      </c>
      <c r="F26" s="3"/>
    </row>
    <row r="27" spans="1:6" s="4" customFormat="1" ht="15" customHeight="1" x14ac:dyDescent="0.25">
      <c r="A27" s="14">
        <v>21</v>
      </c>
      <c r="B27" s="16" t="s">
        <v>57</v>
      </c>
      <c r="C27" s="428" t="s">
        <v>192</v>
      </c>
      <c r="D27" s="58">
        <v>54</v>
      </c>
      <c r="E27" s="64">
        <v>3.9814814814814814</v>
      </c>
      <c r="F27" s="3"/>
    </row>
    <row r="28" spans="1:6" s="4" customFormat="1" ht="15" customHeight="1" x14ac:dyDescent="0.25">
      <c r="A28" s="13">
        <v>22</v>
      </c>
      <c r="B28" s="12" t="s">
        <v>60</v>
      </c>
      <c r="C28" s="26" t="s">
        <v>161</v>
      </c>
      <c r="D28" s="59">
        <v>98</v>
      </c>
      <c r="E28" s="60">
        <v>3.9795918367346941</v>
      </c>
      <c r="F28" s="3"/>
    </row>
    <row r="29" spans="1:6" s="4" customFormat="1" ht="15" customHeight="1" x14ac:dyDescent="0.25">
      <c r="A29" s="14">
        <v>23</v>
      </c>
      <c r="B29" s="480" t="s">
        <v>62</v>
      </c>
      <c r="C29" s="10" t="s">
        <v>152</v>
      </c>
      <c r="D29" s="58">
        <v>241</v>
      </c>
      <c r="E29" s="64">
        <v>3.9709543568464731</v>
      </c>
      <c r="F29" s="3"/>
    </row>
    <row r="30" spans="1:6" s="4" customFormat="1" ht="15" customHeight="1" x14ac:dyDescent="0.25">
      <c r="A30" s="14">
        <v>24</v>
      </c>
      <c r="B30" s="12" t="s">
        <v>59</v>
      </c>
      <c r="C30" s="395" t="s">
        <v>3</v>
      </c>
      <c r="D30" s="59">
        <v>155</v>
      </c>
      <c r="E30" s="60">
        <v>3.9612903225806453</v>
      </c>
      <c r="F30" s="3"/>
    </row>
    <row r="31" spans="1:6" s="4" customFormat="1" ht="15" customHeight="1" x14ac:dyDescent="0.25">
      <c r="A31" s="14">
        <v>25</v>
      </c>
      <c r="B31" s="12" t="s">
        <v>63</v>
      </c>
      <c r="C31" s="26" t="s">
        <v>133</v>
      </c>
      <c r="D31" s="59">
        <v>244</v>
      </c>
      <c r="E31" s="65">
        <v>3.959016393442623</v>
      </c>
      <c r="F31" s="3"/>
    </row>
    <row r="32" spans="1:6" s="4" customFormat="1" ht="15" customHeight="1" x14ac:dyDescent="0.25">
      <c r="A32" s="14">
        <v>26</v>
      </c>
      <c r="B32" s="16" t="s">
        <v>61</v>
      </c>
      <c r="C32" s="10" t="s">
        <v>194</v>
      </c>
      <c r="D32" s="58">
        <v>99</v>
      </c>
      <c r="E32" s="64">
        <v>3.9494949494949494</v>
      </c>
      <c r="F32" s="3"/>
    </row>
    <row r="33" spans="1:9" s="4" customFormat="1" ht="15" customHeight="1" x14ac:dyDescent="0.25">
      <c r="A33" s="14">
        <v>27</v>
      </c>
      <c r="B33" s="12" t="s">
        <v>60</v>
      </c>
      <c r="C33" s="26" t="s">
        <v>128</v>
      </c>
      <c r="D33" s="59">
        <v>137</v>
      </c>
      <c r="E33" s="60">
        <v>3.948905109489051</v>
      </c>
      <c r="F33" s="3"/>
    </row>
    <row r="34" spans="1:9" s="4" customFormat="1" ht="15" customHeight="1" x14ac:dyDescent="0.25">
      <c r="A34" s="14">
        <v>28</v>
      </c>
      <c r="B34" s="12" t="s">
        <v>61</v>
      </c>
      <c r="C34" s="11" t="s">
        <v>31</v>
      </c>
      <c r="D34" s="59">
        <v>103</v>
      </c>
      <c r="E34" s="60">
        <v>3.941747572815534</v>
      </c>
      <c r="F34" s="3"/>
    </row>
    <row r="35" spans="1:9" s="4" customFormat="1" ht="15" customHeight="1" x14ac:dyDescent="0.25">
      <c r="A35" s="14">
        <v>29</v>
      </c>
      <c r="B35" s="12" t="s">
        <v>59</v>
      </c>
      <c r="C35" s="11" t="s">
        <v>4</v>
      </c>
      <c r="D35" s="59">
        <v>50</v>
      </c>
      <c r="E35" s="65">
        <v>3.94</v>
      </c>
      <c r="F35" s="3"/>
    </row>
    <row r="36" spans="1:9" s="4" customFormat="1" ht="15" customHeight="1" thickBot="1" x14ac:dyDescent="0.3">
      <c r="A36" s="15">
        <v>30</v>
      </c>
      <c r="B36" s="23" t="s">
        <v>60</v>
      </c>
      <c r="C36" s="27" t="s">
        <v>19</v>
      </c>
      <c r="D36" s="61">
        <v>105</v>
      </c>
      <c r="E36" s="62">
        <v>3.9333333333333331</v>
      </c>
      <c r="F36" s="3"/>
    </row>
    <row r="37" spans="1:9" s="4" customFormat="1" ht="15" customHeight="1" x14ac:dyDescent="0.25">
      <c r="A37" s="20">
        <v>31</v>
      </c>
      <c r="B37" s="477" t="s">
        <v>58</v>
      </c>
      <c r="C37" s="25" t="s">
        <v>147</v>
      </c>
      <c r="D37" s="66">
        <v>152</v>
      </c>
      <c r="E37" s="67">
        <v>3.9078947368421053</v>
      </c>
      <c r="F37" s="3"/>
    </row>
    <row r="38" spans="1:9" s="4" customFormat="1" ht="15" customHeight="1" x14ac:dyDescent="0.25">
      <c r="A38" s="14">
        <v>32</v>
      </c>
      <c r="B38" s="12" t="s">
        <v>61</v>
      </c>
      <c r="C38" s="11" t="s">
        <v>25</v>
      </c>
      <c r="D38" s="59">
        <v>75</v>
      </c>
      <c r="E38" s="65">
        <v>3.9066666666666667</v>
      </c>
      <c r="F38" s="3"/>
    </row>
    <row r="39" spans="1:9" s="4" customFormat="1" ht="15" customHeight="1" x14ac:dyDescent="0.25">
      <c r="A39" s="14">
        <v>33</v>
      </c>
      <c r="B39" s="12" t="s">
        <v>59</v>
      </c>
      <c r="C39" s="26" t="s">
        <v>5</v>
      </c>
      <c r="D39" s="59">
        <v>103</v>
      </c>
      <c r="E39" s="65">
        <v>3.9029126213592233</v>
      </c>
      <c r="F39" s="3"/>
    </row>
    <row r="40" spans="1:9" ht="15" customHeight="1" x14ac:dyDescent="0.25">
      <c r="A40" s="14">
        <v>34</v>
      </c>
      <c r="B40" s="12" t="s">
        <v>63</v>
      </c>
      <c r="C40" s="26" t="s">
        <v>179</v>
      </c>
      <c r="D40" s="59">
        <v>51</v>
      </c>
      <c r="E40" s="65">
        <v>3.9019607843137254</v>
      </c>
    </row>
    <row r="41" spans="1:9" ht="15" customHeight="1" x14ac:dyDescent="0.25">
      <c r="A41" s="14">
        <v>35</v>
      </c>
      <c r="B41" s="12" t="s">
        <v>62</v>
      </c>
      <c r="C41" s="26" t="s">
        <v>71</v>
      </c>
      <c r="D41" s="59">
        <v>98</v>
      </c>
      <c r="E41" s="65">
        <v>3.8979591836734695</v>
      </c>
    </row>
    <row r="42" spans="1:9" ht="15" customHeight="1" x14ac:dyDescent="0.25">
      <c r="A42" s="14">
        <v>36</v>
      </c>
      <c r="B42" s="12" t="s">
        <v>59</v>
      </c>
      <c r="C42" s="11" t="s">
        <v>11</v>
      </c>
      <c r="D42" s="59">
        <v>105</v>
      </c>
      <c r="E42" s="60">
        <v>3.8952380952380952</v>
      </c>
    </row>
    <row r="43" spans="1:9" ht="15" customHeight="1" x14ac:dyDescent="0.25">
      <c r="A43" s="14">
        <v>37</v>
      </c>
      <c r="B43" s="12" t="s">
        <v>59</v>
      </c>
      <c r="C43" s="26" t="s">
        <v>156</v>
      </c>
      <c r="D43" s="59">
        <v>73</v>
      </c>
      <c r="E43" s="60">
        <v>3.8904109589041096</v>
      </c>
    </row>
    <row r="44" spans="1:9" ht="15" customHeight="1" x14ac:dyDescent="0.25">
      <c r="A44" s="14">
        <v>38</v>
      </c>
      <c r="B44" s="12" t="s">
        <v>60</v>
      </c>
      <c r="C44" s="11" t="s">
        <v>74</v>
      </c>
      <c r="D44" s="59">
        <v>136</v>
      </c>
      <c r="E44" s="65">
        <v>3.8897058823529411</v>
      </c>
    </row>
    <row r="45" spans="1:9" ht="15" customHeight="1" x14ac:dyDescent="0.25">
      <c r="A45" s="14">
        <v>39</v>
      </c>
      <c r="B45" s="12" t="s">
        <v>62</v>
      </c>
      <c r="C45" s="26" t="s">
        <v>172</v>
      </c>
      <c r="D45" s="59">
        <v>88</v>
      </c>
      <c r="E45" s="65">
        <v>3.8863636363636362</v>
      </c>
    </row>
    <row r="46" spans="1:9" s="2" customFormat="1" ht="15" customHeight="1" thickBot="1" x14ac:dyDescent="0.3">
      <c r="A46" s="15">
        <v>40</v>
      </c>
      <c r="B46" s="23" t="s">
        <v>61</v>
      </c>
      <c r="C46" s="27" t="s">
        <v>24</v>
      </c>
      <c r="D46" s="61">
        <v>124</v>
      </c>
      <c r="E46" s="62">
        <v>3.879032258064516</v>
      </c>
      <c r="G46" s="7"/>
      <c r="H46" s="7"/>
      <c r="I46" s="7"/>
    </row>
    <row r="47" spans="1:9" s="2" customFormat="1" ht="15" customHeight="1" x14ac:dyDescent="0.25">
      <c r="A47" s="20">
        <v>41</v>
      </c>
      <c r="B47" s="21" t="s">
        <v>63</v>
      </c>
      <c r="C47" s="25" t="s">
        <v>131</v>
      </c>
      <c r="D47" s="66">
        <v>233</v>
      </c>
      <c r="E47" s="76">
        <v>3.8712446351931331</v>
      </c>
      <c r="G47" s="7"/>
      <c r="H47" s="7"/>
      <c r="I47" s="7"/>
    </row>
    <row r="48" spans="1:9" s="2" customFormat="1" ht="15" customHeight="1" x14ac:dyDescent="0.25">
      <c r="A48" s="14">
        <v>42</v>
      </c>
      <c r="B48" s="16" t="s">
        <v>63</v>
      </c>
      <c r="C48" s="10" t="s">
        <v>181</v>
      </c>
      <c r="D48" s="58">
        <v>155</v>
      </c>
      <c r="E48" s="64">
        <v>3.870967741935484</v>
      </c>
      <c r="G48" s="7"/>
      <c r="H48" s="7"/>
      <c r="I48" s="7"/>
    </row>
    <row r="49" spans="1:9" s="2" customFormat="1" ht="15" customHeight="1" x14ac:dyDescent="0.25">
      <c r="A49" s="14">
        <v>43</v>
      </c>
      <c r="B49" s="12" t="s">
        <v>61</v>
      </c>
      <c r="C49" s="26" t="s">
        <v>167</v>
      </c>
      <c r="D49" s="59">
        <v>69</v>
      </c>
      <c r="E49" s="65">
        <v>3.8695652173913042</v>
      </c>
      <c r="G49" s="7"/>
      <c r="H49" s="7"/>
      <c r="I49" s="7"/>
    </row>
    <row r="50" spans="1:9" s="2" customFormat="1" ht="15" customHeight="1" x14ac:dyDescent="0.25">
      <c r="A50" s="14">
        <v>44</v>
      </c>
      <c r="B50" s="12" t="s">
        <v>61</v>
      </c>
      <c r="C50" s="26" t="s">
        <v>90</v>
      </c>
      <c r="D50" s="59">
        <v>30</v>
      </c>
      <c r="E50" s="65">
        <v>3.8666666666666667</v>
      </c>
      <c r="G50" s="7"/>
      <c r="H50" s="7"/>
      <c r="I50" s="7"/>
    </row>
    <row r="51" spans="1:9" s="2" customFormat="1" ht="15" customHeight="1" x14ac:dyDescent="0.25">
      <c r="A51" s="14">
        <v>45</v>
      </c>
      <c r="B51" s="12" t="s">
        <v>60</v>
      </c>
      <c r="C51" s="26" t="s">
        <v>92</v>
      </c>
      <c r="D51" s="59">
        <v>114</v>
      </c>
      <c r="E51" s="60">
        <v>3.8596491228070176</v>
      </c>
      <c r="G51" s="7"/>
      <c r="H51" s="7"/>
      <c r="I51" s="7"/>
    </row>
    <row r="52" spans="1:9" s="2" customFormat="1" ht="15" customHeight="1" x14ac:dyDescent="0.25">
      <c r="A52" s="14">
        <v>46</v>
      </c>
      <c r="B52" s="12" t="s">
        <v>63</v>
      </c>
      <c r="C52" s="26" t="s">
        <v>199</v>
      </c>
      <c r="D52" s="59">
        <v>131</v>
      </c>
      <c r="E52" s="65">
        <v>3.8549618320610688</v>
      </c>
      <c r="G52" s="7"/>
      <c r="H52" s="7"/>
      <c r="I52" s="7"/>
    </row>
    <row r="53" spans="1:9" s="2" customFormat="1" ht="15" customHeight="1" x14ac:dyDescent="0.25">
      <c r="A53" s="14">
        <v>47</v>
      </c>
      <c r="B53" s="476" t="s">
        <v>63</v>
      </c>
      <c r="C53" s="26" t="s">
        <v>148</v>
      </c>
      <c r="D53" s="59">
        <v>127</v>
      </c>
      <c r="E53" s="65">
        <v>3.8503937007874014</v>
      </c>
      <c r="G53" s="7"/>
      <c r="H53" s="7"/>
      <c r="I53" s="7"/>
    </row>
    <row r="54" spans="1:9" s="2" customFormat="1" ht="15" customHeight="1" x14ac:dyDescent="0.25">
      <c r="A54" s="14">
        <v>48</v>
      </c>
      <c r="B54" s="12" t="s">
        <v>62</v>
      </c>
      <c r="C54" s="26" t="s">
        <v>75</v>
      </c>
      <c r="D54" s="59">
        <v>103</v>
      </c>
      <c r="E54" s="65">
        <v>3.8446601941747574</v>
      </c>
      <c r="G54" s="7"/>
      <c r="H54" s="7"/>
      <c r="I54" s="7"/>
    </row>
    <row r="55" spans="1:9" s="2" customFormat="1" ht="15" customHeight="1" x14ac:dyDescent="0.25">
      <c r="A55" s="14">
        <v>49</v>
      </c>
      <c r="B55" s="270" t="s">
        <v>62</v>
      </c>
      <c r="C55" s="395" t="s">
        <v>169</v>
      </c>
      <c r="D55" s="59">
        <v>74</v>
      </c>
      <c r="E55" s="60">
        <v>3.8378378378378377</v>
      </c>
      <c r="G55" s="7"/>
      <c r="H55" s="7"/>
      <c r="I55" s="7"/>
    </row>
    <row r="56" spans="1:9" s="2" customFormat="1" ht="15" customHeight="1" thickBot="1" x14ac:dyDescent="0.3">
      <c r="A56" s="15">
        <v>50</v>
      </c>
      <c r="B56" s="23" t="s">
        <v>62</v>
      </c>
      <c r="C56" s="27" t="s">
        <v>171</v>
      </c>
      <c r="D56" s="61">
        <v>66</v>
      </c>
      <c r="E56" s="269">
        <v>3.8333333333333335</v>
      </c>
      <c r="G56" s="7"/>
      <c r="H56" s="7"/>
      <c r="I56" s="7"/>
    </row>
    <row r="57" spans="1:9" s="2" customFormat="1" ht="15" customHeight="1" x14ac:dyDescent="0.25">
      <c r="A57" s="20">
        <v>51</v>
      </c>
      <c r="B57" s="21" t="s">
        <v>63</v>
      </c>
      <c r="C57" s="25" t="s">
        <v>197</v>
      </c>
      <c r="D57" s="66">
        <v>84</v>
      </c>
      <c r="E57" s="76">
        <v>3.8333333333333335</v>
      </c>
      <c r="G57" s="7"/>
      <c r="H57" s="7"/>
      <c r="I57" s="7"/>
    </row>
    <row r="58" spans="1:9" s="2" customFormat="1" ht="15" customHeight="1" x14ac:dyDescent="0.25">
      <c r="A58" s="14">
        <v>52</v>
      </c>
      <c r="B58" s="12" t="s">
        <v>61</v>
      </c>
      <c r="C58" s="11" t="s">
        <v>105</v>
      </c>
      <c r="D58" s="59">
        <v>230</v>
      </c>
      <c r="E58" s="65">
        <v>3.8260869565217392</v>
      </c>
      <c r="G58" s="7"/>
      <c r="H58" s="7"/>
      <c r="I58" s="7"/>
    </row>
    <row r="59" spans="1:9" s="2" customFormat="1" ht="15" customHeight="1" x14ac:dyDescent="0.25">
      <c r="A59" s="14">
        <v>53</v>
      </c>
      <c r="B59" s="12" t="s">
        <v>60</v>
      </c>
      <c r="C59" s="11" t="s">
        <v>162</v>
      </c>
      <c r="D59" s="59">
        <v>91</v>
      </c>
      <c r="E59" s="60">
        <v>3.8241758241758244</v>
      </c>
      <c r="G59" s="7"/>
      <c r="H59" s="7"/>
      <c r="I59" s="7"/>
    </row>
    <row r="60" spans="1:9" s="2" customFormat="1" ht="15" customHeight="1" x14ac:dyDescent="0.25">
      <c r="A60" s="14">
        <v>54</v>
      </c>
      <c r="B60" s="12" t="s">
        <v>63</v>
      </c>
      <c r="C60" s="26" t="s">
        <v>182</v>
      </c>
      <c r="D60" s="59">
        <v>140</v>
      </c>
      <c r="E60" s="65">
        <v>3.8214285714285716</v>
      </c>
      <c r="G60" s="7"/>
      <c r="H60" s="7"/>
      <c r="I60" s="7"/>
    </row>
    <row r="61" spans="1:9" s="2" customFormat="1" ht="15" customHeight="1" x14ac:dyDescent="0.25">
      <c r="A61" s="18">
        <v>55</v>
      </c>
      <c r="B61" s="19" t="s">
        <v>62</v>
      </c>
      <c r="C61" s="28" t="s">
        <v>191</v>
      </c>
      <c r="D61" s="63">
        <v>87</v>
      </c>
      <c r="E61" s="271">
        <v>3.8160919540229883</v>
      </c>
      <c r="G61" s="7"/>
      <c r="H61" s="7"/>
      <c r="I61" s="7"/>
    </row>
    <row r="62" spans="1:9" s="2" customFormat="1" ht="15" customHeight="1" x14ac:dyDescent="0.25">
      <c r="A62" s="13">
        <v>56</v>
      </c>
      <c r="B62" s="12" t="s">
        <v>62</v>
      </c>
      <c r="C62" s="26" t="s">
        <v>106</v>
      </c>
      <c r="D62" s="59">
        <v>76</v>
      </c>
      <c r="E62" s="60">
        <v>3.8157894736842106</v>
      </c>
      <c r="G62" s="7"/>
      <c r="H62" s="7"/>
      <c r="I62" s="7"/>
    </row>
    <row r="63" spans="1:9" s="2" customFormat="1" ht="15" customHeight="1" x14ac:dyDescent="0.25">
      <c r="A63" s="13">
        <v>57</v>
      </c>
      <c r="B63" s="12" t="s">
        <v>63</v>
      </c>
      <c r="C63" s="26" t="s">
        <v>177</v>
      </c>
      <c r="D63" s="59">
        <v>123</v>
      </c>
      <c r="E63" s="60">
        <v>3.8130081300813008</v>
      </c>
      <c r="G63" s="7"/>
      <c r="H63" s="7"/>
      <c r="I63" s="7"/>
    </row>
    <row r="64" spans="1:9" s="2" customFormat="1" ht="15" customHeight="1" x14ac:dyDescent="0.25">
      <c r="A64" s="13">
        <v>58</v>
      </c>
      <c r="B64" s="12" t="s">
        <v>59</v>
      </c>
      <c r="C64" s="395" t="s">
        <v>158</v>
      </c>
      <c r="D64" s="59">
        <v>93</v>
      </c>
      <c r="E64" s="65">
        <v>3.806451612903226</v>
      </c>
      <c r="G64" s="7"/>
      <c r="H64" s="7"/>
      <c r="I64" s="7"/>
    </row>
    <row r="65" spans="1:9" s="2" customFormat="1" ht="15" customHeight="1" x14ac:dyDescent="0.25">
      <c r="A65" s="13">
        <v>59</v>
      </c>
      <c r="B65" s="12" t="s">
        <v>62</v>
      </c>
      <c r="C65" s="26" t="s">
        <v>175</v>
      </c>
      <c r="D65" s="59">
        <v>123</v>
      </c>
      <c r="E65" s="65">
        <v>3.8048780487804876</v>
      </c>
      <c r="G65" s="7"/>
      <c r="H65" s="7"/>
      <c r="I65" s="7"/>
    </row>
    <row r="66" spans="1:9" s="2" customFormat="1" ht="15" customHeight="1" thickBot="1" x14ac:dyDescent="0.3">
      <c r="A66" s="79">
        <v>60</v>
      </c>
      <c r="B66" s="23" t="s">
        <v>60</v>
      </c>
      <c r="C66" s="427" t="s">
        <v>21</v>
      </c>
      <c r="D66" s="61">
        <v>102</v>
      </c>
      <c r="E66" s="269">
        <v>3.7941176470588234</v>
      </c>
      <c r="G66" s="7"/>
      <c r="H66" s="7"/>
      <c r="I66" s="7"/>
    </row>
    <row r="67" spans="1:9" s="2" customFormat="1" ht="15" customHeight="1" x14ac:dyDescent="0.25">
      <c r="A67" s="20">
        <v>61</v>
      </c>
      <c r="B67" s="21" t="s">
        <v>63</v>
      </c>
      <c r="C67" s="25" t="s">
        <v>187</v>
      </c>
      <c r="D67" s="66">
        <v>150</v>
      </c>
      <c r="E67" s="76">
        <v>3.7933333333333334</v>
      </c>
      <c r="G67" s="7"/>
      <c r="H67" s="7"/>
      <c r="I67" s="7"/>
    </row>
    <row r="68" spans="1:9" s="2" customFormat="1" ht="15" customHeight="1" x14ac:dyDescent="0.25">
      <c r="A68" s="13">
        <v>62</v>
      </c>
      <c r="B68" s="12" t="s">
        <v>60</v>
      </c>
      <c r="C68" s="26" t="s">
        <v>81</v>
      </c>
      <c r="D68" s="59">
        <v>101</v>
      </c>
      <c r="E68" s="65">
        <v>3.7920792079207919</v>
      </c>
      <c r="G68" s="7"/>
      <c r="H68" s="7"/>
      <c r="I68" s="7"/>
    </row>
    <row r="69" spans="1:9" s="2" customFormat="1" ht="15" customHeight="1" x14ac:dyDescent="0.25">
      <c r="A69" s="13">
        <v>63</v>
      </c>
      <c r="B69" s="12" t="s">
        <v>57</v>
      </c>
      <c r="C69" s="26" t="s">
        <v>76</v>
      </c>
      <c r="D69" s="59">
        <v>143</v>
      </c>
      <c r="E69" s="65">
        <v>3.7832167832167833</v>
      </c>
      <c r="G69" s="7"/>
      <c r="H69" s="7"/>
      <c r="I69" s="7"/>
    </row>
    <row r="70" spans="1:9" s="2" customFormat="1" ht="15" customHeight="1" x14ac:dyDescent="0.25">
      <c r="A70" s="13">
        <v>64</v>
      </c>
      <c r="B70" s="12" t="s">
        <v>63</v>
      </c>
      <c r="C70" s="26" t="s">
        <v>188</v>
      </c>
      <c r="D70" s="59">
        <v>86</v>
      </c>
      <c r="E70" s="60">
        <v>3.7790697674418605</v>
      </c>
      <c r="G70" s="7"/>
      <c r="H70" s="7"/>
      <c r="I70" s="7"/>
    </row>
    <row r="71" spans="1:9" s="2" customFormat="1" ht="15" customHeight="1" x14ac:dyDescent="0.25">
      <c r="A71" s="13">
        <v>65</v>
      </c>
      <c r="B71" s="12" t="s">
        <v>58</v>
      </c>
      <c r="C71" s="26" t="s">
        <v>137</v>
      </c>
      <c r="D71" s="59">
        <v>278</v>
      </c>
      <c r="E71" s="60">
        <v>3.7769784172661871</v>
      </c>
      <c r="G71" s="7"/>
      <c r="H71" s="7"/>
      <c r="I71" s="7"/>
    </row>
    <row r="72" spans="1:9" s="2" customFormat="1" ht="15" customHeight="1" x14ac:dyDescent="0.25">
      <c r="A72" s="13">
        <v>66</v>
      </c>
      <c r="B72" s="12" t="s">
        <v>61</v>
      </c>
      <c r="C72" s="26" t="s">
        <v>85</v>
      </c>
      <c r="D72" s="59">
        <v>22</v>
      </c>
      <c r="E72" s="65">
        <v>3.7727272727272729</v>
      </c>
      <c r="G72" s="7"/>
      <c r="H72" s="7"/>
      <c r="I72" s="7"/>
    </row>
    <row r="73" spans="1:9" s="2" customFormat="1" ht="15" customHeight="1" x14ac:dyDescent="0.25">
      <c r="A73" s="13">
        <v>67</v>
      </c>
      <c r="B73" s="12" t="s">
        <v>63</v>
      </c>
      <c r="C73" s="26" t="s">
        <v>189</v>
      </c>
      <c r="D73" s="59">
        <v>79</v>
      </c>
      <c r="E73" s="65">
        <v>3.7721518987341773</v>
      </c>
      <c r="G73" s="7"/>
      <c r="H73" s="7"/>
      <c r="I73" s="7"/>
    </row>
    <row r="74" spans="1:9" s="2" customFormat="1" ht="15" customHeight="1" x14ac:dyDescent="0.25">
      <c r="A74" s="13">
        <v>68</v>
      </c>
      <c r="B74" s="12" t="s">
        <v>61</v>
      </c>
      <c r="C74" s="26" t="s">
        <v>195</v>
      </c>
      <c r="D74" s="59">
        <v>86</v>
      </c>
      <c r="E74" s="60">
        <v>3.7674418604651163</v>
      </c>
      <c r="G74" s="7"/>
      <c r="H74" s="7"/>
      <c r="I74" s="7"/>
    </row>
    <row r="75" spans="1:9" s="2" customFormat="1" ht="15" customHeight="1" x14ac:dyDescent="0.25">
      <c r="A75" s="13">
        <v>69</v>
      </c>
      <c r="B75" s="12" t="s">
        <v>59</v>
      </c>
      <c r="C75" s="11" t="s">
        <v>157</v>
      </c>
      <c r="D75" s="59">
        <v>85</v>
      </c>
      <c r="E75" s="60">
        <v>3.7647058823529411</v>
      </c>
      <c r="G75" s="7"/>
      <c r="H75" s="7"/>
      <c r="I75" s="7"/>
    </row>
    <row r="76" spans="1:9" s="2" customFormat="1" ht="15" customHeight="1" thickBot="1" x14ac:dyDescent="0.3">
      <c r="A76" s="79">
        <v>70</v>
      </c>
      <c r="B76" s="23" t="s">
        <v>59</v>
      </c>
      <c r="C76" s="27" t="s">
        <v>159</v>
      </c>
      <c r="D76" s="61">
        <v>92</v>
      </c>
      <c r="E76" s="482">
        <v>3.7608695652173911</v>
      </c>
      <c r="G76" s="7"/>
      <c r="H76" s="7"/>
      <c r="I76" s="7"/>
    </row>
    <row r="77" spans="1:9" s="2" customFormat="1" ht="15" customHeight="1" x14ac:dyDescent="0.25">
      <c r="A77" s="20">
        <v>71</v>
      </c>
      <c r="B77" s="21" t="s">
        <v>63</v>
      </c>
      <c r="C77" s="25" t="s">
        <v>37</v>
      </c>
      <c r="D77" s="66">
        <v>66</v>
      </c>
      <c r="E77" s="76">
        <v>3.7575757575757578</v>
      </c>
      <c r="G77" s="7"/>
      <c r="H77" s="7"/>
      <c r="I77" s="7"/>
    </row>
    <row r="78" spans="1:9" s="2" customFormat="1" ht="15" customHeight="1" x14ac:dyDescent="0.25">
      <c r="A78" s="13">
        <v>72</v>
      </c>
      <c r="B78" s="12" t="s">
        <v>59</v>
      </c>
      <c r="C78" s="395" t="s">
        <v>193</v>
      </c>
      <c r="D78" s="59">
        <v>74</v>
      </c>
      <c r="E78" s="65">
        <v>3.7567567567567566</v>
      </c>
      <c r="G78" s="7"/>
      <c r="H78" s="7"/>
      <c r="I78" s="7"/>
    </row>
    <row r="79" spans="1:9" s="2" customFormat="1" ht="15" customHeight="1" x14ac:dyDescent="0.25">
      <c r="A79" s="13">
        <v>73</v>
      </c>
      <c r="B79" s="476" t="s">
        <v>61</v>
      </c>
      <c r="C79" s="26" t="s">
        <v>200</v>
      </c>
      <c r="D79" s="59">
        <v>82</v>
      </c>
      <c r="E79" s="65">
        <v>3.7560975609756095</v>
      </c>
      <c r="G79" s="7"/>
      <c r="H79" s="7"/>
      <c r="I79" s="7"/>
    </row>
    <row r="80" spans="1:9" s="2" customFormat="1" ht="15" customHeight="1" x14ac:dyDescent="0.25">
      <c r="A80" s="13">
        <v>74</v>
      </c>
      <c r="B80" s="12" t="s">
        <v>63</v>
      </c>
      <c r="C80" s="26" t="s">
        <v>196</v>
      </c>
      <c r="D80" s="59">
        <v>95</v>
      </c>
      <c r="E80" s="60">
        <v>3.7473684210526317</v>
      </c>
      <c r="G80" s="7"/>
      <c r="H80" s="7"/>
      <c r="I80" s="7"/>
    </row>
    <row r="81" spans="1:9" s="2" customFormat="1" ht="15" customHeight="1" x14ac:dyDescent="0.25">
      <c r="A81" s="13">
        <v>75</v>
      </c>
      <c r="B81" s="12" t="s">
        <v>60</v>
      </c>
      <c r="C81" s="11" t="s">
        <v>22</v>
      </c>
      <c r="D81" s="59">
        <v>98</v>
      </c>
      <c r="E81" s="60">
        <v>3.7448979591836733</v>
      </c>
      <c r="G81" s="7"/>
      <c r="H81" s="7"/>
      <c r="I81" s="7"/>
    </row>
    <row r="82" spans="1:9" s="2" customFormat="1" ht="15" customHeight="1" x14ac:dyDescent="0.25">
      <c r="A82" s="13">
        <v>76</v>
      </c>
      <c r="B82" s="12" t="s">
        <v>62</v>
      </c>
      <c r="C82" s="26" t="s">
        <v>174</v>
      </c>
      <c r="D82" s="59">
        <v>203</v>
      </c>
      <c r="E82" s="60">
        <v>3.7438423645320196</v>
      </c>
      <c r="G82" s="7"/>
      <c r="H82" s="7"/>
      <c r="I82" s="7"/>
    </row>
    <row r="83" spans="1:9" s="2" customFormat="1" ht="15" customHeight="1" x14ac:dyDescent="0.25">
      <c r="A83" s="13">
        <v>77</v>
      </c>
      <c r="B83" s="12" t="s">
        <v>63</v>
      </c>
      <c r="C83" s="26" t="s">
        <v>180</v>
      </c>
      <c r="D83" s="59">
        <v>101</v>
      </c>
      <c r="E83" s="65">
        <v>3.7425742574257428</v>
      </c>
      <c r="G83" s="7"/>
      <c r="H83" s="7"/>
      <c r="I83" s="7"/>
    </row>
    <row r="84" spans="1:9" s="2" customFormat="1" ht="15" customHeight="1" x14ac:dyDescent="0.25">
      <c r="A84" s="13">
        <v>78</v>
      </c>
      <c r="B84" s="12" t="s">
        <v>63</v>
      </c>
      <c r="C84" s="26" t="s">
        <v>178</v>
      </c>
      <c r="D84" s="59">
        <v>76</v>
      </c>
      <c r="E84" s="65">
        <v>3.736842105263158</v>
      </c>
      <c r="G84" s="7"/>
      <c r="H84" s="7"/>
      <c r="I84" s="7"/>
    </row>
    <row r="85" spans="1:9" s="2" customFormat="1" ht="15" customHeight="1" x14ac:dyDescent="0.25">
      <c r="A85" s="13">
        <v>79</v>
      </c>
      <c r="B85" s="12" t="s">
        <v>60</v>
      </c>
      <c r="C85" s="26" t="s">
        <v>95</v>
      </c>
      <c r="D85" s="59">
        <v>53</v>
      </c>
      <c r="E85" s="65">
        <v>3.7358490566037736</v>
      </c>
      <c r="G85" s="7"/>
      <c r="H85" s="7"/>
      <c r="I85" s="7"/>
    </row>
    <row r="86" spans="1:9" s="2" customFormat="1" ht="15" customHeight="1" thickBot="1" x14ac:dyDescent="0.3">
      <c r="A86" s="79">
        <v>80</v>
      </c>
      <c r="B86" s="23" t="s">
        <v>63</v>
      </c>
      <c r="C86" s="27" t="s">
        <v>42</v>
      </c>
      <c r="D86" s="61">
        <v>49</v>
      </c>
      <c r="E86" s="62">
        <v>3.7346938775510203</v>
      </c>
      <c r="G86" s="7"/>
      <c r="H86" s="7"/>
      <c r="I86" s="7"/>
    </row>
    <row r="87" spans="1:9" s="2" customFormat="1" ht="15" customHeight="1" x14ac:dyDescent="0.25">
      <c r="A87" s="20">
        <v>81</v>
      </c>
      <c r="B87" s="21" t="s">
        <v>59</v>
      </c>
      <c r="C87" s="429" t="s">
        <v>7</v>
      </c>
      <c r="D87" s="66">
        <v>55</v>
      </c>
      <c r="E87" s="76">
        <v>3.7272727272727271</v>
      </c>
      <c r="G87" s="7"/>
      <c r="H87" s="7"/>
      <c r="I87" s="7"/>
    </row>
    <row r="88" spans="1:9" s="2" customFormat="1" ht="15" customHeight="1" x14ac:dyDescent="0.25">
      <c r="A88" s="13">
        <v>82</v>
      </c>
      <c r="B88" s="12" t="s">
        <v>63</v>
      </c>
      <c r="C88" s="11" t="s">
        <v>176</v>
      </c>
      <c r="D88" s="59">
        <v>106</v>
      </c>
      <c r="E88" s="65">
        <v>3.7264150943396226</v>
      </c>
      <c r="G88" s="7"/>
      <c r="H88" s="7"/>
      <c r="I88" s="7"/>
    </row>
    <row r="89" spans="1:9" s="2" customFormat="1" ht="15" customHeight="1" x14ac:dyDescent="0.25">
      <c r="A89" s="13">
        <v>83</v>
      </c>
      <c r="B89" s="12" t="s">
        <v>57</v>
      </c>
      <c r="C89" s="394" t="s">
        <v>80</v>
      </c>
      <c r="D89" s="59">
        <v>98</v>
      </c>
      <c r="E89" s="430">
        <v>3.7244897959183674</v>
      </c>
      <c r="G89" s="7"/>
      <c r="H89" s="7"/>
      <c r="I89" s="7"/>
    </row>
    <row r="90" spans="1:9" s="2" customFormat="1" ht="15" customHeight="1" x14ac:dyDescent="0.25">
      <c r="A90" s="13">
        <v>84</v>
      </c>
      <c r="B90" s="12" t="s">
        <v>63</v>
      </c>
      <c r="C90" s="26" t="s">
        <v>146</v>
      </c>
      <c r="D90" s="59">
        <v>223</v>
      </c>
      <c r="E90" s="60">
        <v>3.717488789237668</v>
      </c>
      <c r="G90" s="7"/>
      <c r="H90" s="7"/>
      <c r="I90" s="7"/>
    </row>
    <row r="91" spans="1:9" s="2" customFormat="1" ht="15" customHeight="1" x14ac:dyDescent="0.25">
      <c r="A91" s="13">
        <v>85</v>
      </c>
      <c r="B91" s="12" t="s">
        <v>63</v>
      </c>
      <c r="C91" s="26" t="s">
        <v>186</v>
      </c>
      <c r="D91" s="59">
        <v>91</v>
      </c>
      <c r="E91" s="60">
        <v>3.7142857142857144</v>
      </c>
      <c r="G91" s="7"/>
      <c r="H91" s="7"/>
      <c r="I91" s="7"/>
    </row>
    <row r="92" spans="1:9" s="2" customFormat="1" ht="15" customHeight="1" x14ac:dyDescent="0.25">
      <c r="A92" s="13">
        <v>86</v>
      </c>
      <c r="B92" s="12" t="s">
        <v>62</v>
      </c>
      <c r="C92" s="26" t="s">
        <v>173</v>
      </c>
      <c r="D92" s="59">
        <v>119</v>
      </c>
      <c r="E92" s="60">
        <v>3.7058823529411766</v>
      </c>
      <c r="G92" s="7"/>
      <c r="H92" s="7"/>
      <c r="I92" s="7"/>
    </row>
    <row r="93" spans="1:9" s="2" customFormat="1" ht="15" customHeight="1" x14ac:dyDescent="0.25">
      <c r="A93" s="13">
        <v>87</v>
      </c>
      <c r="B93" s="12" t="s">
        <v>61</v>
      </c>
      <c r="C93" s="26" t="s">
        <v>83</v>
      </c>
      <c r="D93" s="59">
        <v>73</v>
      </c>
      <c r="E93" s="60">
        <v>3.6986301369863015</v>
      </c>
      <c r="G93" s="7"/>
      <c r="H93" s="7"/>
      <c r="I93" s="7"/>
    </row>
    <row r="94" spans="1:9" s="2" customFormat="1" ht="15" customHeight="1" x14ac:dyDescent="0.25">
      <c r="A94" s="13">
        <v>88</v>
      </c>
      <c r="B94" s="12" t="s">
        <v>62</v>
      </c>
      <c r="C94" s="26" t="s">
        <v>170</v>
      </c>
      <c r="D94" s="59">
        <v>85</v>
      </c>
      <c r="E94" s="65">
        <v>3.6941176470588237</v>
      </c>
      <c r="G94" s="7"/>
      <c r="H94" s="7"/>
      <c r="I94" s="7"/>
    </row>
    <row r="95" spans="1:9" s="2" customFormat="1" ht="15" customHeight="1" x14ac:dyDescent="0.25">
      <c r="A95" s="13">
        <v>89</v>
      </c>
      <c r="B95" s="12" t="s">
        <v>59</v>
      </c>
      <c r="C95" s="11" t="s">
        <v>160</v>
      </c>
      <c r="D95" s="59">
        <v>134</v>
      </c>
      <c r="E95" s="65">
        <v>3.6940298507462686</v>
      </c>
      <c r="G95" s="7"/>
      <c r="H95" s="7"/>
      <c r="I95" s="7"/>
    </row>
    <row r="96" spans="1:9" s="2" customFormat="1" ht="15" customHeight="1" thickBot="1" x14ac:dyDescent="0.3">
      <c r="A96" s="79">
        <v>90</v>
      </c>
      <c r="B96" s="23" t="s">
        <v>63</v>
      </c>
      <c r="C96" s="27" t="s">
        <v>198</v>
      </c>
      <c r="D96" s="61">
        <v>81</v>
      </c>
      <c r="E96" s="269">
        <v>3.691358024691358</v>
      </c>
      <c r="G96" s="7"/>
      <c r="H96" s="7"/>
      <c r="I96" s="7"/>
    </row>
    <row r="97" spans="1:9" s="2" customFormat="1" ht="15" customHeight="1" x14ac:dyDescent="0.25">
      <c r="A97" s="20">
        <v>91</v>
      </c>
      <c r="B97" s="21" t="s">
        <v>57</v>
      </c>
      <c r="C97" s="25" t="s">
        <v>125</v>
      </c>
      <c r="D97" s="66">
        <v>71</v>
      </c>
      <c r="E97" s="76">
        <v>3.676056338028169</v>
      </c>
      <c r="G97" s="7"/>
      <c r="H97" s="7"/>
      <c r="I97" s="7"/>
    </row>
    <row r="98" spans="1:9" s="2" customFormat="1" ht="15" customHeight="1" x14ac:dyDescent="0.25">
      <c r="A98" s="13">
        <v>92</v>
      </c>
      <c r="B98" s="12" t="s">
        <v>57</v>
      </c>
      <c r="C98" s="489" t="s">
        <v>155</v>
      </c>
      <c r="D98" s="59">
        <v>104</v>
      </c>
      <c r="E98" s="65">
        <v>3.6730769230769229</v>
      </c>
      <c r="G98" s="7"/>
      <c r="H98" s="7"/>
      <c r="I98" s="7"/>
    </row>
    <row r="99" spans="1:9" s="2" customFormat="1" ht="15" customHeight="1" x14ac:dyDescent="0.25">
      <c r="A99" s="13">
        <v>93</v>
      </c>
      <c r="B99" s="12" t="s">
        <v>63</v>
      </c>
      <c r="C99" s="26" t="s">
        <v>185</v>
      </c>
      <c r="D99" s="59">
        <v>75</v>
      </c>
      <c r="E99" s="65">
        <v>3.6533333333333333</v>
      </c>
      <c r="G99" s="7"/>
      <c r="H99" s="7"/>
      <c r="I99" s="7"/>
    </row>
    <row r="100" spans="1:9" s="2" customFormat="1" ht="15" customHeight="1" x14ac:dyDescent="0.25">
      <c r="A100" s="13">
        <v>94</v>
      </c>
      <c r="B100" s="12" t="s">
        <v>61</v>
      </c>
      <c r="C100" s="11" t="s">
        <v>89</v>
      </c>
      <c r="D100" s="59">
        <v>49</v>
      </c>
      <c r="E100" s="65">
        <v>3.6530612244897958</v>
      </c>
      <c r="G100" s="7"/>
      <c r="H100" s="7"/>
      <c r="I100" s="7"/>
    </row>
    <row r="101" spans="1:9" s="2" customFormat="1" ht="15" customHeight="1" x14ac:dyDescent="0.25">
      <c r="A101" s="13">
        <v>95</v>
      </c>
      <c r="B101" s="12" t="s">
        <v>60</v>
      </c>
      <c r="C101" s="26" t="s">
        <v>163</v>
      </c>
      <c r="D101" s="59">
        <v>28</v>
      </c>
      <c r="E101" s="60">
        <v>3.6428571428571428</v>
      </c>
      <c r="G101" s="7"/>
      <c r="H101" s="7"/>
      <c r="I101" s="7"/>
    </row>
    <row r="102" spans="1:9" s="2" customFormat="1" ht="15" customHeight="1" x14ac:dyDescent="0.25">
      <c r="A102" s="13">
        <v>96</v>
      </c>
      <c r="B102" s="12" t="s">
        <v>60</v>
      </c>
      <c r="C102" s="26" t="s">
        <v>164</v>
      </c>
      <c r="D102" s="59">
        <v>157</v>
      </c>
      <c r="E102" s="65">
        <v>3.6369426751592355</v>
      </c>
      <c r="G102" s="7"/>
      <c r="H102" s="7"/>
      <c r="I102" s="7"/>
    </row>
    <row r="103" spans="1:9" s="2" customFormat="1" ht="15" customHeight="1" x14ac:dyDescent="0.25">
      <c r="A103" s="13">
        <v>97</v>
      </c>
      <c r="B103" s="12" t="s">
        <v>57</v>
      </c>
      <c r="C103" s="26" t="s">
        <v>153</v>
      </c>
      <c r="D103" s="59">
        <v>110</v>
      </c>
      <c r="E103" s="65">
        <v>3.6363636363636362</v>
      </c>
      <c r="G103" s="7"/>
      <c r="H103" s="7"/>
      <c r="I103" s="7"/>
    </row>
    <row r="104" spans="1:9" s="2" customFormat="1" ht="15" customHeight="1" x14ac:dyDescent="0.25">
      <c r="A104" s="13">
        <v>98</v>
      </c>
      <c r="B104" s="12" t="s">
        <v>61</v>
      </c>
      <c r="C104" s="26" t="s">
        <v>28</v>
      </c>
      <c r="D104" s="59">
        <v>44</v>
      </c>
      <c r="E104" s="65">
        <v>3.6363636363636362</v>
      </c>
      <c r="G104" s="7"/>
      <c r="H104" s="7"/>
      <c r="I104" s="7"/>
    </row>
    <row r="105" spans="1:9" s="2" customFormat="1" ht="15" customHeight="1" x14ac:dyDescent="0.25">
      <c r="A105" s="13">
        <v>99</v>
      </c>
      <c r="B105" s="12" t="s">
        <v>63</v>
      </c>
      <c r="C105" s="26" t="s">
        <v>190</v>
      </c>
      <c r="D105" s="59">
        <v>144</v>
      </c>
      <c r="E105" s="60">
        <v>3.6319444444444446</v>
      </c>
      <c r="G105" s="7"/>
      <c r="H105" s="7"/>
      <c r="I105" s="7"/>
    </row>
    <row r="106" spans="1:9" s="2" customFormat="1" ht="15" customHeight="1" thickBot="1" x14ac:dyDescent="0.3">
      <c r="A106" s="79">
        <v>100</v>
      </c>
      <c r="B106" s="23" t="s">
        <v>57</v>
      </c>
      <c r="C106" s="490" t="s">
        <v>154</v>
      </c>
      <c r="D106" s="61">
        <v>84</v>
      </c>
      <c r="E106" s="269">
        <v>3.6190476190476191</v>
      </c>
      <c r="G106" s="7"/>
      <c r="H106" s="7"/>
      <c r="I106" s="7"/>
    </row>
    <row r="107" spans="1:9" s="2" customFormat="1" ht="15" customHeight="1" x14ac:dyDescent="0.25">
      <c r="A107" s="20">
        <v>101</v>
      </c>
      <c r="B107" s="21" t="s">
        <v>60</v>
      </c>
      <c r="C107" s="22" t="s">
        <v>166</v>
      </c>
      <c r="D107" s="66">
        <v>76</v>
      </c>
      <c r="E107" s="76">
        <v>3.6184210526315788</v>
      </c>
      <c r="G107" s="7"/>
      <c r="H107" s="7"/>
      <c r="I107" s="7"/>
    </row>
    <row r="108" spans="1:9" s="2" customFormat="1" ht="15" customHeight="1" x14ac:dyDescent="0.25">
      <c r="A108" s="272">
        <v>102</v>
      </c>
      <c r="B108" s="12" t="s">
        <v>61</v>
      </c>
      <c r="C108" s="26" t="s">
        <v>30</v>
      </c>
      <c r="D108" s="59">
        <v>79</v>
      </c>
      <c r="E108" s="60">
        <v>3.5696202531645569</v>
      </c>
      <c r="G108" s="7"/>
      <c r="H108" s="7"/>
      <c r="I108" s="7"/>
    </row>
    <row r="109" spans="1:9" s="2" customFormat="1" ht="15" customHeight="1" x14ac:dyDescent="0.25">
      <c r="A109" s="272">
        <v>103</v>
      </c>
      <c r="B109" s="12" t="s">
        <v>62</v>
      </c>
      <c r="C109" s="26" t="s">
        <v>34</v>
      </c>
      <c r="D109" s="59">
        <v>78</v>
      </c>
      <c r="E109" s="65">
        <v>3.5641025641025643</v>
      </c>
      <c r="G109" s="7"/>
      <c r="H109" s="7"/>
      <c r="I109" s="7"/>
    </row>
    <row r="110" spans="1:9" s="2" customFormat="1" ht="15" customHeight="1" x14ac:dyDescent="0.25">
      <c r="A110" s="272">
        <v>104</v>
      </c>
      <c r="B110" s="12" t="s">
        <v>58</v>
      </c>
      <c r="C110" s="26" t="s">
        <v>94</v>
      </c>
      <c r="D110" s="59">
        <v>41</v>
      </c>
      <c r="E110" s="65">
        <v>3.5365853658536586</v>
      </c>
      <c r="G110" s="7"/>
      <c r="H110" s="7"/>
      <c r="I110" s="7"/>
    </row>
    <row r="111" spans="1:9" s="2" customFormat="1" ht="15" customHeight="1" x14ac:dyDescent="0.25">
      <c r="A111" s="272">
        <v>105</v>
      </c>
      <c r="B111" s="12" t="s">
        <v>60</v>
      </c>
      <c r="C111" s="26" t="s">
        <v>15</v>
      </c>
      <c r="D111" s="59">
        <v>71</v>
      </c>
      <c r="E111" s="60">
        <v>3.535211267605634</v>
      </c>
      <c r="G111" s="7"/>
      <c r="H111" s="7"/>
      <c r="I111" s="7"/>
    </row>
    <row r="112" spans="1:9" s="2" customFormat="1" ht="15" customHeight="1" x14ac:dyDescent="0.25">
      <c r="A112" s="272">
        <v>106</v>
      </c>
      <c r="B112" s="12" t="s">
        <v>60</v>
      </c>
      <c r="C112" s="26" t="s">
        <v>13</v>
      </c>
      <c r="D112" s="59">
        <v>44</v>
      </c>
      <c r="E112" s="65">
        <v>3.5227272727272729</v>
      </c>
      <c r="G112" s="7"/>
      <c r="H112" s="7"/>
      <c r="I112" s="7"/>
    </row>
    <row r="113" spans="1:9" s="2" customFormat="1" ht="15" customHeight="1" x14ac:dyDescent="0.25">
      <c r="A113" s="272">
        <v>107</v>
      </c>
      <c r="B113" s="12" t="s">
        <v>60</v>
      </c>
      <c r="C113" s="26" t="s">
        <v>165</v>
      </c>
      <c r="D113" s="59">
        <v>106</v>
      </c>
      <c r="E113" s="60">
        <v>3.5</v>
      </c>
      <c r="G113" s="7"/>
      <c r="H113" s="7"/>
      <c r="I113" s="7"/>
    </row>
    <row r="114" spans="1:9" s="2" customFormat="1" ht="15" customHeight="1" x14ac:dyDescent="0.25">
      <c r="A114" s="272">
        <v>108</v>
      </c>
      <c r="B114" s="12" t="s">
        <v>61</v>
      </c>
      <c r="C114" s="26" t="s">
        <v>27</v>
      </c>
      <c r="D114" s="59">
        <v>48</v>
      </c>
      <c r="E114" s="65">
        <v>3.5</v>
      </c>
      <c r="G114" s="7"/>
      <c r="H114" s="7"/>
      <c r="I114" s="7"/>
    </row>
    <row r="115" spans="1:9" s="2" customFormat="1" ht="15" customHeight="1" x14ac:dyDescent="0.25">
      <c r="A115" s="478">
        <v>109</v>
      </c>
      <c r="B115" s="19" t="s">
        <v>60</v>
      </c>
      <c r="C115" s="28" t="s">
        <v>16</v>
      </c>
      <c r="D115" s="63">
        <v>69</v>
      </c>
      <c r="E115" s="271">
        <v>3.4202898550724639</v>
      </c>
      <c r="G115" s="7"/>
      <c r="H115" s="7"/>
      <c r="I115" s="7"/>
    </row>
    <row r="116" spans="1:9" s="2" customFormat="1" ht="15" customHeight="1" thickBot="1" x14ac:dyDescent="0.3">
      <c r="A116" s="302">
        <v>110</v>
      </c>
      <c r="B116" s="23" t="s">
        <v>58</v>
      </c>
      <c r="C116" s="27" t="s">
        <v>84</v>
      </c>
      <c r="D116" s="61">
        <v>86</v>
      </c>
      <c r="E116" s="62">
        <v>3.3720930232558142</v>
      </c>
      <c r="G116" s="7"/>
      <c r="H116" s="7"/>
      <c r="I116" s="7"/>
    </row>
    <row r="117" spans="1:9" s="2" customFormat="1" ht="15" customHeight="1" x14ac:dyDescent="0.25">
      <c r="A117" s="7"/>
      <c r="D117" s="85" t="s">
        <v>99</v>
      </c>
      <c r="E117" s="34">
        <v>3.85</v>
      </c>
      <c r="G117" s="7"/>
      <c r="H117" s="7"/>
      <c r="I117" s="7"/>
    </row>
    <row r="118" spans="1:9" s="2" customFormat="1" x14ac:dyDescent="0.25">
      <c r="A118" s="7"/>
      <c r="D118" s="75" t="s">
        <v>110</v>
      </c>
      <c r="E118" s="30">
        <f>AVERAGE(E7:E115)</f>
        <v>3.8321919516527463</v>
      </c>
      <c r="G118" s="7"/>
      <c r="H118" s="7"/>
      <c r="I118" s="7"/>
    </row>
  </sheetData>
  <conditionalFormatting sqref="E6:E118">
    <cfRule type="cellIs" dxfId="10" priority="1" operator="between">
      <formula>$E$118</formula>
      <formula>3.826</formula>
    </cfRule>
    <cfRule type="cellIs" dxfId="9" priority="1129" stopIfTrue="1" operator="lessThan">
      <formula>3.5</formula>
    </cfRule>
    <cfRule type="cellIs" dxfId="8" priority="1130" stopIfTrue="1" operator="between">
      <formula>3.5</formula>
      <formula>$E$118</formula>
    </cfRule>
    <cfRule type="cellIs" dxfId="7" priority="1131" stopIfTrue="1" operator="between">
      <formula>4.5</formula>
      <formula>$E$118</formula>
    </cfRule>
    <cfRule type="cellIs" dxfId="6" priority="1132" stopIfTrue="1" operator="greaterThanOrEqual">
      <formula>4.5</formula>
    </cfRule>
  </conditionalFormatting>
  <conditionalFormatting sqref="E107:E118">
    <cfRule type="cellIs" dxfId="5" priority="2" operator="between">
      <formula>$E$118</formula>
      <formula>3.825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4"/>
  <sheetViews>
    <sheetView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ColWidth="9.140625" defaultRowHeight="15" x14ac:dyDescent="0.25"/>
  <cols>
    <col min="1" max="1" width="4.7109375" style="212" customWidth="1"/>
    <col min="2" max="2" width="9.7109375" style="213" customWidth="1"/>
    <col min="3" max="3" width="32" style="212" customWidth="1"/>
    <col min="4" max="4" width="7.7109375" style="212" customWidth="1"/>
    <col min="5" max="5" width="7.5703125" style="212" customWidth="1"/>
    <col min="6" max="8" width="7.7109375" style="212" customWidth="1"/>
    <col min="9" max="9" width="9.85546875" style="212" customWidth="1"/>
    <col min="10" max="10" width="7.7109375" style="214" customWidth="1"/>
    <col min="11" max="11" width="9.5703125" style="212" customWidth="1"/>
    <col min="12" max="17" width="7.7109375" style="212" customWidth="1"/>
    <col min="18" max="16384" width="9.140625" style="212"/>
  </cols>
  <sheetData>
    <row r="1" spans="1:12" x14ac:dyDescent="0.25">
      <c r="K1" s="70"/>
      <c r="L1" s="9" t="s">
        <v>100</v>
      </c>
    </row>
    <row r="2" spans="1:12" ht="15.75" x14ac:dyDescent="0.25">
      <c r="C2" s="561" t="s">
        <v>136</v>
      </c>
      <c r="D2" s="561"/>
      <c r="E2" s="215"/>
      <c r="F2" s="215"/>
      <c r="I2" s="216">
        <v>2024</v>
      </c>
      <c r="K2" s="71"/>
      <c r="L2" s="9" t="s">
        <v>101</v>
      </c>
    </row>
    <row r="3" spans="1:12" ht="15.75" thickBot="1" x14ac:dyDescent="0.3">
      <c r="K3" s="392"/>
      <c r="L3" s="9" t="s">
        <v>102</v>
      </c>
    </row>
    <row r="4" spans="1:12" ht="16.5" customHeight="1" x14ac:dyDescent="0.25">
      <c r="A4" s="562" t="s">
        <v>64</v>
      </c>
      <c r="B4" s="564" t="s">
        <v>97</v>
      </c>
      <c r="C4" s="564" t="s">
        <v>96</v>
      </c>
      <c r="D4" s="566" t="s">
        <v>98</v>
      </c>
      <c r="E4" s="568" t="s">
        <v>149</v>
      </c>
      <c r="F4" s="569"/>
      <c r="G4" s="569"/>
      <c r="H4" s="570"/>
      <c r="I4" s="558" t="s">
        <v>126</v>
      </c>
      <c r="K4" s="24"/>
      <c r="L4" s="9" t="s">
        <v>103</v>
      </c>
    </row>
    <row r="5" spans="1:12" s="214" customFormat="1" ht="26.25" customHeight="1" thickBot="1" x14ac:dyDescent="0.3">
      <c r="A5" s="563"/>
      <c r="B5" s="565"/>
      <c r="C5" s="565"/>
      <c r="D5" s="567"/>
      <c r="E5" s="17">
        <v>5</v>
      </c>
      <c r="F5" s="17">
        <v>4</v>
      </c>
      <c r="G5" s="17">
        <v>3</v>
      </c>
      <c r="H5" s="17">
        <v>2</v>
      </c>
      <c r="I5" s="559"/>
    </row>
    <row r="6" spans="1:12" s="214" customFormat="1" ht="15.75" thickBot="1" x14ac:dyDescent="0.3">
      <c r="A6" s="47"/>
      <c r="B6" s="48"/>
      <c r="C6" s="68" t="s">
        <v>124</v>
      </c>
      <c r="D6" s="69">
        <f>D7+D16+D29+D47+D68+D83+D114</f>
        <v>11706</v>
      </c>
      <c r="E6" s="217">
        <f>E7+E16+E29+E47+E68+E83+E114</f>
        <v>1098</v>
      </c>
      <c r="F6" s="217">
        <f>F7+F16+F29+F47+F68+F83+F114</f>
        <v>8143</v>
      </c>
      <c r="G6" s="217">
        <f>G7+G16+G29+G47+G68+G83+G114</f>
        <v>2128</v>
      </c>
      <c r="H6" s="217">
        <f>H7+H16+H29+H47+H68+H83+H114</f>
        <v>337</v>
      </c>
      <c r="I6" s="72">
        <f>(H6*2+G6*3+F6*4+E6*5)/D6</f>
        <v>3.8544336237826755</v>
      </c>
    </row>
    <row r="7" spans="1:12" s="214" customFormat="1" ht="15.75" thickBot="1" x14ac:dyDescent="0.3">
      <c r="A7" s="49"/>
      <c r="B7" s="50"/>
      <c r="C7" s="53" t="s">
        <v>117</v>
      </c>
      <c r="D7" s="54">
        <f>SUM(D8:D15)</f>
        <v>841</v>
      </c>
      <c r="E7" s="219">
        <f t="shared" ref="E7:H7" si="0">SUM(E8:E15)</f>
        <v>72</v>
      </c>
      <c r="F7" s="219">
        <f t="shared" si="0"/>
        <v>576</v>
      </c>
      <c r="G7" s="219">
        <f>SUM(G8:G15)</f>
        <v>166</v>
      </c>
      <c r="H7" s="219">
        <f t="shared" si="0"/>
        <v>27</v>
      </c>
      <c r="I7" s="74">
        <f>AVERAGE(I8:I15)</f>
        <v>3.7899651597122439</v>
      </c>
    </row>
    <row r="8" spans="1:12" s="226" customFormat="1" ht="15" customHeight="1" x14ac:dyDescent="0.25">
      <c r="A8" s="14">
        <v>1</v>
      </c>
      <c r="B8" s="220">
        <v>10002</v>
      </c>
      <c r="C8" s="424" t="s">
        <v>153</v>
      </c>
      <c r="D8" s="293">
        <f>SUM(E8:H8)</f>
        <v>110</v>
      </c>
      <c r="E8" s="223">
        <v>5</v>
      </c>
      <c r="F8" s="223">
        <v>61</v>
      </c>
      <c r="G8" s="223">
        <v>43</v>
      </c>
      <c r="H8" s="223">
        <v>1</v>
      </c>
      <c r="I8" s="224">
        <f t="shared" ref="I8:I15" si="1">(H8*2+G8*3+F8*4+E8*5)/D8</f>
        <v>3.6363636363636362</v>
      </c>
      <c r="J8" s="225"/>
    </row>
    <row r="9" spans="1:12" s="226" customFormat="1" ht="15" customHeight="1" x14ac:dyDescent="0.25">
      <c r="A9" s="14">
        <v>2</v>
      </c>
      <c r="B9" s="220">
        <v>10090</v>
      </c>
      <c r="C9" s="221" t="s">
        <v>76</v>
      </c>
      <c r="D9" s="293">
        <f t="shared" ref="D9:D15" si="2">SUM(E9:H9)</f>
        <v>143</v>
      </c>
      <c r="E9" s="223">
        <v>1</v>
      </c>
      <c r="F9" s="223">
        <v>117</v>
      </c>
      <c r="G9" s="223">
        <v>18</v>
      </c>
      <c r="H9" s="223">
        <v>7</v>
      </c>
      <c r="I9" s="224">
        <f t="shared" si="1"/>
        <v>3.7832167832167833</v>
      </c>
      <c r="J9" s="291"/>
    </row>
    <row r="10" spans="1:12" s="226" customFormat="1" ht="15" customHeight="1" x14ac:dyDescent="0.25">
      <c r="A10" s="14">
        <v>3</v>
      </c>
      <c r="B10" s="227">
        <v>10004</v>
      </c>
      <c r="C10" s="228" t="s">
        <v>67</v>
      </c>
      <c r="D10" s="298">
        <f t="shared" si="2"/>
        <v>177</v>
      </c>
      <c r="E10" s="229">
        <v>55</v>
      </c>
      <c r="F10" s="229">
        <v>107</v>
      </c>
      <c r="G10" s="229">
        <v>15</v>
      </c>
      <c r="H10" s="229"/>
      <c r="I10" s="230">
        <f t="shared" si="1"/>
        <v>4.2259887005649714</v>
      </c>
      <c r="J10" s="291"/>
    </row>
    <row r="11" spans="1:12" s="226" customFormat="1" ht="15" customHeight="1" x14ac:dyDescent="0.25">
      <c r="A11" s="14">
        <v>4</v>
      </c>
      <c r="B11" s="220">
        <v>10001</v>
      </c>
      <c r="C11" s="424" t="s">
        <v>192</v>
      </c>
      <c r="D11" s="222">
        <f t="shared" si="2"/>
        <v>54</v>
      </c>
      <c r="E11" s="223">
        <v>6</v>
      </c>
      <c r="F11" s="223">
        <v>42</v>
      </c>
      <c r="G11" s="223">
        <v>5</v>
      </c>
      <c r="H11" s="223">
        <v>1</v>
      </c>
      <c r="I11" s="224">
        <f t="shared" si="1"/>
        <v>3.9814814814814814</v>
      </c>
      <c r="J11" s="291"/>
    </row>
    <row r="12" spans="1:12" s="226" customFormat="1" ht="15" customHeight="1" x14ac:dyDescent="0.25">
      <c r="A12" s="14">
        <v>5</v>
      </c>
      <c r="B12" s="220">
        <v>10120</v>
      </c>
      <c r="C12" s="26" t="s">
        <v>154</v>
      </c>
      <c r="D12" s="293">
        <f t="shared" si="2"/>
        <v>84</v>
      </c>
      <c r="E12" s="223">
        <v>2</v>
      </c>
      <c r="F12" s="223">
        <v>54</v>
      </c>
      <c r="G12" s="223">
        <v>22</v>
      </c>
      <c r="H12" s="223">
        <v>6</v>
      </c>
      <c r="I12" s="224">
        <f t="shared" si="1"/>
        <v>3.6190476190476191</v>
      </c>
      <c r="J12" s="291"/>
    </row>
    <row r="13" spans="1:12" s="226" customFormat="1" ht="15" customHeight="1" x14ac:dyDescent="0.25">
      <c r="A13" s="14">
        <v>6</v>
      </c>
      <c r="B13" s="220">
        <v>10190</v>
      </c>
      <c r="C13" s="26" t="s">
        <v>155</v>
      </c>
      <c r="D13" s="293">
        <f t="shared" si="2"/>
        <v>104</v>
      </c>
      <c r="E13" s="231">
        <v>2</v>
      </c>
      <c r="F13" s="231">
        <v>71</v>
      </c>
      <c r="G13" s="231">
        <v>26</v>
      </c>
      <c r="H13" s="231">
        <v>5</v>
      </c>
      <c r="I13" s="224">
        <f t="shared" si="1"/>
        <v>3.6730769230769229</v>
      </c>
      <c r="J13" s="291"/>
    </row>
    <row r="14" spans="1:12" s="226" customFormat="1" ht="15" customHeight="1" x14ac:dyDescent="0.25">
      <c r="A14" s="14">
        <v>7</v>
      </c>
      <c r="B14" s="220">
        <v>10320</v>
      </c>
      <c r="C14" s="26" t="s">
        <v>80</v>
      </c>
      <c r="D14" s="293">
        <f t="shared" si="2"/>
        <v>98</v>
      </c>
      <c r="E14" s="223">
        <v>1</v>
      </c>
      <c r="F14" s="223">
        <v>73</v>
      </c>
      <c r="G14" s="223">
        <v>20</v>
      </c>
      <c r="H14" s="223">
        <v>4</v>
      </c>
      <c r="I14" s="224">
        <f t="shared" si="1"/>
        <v>3.7244897959183674</v>
      </c>
      <c r="J14" s="291"/>
    </row>
    <row r="15" spans="1:12" s="226" customFormat="1" ht="15" customHeight="1" thickBot="1" x14ac:dyDescent="0.3">
      <c r="A15" s="73">
        <v>8</v>
      </c>
      <c r="B15" s="227">
        <v>10860</v>
      </c>
      <c r="C15" s="28" t="s">
        <v>125</v>
      </c>
      <c r="D15" s="298">
        <f t="shared" si="2"/>
        <v>71</v>
      </c>
      <c r="E15" s="229"/>
      <c r="F15" s="229">
        <v>51</v>
      </c>
      <c r="G15" s="229">
        <v>17</v>
      </c>
      <c r="H15" s="229">
        <v>3</v>
      </c>
      <c r="I15" s="230">
        <f t="shared" si="1"/>
        <v>3.676056338028169</v>
      </c>
      <c r="J15" s="291"/>
    </row>
    <row r="16" spans="1:12" s="226" customFormat="1" ht="15" customHeight="1" thickBot="1" x14ac:dyDescent="0.3">
      <c r="A16" s="55"/>
      <c r="B16" s="218"/>
      <c r="C16" s="232" t="s">
        <v>118</v>
      </c>
      <c r="D16" s="233">
        <f>SUM(D17:D28)</f>
        <v>1105</v>
      </c>
      <c r="E16" s="234">
        <f>SUM(E17:E28)</f>
        <v>88</v>
      </c>
      <c r="F16" s="234">
        <f>SUM(F17:F28)</f>
        <v>784</v>
      </c>
      <c r="G16" s="234">
        <f>SUM(G17:G28)</f>
        <v>212</v>
      </c>
      <c r="H16" s="234">
        <f>SUM(H17:H28)</f>
        <v>21</v>
      </c>
      <c r="I16" s="235">
        <f>AVERAGE(I17:I28)</f>
        <v>3.8474754862659881</v>
      </c>
      <c r="J16" s="291"/>
    </row>
    <row r="17" spans="1:10" s="226" customFormat="1" ht="15" customHeight="1" x14ac:dyDescent="0.25">
      <c r="A17" s="20">
        <v>1</v>
      </c>
      <c r="B17" s="236">
        <v>20040</v>
      </c>
      <c r="C17" s="237" t="s">
        <v>2</v>
      </c>
      <c r="D17" s="296">
        <f t="shared" ref="D17:D28" si="3">SUM(E17:H17)</f>
        <v>86</v>
      </c>
      <c r="E17" s="238">
        <v>12</v>
      </c>
      <c r="F17" s="238">
        <v>68</v>
      </c>
      <c r="G17" s="238">
        <v>6</v>
      </c>
      <c r="H17" s="238"/>
      <c r="I17" s="239">
        <f t="shared" ref="I17:I28" si="4">(H17*2+G17*3+F17*4+E17*5)/D17</f>
        <v>4.0697674418604652</v>
      </c>
      <c r="J17" s="291"/>
    </row>
    <row r="18" spans="1:10" s="226" customFormat="1" ht="15" customHeight="1" x14ac:dyDescent="0.25">
      <c r="A18" s="14">
        <v>2</v>
      </c>
      <c r="B18" s="220">
        <v>20061</v>
      </c>
      <c r="C18" s="240" t="s">
        <v>4</v>
      </c>
      <c r="D18" s="293">
        <f t="shared" si="3"/>
        <v>50</v>
      </c>
      <c r="E18" s="241">
        <v>5</v>
      </c>
      <c r="F18" s="241">
        <v>37</v>
      </c>
      <c r="G18" s="241">
        <v>8</v>
      </c>
      <c r="H18" s="241"/>
      <c r="I18" s="224">
        <f t="shared" si="4"/>
        <v>3.94</v>
      </c>
      <c r="J18" s="291"/>
    </row>
    <row r="19" spans="1:10" s="226" customFormat="1" ht="15" customHeight="1" x14ac:dyDescent="0.25">
      <c r="A19" s="14">
        <v>3</v>
      </c>
      <c r="B19" s="220">
        <v>21020</v>
      </c>
      <c r="C19" s="240" t="s">
        <v>11</v>
      </c>
      <c r="D19" s="293">
        <f t="shared" si="3"/>
        <v>105</v>
      </c>
      <c r="E19" s="241">
        <v>14</v>
      </c>
      <c r="F19" s="241">
        <v>69</v>
      </c>
      <c r="G19" s="241">
        <v>19</v>
      </c>
      <c r="H19" s="241">
        <v>3</v>
      </c>
      <c r="I19" s="224">
        <f t="shared" si="4"/>
        <v>3.8952380952380952</v>
      </c>
      <c r="J19" s="291"/>
    </row>
    <row r="20" spans="1:10" s="226" customFormat="1" ht="15" customHeight="1" x14ac:dyDescent="0.25">
      <c r="A20" s="14">
        <v>4</v>
      </c>
      <c r="B20" s="220">
        <v>20060</v>
      </c>
      <c r="C20" s="240" t="s">
        <v>3</v>
      </c>
      <c r="D20" s="293">
        <f t="shared" si="3"/>
        <v>155</v>
      </c>
      <c r="E20" s="241">
        <v>13</v>
      </c>
      <c r="F20" s="241">
        <v>123</v>
      </c>
      <c r="G20" s="241">
        <v>19</v>
      </c>
      <c r="H20" s="241"/>
      <c r="I20" s="224">
        <f t="shared" si="4"/>
        <v>3.9612903225806453</v>
      </c>
      <c r="J20" s="291"/>
    </row>
    <row r="21" spans="1:10" s="226" customFormat="1" ht="15" customHeight="1" x14ac:dyDescent="0.25">
      <c r="A21" s="14">
        <v>5</v>
      </c>
      <c r="B21" s="220">
        <v>20400</v>
      </c>
      <c r="C21" s="240" t="s">
        <v>5</v>
      </c>
      <c r="D21" s="293">
        <f t="shared" si="3"/>
        <v>103</v>
      </c>
      <c r="E21" s="241">
        <v>14</v>
      </c>
      <c r="F21" s="241">
        <v>68</v>
      </c>
      <c r="G21" s="241">
        <v>18</v>
      </c>
      <c r="H21" s="241">
        <v>3</v>
      </c>
      <c r="I21" s="224">
        <f t="shared" si="4"/>
        <v>3.9029126213592233</v>
      </c>
      <c r="J21" s="291"/>
    </row>
    <row r="22" spans="1:10" s="226" customFormat="1" ht="15" customHeight="1" x14ac:dyDescent="0.25">
      <c r="A22" s="14">
        <v>6</v>
      </c>
      <c r="B22" s="220">
        <v>20080</v>
      </c>
      <c r="C22" s="425" t="s">
        <v>158</v>
      </c>
      <c r="D22" s="293">
        <f t="shared" si="3"/>
        <v>93</v>
      </c>
      <c r="E22" s="241">
        <v>10</v>
      </c>
      <c r="F22" s="241">
        <v>61</v>
      </c>
      <c r="G22" s="241">
        <v>16</v>
      </c>
      <c r="H22" s="241">
        <v>6</v>
      </c>
      <c r="I22" s="224">
        <f t="shared" si="4"/>
        <v>3.806451612903226</v>
      </c>
      <c r="J22" s="291"/>
    </row>
    <row r="23" spans="1:10" s="226" customFormat="1" ht="15" customHeight="1" x14ac:dyDescent="0.25">
      <c r="A23" s="14">
        <v>7</v>
      </c>
      <c r="B23" s="220">
        <v>20460</v>
      </c>
      <c r="C23" s="425" t="s">
        <v>157</v>
      </c>
      <c r="D23" s="293">
        <f t="shared" si="3"/>
        <v>85</v>
      </c>
      <c r="E23" s="241">
        <v>3</v>
      </c>
      <c r="F23" s="241">
        <v>64</v>
      </c>
      <c r="G23" s="241">
        <v>13</v>
      </c>
      <c r="H23" s="241">
        <v>5</v>
      </c>
      <c r="I23" s="224">
        <f t="shared" si="4"/>
        <v>3.7647058823529411</v>
      </c>
      <c r="J23" s="291"/>
    </row>
    <row r="24" spans="1:10" s="226" customFormat="1" ht="15" customHeight="1" x14ac:dyDescent="0.25">
      <c r="A24" s="14">
        <v>8</v>
      </c>
      <c r="B24" s="220">
        <v>20550</v>
      </c>
      <c r="C24" s="240" t="s">
        <v>7</v>
      </c>
      <c r="D24" s="293">
        <f t="shared" si="3"/>
        <v>55</v>
      </c>
      <c r="E24" s="241">
        <v>1</v>
      </c>
      <c r="F24" s="241">
        <v>38</v>
      </c>
      <c r="G24" s="241">
        <v>16</v>
      </c>
      <c r="H24" s="241"/>
      <c r="I24" s="224">
        <f t="shared" si="4"/>
        <v>3.7272727272727271</v>
      </c>
      <c r="J24" s="291"/>
    </row>
    <row r="25" spans="1:10" s="242" customFormat="1" ht="15" customHeight="1" x14ac:dyDescent="0.25">
      <c r="A25" s="14">
        <v>9</v>
      </c>
      <c r="B25" s="220">
        <v>20630</v>
      </c>
      <c r="C25" s="425" t="s">
        <v>193</v>
      </c>
      <c r="D25" s="293">
        <f t="shared" si="3"/>
        <v>74</v>
      </c>
      <c r="E25" s="241">
        <v>5</v>
      </c>
      <c r="F25" s="241">
        <v>46</v>
      </c>
      <c r="G25" s="241">
        <v>23</v>
      </c>
      <c r="H25" s="241"/>
      <c r="I25" s="224">
        <f t="shared" si="4"/>
        <v>3.7567567567567566</v>
      </c>
      <c r="J25" s="292"/>
    </row>
    <row r="26" spans="1:10" s="226" customFormat="1" ht="15" customHeight="1" x14ac:dyDescent="0.25">
      <c r="A26" s="14">
        <v>10</v>
      </c>
      <c r="B26" s="220">
        <v>20810</v>
      </c>
      <c r="C26" s="425" t="s">
        <v>159</v>
      </c>
      <c r="D26" s="293">
        <f t="shared" si="3"/>
        <v>92</v>
      </c>
      <c r="E26" s="241"/>
      <c r="F26" s="241">
        <v>71</v>
      </c>
      <c r="G26" s="241">
        <v>20</v>
      </c>
      <c r="H26" s="241">
        <v>1</v>
      </c>
      <c r="I26" s="224">
        <f t="shared" si="4"/>
        <v>3.7608695652173911</v>
      </c>
      <c r="J26" s="291"/>
    </row>
    <row r="27" spans="1:10" s="226" customFormat="1" ht="15" customHeight="1" x14ac:dyDescent="0.25">
      <c r="A27" s="14">
        <v>11</v>
      </c>
      <c r="B27" s="220">
        <v>20900</v>
      </c>
      <c r="C27" s="425" t="s">
        <v>160</v>
      </c>
      <c r="D27" s="293">
        <f t="shared" si="3"/>
        <v>134</v>
      </c>
      <c r="E27" s="241">
        <v>4</v>
      </c>
      <c r="F27" s="241">
        <v>87</v>
      </c>
      <c r="G27" s="241">
        <v>41</v>
      </c>
      <c r="H27" s="241">
        <v>2</v>
      </c>
      <c r="I27" s="224">
        <f t="shared" si="4"/>
        <v>3.6940298507462686</v>
      </c>
      <c r="J27" s="291"/>
    </row>
    <row r="28" spans="1:10" s="226" customFormat="1" ht="15" customHeight="1" thickBot="1" x14ac:dyDescent="0.3">
      <c r="A28" s="14">
        <v>12</v>
      </c>
      <c r="B28" s="243">
        <v>21349</v>
      </c>
      <c r="C28" s="426" t="s">
        <v>156</v>
      </c>
      <c r="D28" s="293">
        <f t="shared" si="3"/>
        <v>73</v>
      </c>
      <c r="E28" s="241">
        <v>7</v>
      </c>
      <c r="F28" s="241">
        <v>52</v>
      </c>
      <c r="G28" s="241">
        <v>13</v>
      </c>
      <c r="H28" s="241">
        <v>1</v>
      </c>
      <c r="I28" s="245">
        <f t="shared" si="4"/>
        <v>3.8904109589041096</v>
      </c>
      <c r="J28" s="291"/>
    </row>
    <row r="29" spans="1:10" s="226" customFormat="1" ht="15" customHeight="1" thickBot="1" x14ac:dyDescent="0.3">
      <c r="A29" s="55"/>
      <c r="B29" s="218"/>
      <c r="C29" s="246" t="s">
        <v>119</v>
      </c>
      <c r="D29" s="233">
        <f>SUM(D30:D46)</f>
        <v>1586</v>
      </c>
      <c r="E29" s="247">
        <f>SUM(E30:E46)</f>
        <v>83</v>
      </c>
      <c r="F29" s="247">
        <f>SUM(F30:F46)</f>
        <v>1087</v>
      </c>
      <c r="G29" s="247">
        <f>SUM(G30:G46)</f>
        <v>362</v>
      </c>
      <c r="H29" s="247">
        <f>SUM(H30:H46)</f>
        <v>54</v>
      </c>
      <c r="I29" s="235">
        <f>AVERAGE(I30:I46)</f>
        <v>3.7281620144537206</v>
      </c>
      <c r="J29" s="291"/>
    </row>
    <row r="30" spans="1:10" s="226" customFormat="1" ht="15" customHeight="1" x14ac:dyDescent="0.25">
      <c r="A30" s="14">
        <v>1</v>
      </c>
      <c r="B30" s="248">
        <v>30070</v>
      </c>
      <c r="C30" s="10" t="s">
        <v>74</v>
      </c>
      <c r="D30" s="294">
        <f t="shared" ref="D30:D46" si="5">SUM(E30:H30)</f>
        <v>136</v>
      </c>
      <c r="E30" s="249">
        <v>16</v>
      </c>
      <c r="F30" s="249">
        <v>91</v>
      </c>
      <c r="G30" s="249">
        <v>27</v>
      </c>
      <c r="H30" s="249">
        <v>2</v>
      </c>
      <c r="I30" s="250">
        <f t="shared" ref="I30:I46" si="6">(H30*2+G30*3+F30*4+E30*5)/D30</f>
        <v>3.8897058823529411</v>
      </c>
      <c r="J30" s="291"/>
    </row>
    <row r="31" spans="1:10" s="226" customFormat="1" ht="15" customHeight="1" x14ac:dyDescent="0.25">
      <c r="A31" s="14">
        <v>2</v>
      </c>
      <c r="B31" s="220">
        <v>30480</v>
      </c>
      <c r="C31" s="26" t="s">
        <v>128</v>
      </c>
      <c r="D31" s="293">
        <f t="shared" si="5"/>
        <v>137</v>
      </c>
      <c r="E31" s="223">
        <v>14</v>
      </c>
      <c r="F31" s="223">
        <v>104</v>
      </c>
      <c r="G31" s="223">
        <v>17</v>
      </c>
      <c r="H31" s="223">
        <v>2</v>
      </c>
      <c r="I31" s="224">
        <f t="shared" si="6"/>
        <v>3.948905109489051</v>
      </c>
      <c r="J31" s="291"/>
    </row>
    <row r="32" spans="1:10" s="226" customFormat="1" ht="15" customHeight="1" x14ac:dyDescent="0.25">
      <c r="A32" s="14">
        <v>3</v>
      </c>
      <c r="B32" s="220">
        <v>30460</v>
      </c>
      <c r="C32" s="26" t="s">
        <v>92</v>
      </c>
      <c r="D32" s="293">
        <f t="shared" si="5"/>
        <v>114</v>
      </c>
      <c r="E32" s="223">
        <v>3</v>
      </c>
      <c r="F32" s="223">
        <v>97</v>
      </c>
      <c r="G32" s="223">
        <v>9</v>
      </c>
      <c r="H32" s="223">
        <v>5</v>
      </c>
      <c r="I32" s="224">
        <f t="shared" si="6"/>
        <v>3.8596491228070176</v>
      </c>
      <c r="J32" s="291"/>
    </row>
    <row r="33" spans="1:12" s="226" customFormat="1" ht="15" customHeight="1" x14ac:dyDescent="0.25">
      <c r="A33" s="14">
        <v>4</v>
      </c>
      <c r="B33" s="248">
        <v>30030</v>
      </c>
      <c r="C33" s="10" t="s">
        <v>161</v>
      </c>
      <c r="D33" s="294">
        <f t="shared" si="5"/>
        <v>98</v>
      </c>
      <c r="E33" s="249">
        <v>14</v>
      </c>
      <c r="F33" s="249">
        <v>71</v>
      </c>
      <c r="G33" s="249">
        <v>10</v>
      </c>
      <c r="H33" s="249">
        <v>3</v>
      </c>
      <c r="I33" s="250">
        <f t="shared" si="6"/>
        <v>3.9795918367346941</v>
      </c>
      <c r="J33" s="291"/>
    </row>
    <row r="34" spans="1:12" s="226" customFormat="1" ht="15" customHeight="1" x14ac:dyDescent="0.25">
      <c r="A34" s="14">
        <v>5</v>
      </c>
      <c r="B34" s="220">
        <v>31000</v>
      </c>
      <c r="C34" s="240" t="s">
        <v>81</v>
      </c>
      <c r="D34" s="293">
        <f t="shared" si="5"/>
        <v>101</v>
      </c>
      <c r="E34" s="223">
        <v>5</v>
      </c>
      <c r="F34" s="223">
        <v>71</v>
      </c>
      <c r="G34" s="223">
        <v>24</v>
      </c>
      <c r="H34" s="223">
        <v>1</v>
      </c>
      <c r="I34" s="224">
        <f t="shared" si="6"/>
        <v>3.7920792079207919</v>
      </c>
      <c r="J34" s="291"/>
    </row>
    <row r="35" spans="1:12" s="226" customFormat="1" ht="15" customHeight="1" x14ac:dyDescent="0.25">
      <c r="A35" s="14">
        <v>6</v>
      </c>
      <c r="B35" s="220">
        <v>30130</v>
      </c>
      <c r="C35" s="26" t="s">
        <v>13</v>
      </c>
      <c r="D35" s="293">
        <f t="shared" si="5"/>
        <v>44</v>
      </c>
      <c r="E35" s="223"/>
      <c r="F35" s="223">
        <v>27</v>
      </c>
      <c r="G35" s="223">
        <v>13</v>
      </c>
      <c r="H35" s="223">
        <v>4</v>
      </c>
      <c r="I35" s="224">
        <f t="shared" si="6"/>
        <v>3.5227272727272729</v>
      </c>
      <c r="J35" s="291"/>
    </row>
    <row r="36" spans="1:12" s="226" customFormat="1" ht="15" customHeight="1" x14ac:dyDescent="0.25">
      <c r="A36" s="14">
        <v>7</v>
      </c>
      <c r="B36" s="220">
        <v>30160</v>
      </c>
      <c r="C36" s="26" t="s">
        <v>162</v>
      </c>
      <c r="D36" s="293">
        <f t="shared" si="5"/>
        <v>91</v>
      </c>
      <c r="E36" s="223">
        <v>3</v>
      </c>
      <c r="F36" s="223">
        <v>69</v>
      </c>
      <c r="G36" s="223">
        <v>19</v>
      </c>
      <c r="H36" s="223"/>
      <c r="I36" s="224">
        <f t="shared" si="6"/>
        <v>3.8241758241758244</v>
      </c>
      <c r="J36" s="291"/>
    </row>
    <row r="37" spans="1:12" s="226" customFormat="1" ht="15" customHeight="1" x14ac:dyDescent="0.25">
      <c r="A37" s="14">
        <v>8</v>
      </c>
      <c r="B37" s="220">
        <v>30310</v>
      </c>
      <c r="C37" s="26" t="s">
        <v>15</v>
      </c>
      <c r="D37" s="293">
        <f t="shared" si="5"/>
        <v>71</v>
      </c>
      <c r="E37" s="223"/>
      <c r="F37" s="223">
        <v>41</v>
      </c>
      <c r="G37" s="223">
        <v>27</v>
      </c>
      <c r="H37" s="223">
        <v>3</v>
      </c>
      <c r="I37" s="224">
        <f t="shared" si="6"/>
        <v>3.535211267605634</v>
      </c>
      <c r="J37" s="291"/>
    </row>
    <row r="38" spans="1:12" s="226" customFormat="1" ht="15" customHeight="1" x14ac:dyDescent="0.25">
      <c r="A38" s="14">
        <v>9</v>
      </c>
      <c r="B38" s="220">
        <v>30440</v>
      </c>
      <c r="C38" s="26" t="s">
        <v>16</v>
      </c>
      <c r="D38" s="293">
        <f t="shared" si="5"/>
        <v>69</v>
      </c>
      <c r="E38" s="223">
        <v>1</v>
      </c>
      <c r="F38" s="223">
        <v>30</v>
      </c>
      <c r="G38" s="223">
        <v>35</v>
      </c>
      <c r="H38" s="223">
        <v>3</v>
      </c>
      <c r="I38" s="224">
        <f t="shared" si="6"/>
        <v>3.4202898550724639</v>
      </c>
      <c r="J38" s="291"/>
    </row>
    <row r="39" spans="1:12" s="226" customFormat="1" ht="15" customHeight="1" x14ac:dyDescent="0.25">
      <c r="A39" s="14">
        <v>10</v>
      </c>
      <c r="B39" s="220">
        <v>30500</v>
      </c>
      <c r="C39" s="425" t="s">
        <v>163</v>
      </c>
      <c r="D39" s="293">
        <f t="shared" si="5"/>
        <v>28</v>
      </c>
      <c r="E39" s="223">
        <v>1</v>
      </c>
      <c r="F39" s="223">
        <v>17</v>
      </c>
      <c r="G39" s="223">
        <v>9</v>
      </c>
      <c r="H39" s="223">
        <v>1</v>
      </c>
      <c r="I39" s="224">
        <f t="shared" si="6"/>
        <v>3.6428571428571428</v>
      </c>
      <c r="J39" s="291"/>
    </row>
    <row r="40" spans="1:12" ht="15" customHeight="1" x14ac:dyDescent="0.25">
      <c r="A40" s="14">
        <v>11</v>
      </c>
      <c r="B40" s="220">
        <v>30530</v>
      </c>
      <c r="C40" s="425" t="s">
        <v>164</v>
      </c>
      <c r="D40" s="293">
        <f t="shared" si="5"/>
        <v>157</v>
      </c>
      <c r="E40" s="223"/>
      <c r="F40" s="223">
        <v>109</v>
      </c>
      <c r="G40" s="223">
        <v>39</v>
      </c>
      <c r="H40" s="223">
        <v>9</v>
      </c>
      <c r="I40" s="224">
        <f t="shared" si="6"/>
        <v>3.6369426751592355</v>
      </c>
      <c r="J40" s="291"/>
    </row>
    <row r="41" spans="1:12" ht="15" customHeight="1" x14ac:dyDescent="0.25">
      <c r="A41" s="14">
        <v>12</v>
      </c>
      <c r="B41" s="220">
        <v>30640</v>
      </c>
      <c r="C41" s="240" t="s">
        <v>19</v>
      </c>
      <c r="D41" s="293">
        <f t="shared" si="5"/>
        <v>105</v>
      </c>
      <c r="E41" s="223">
        <v>14</v>
      </c>
      <c r="F41" s="223">
        <v>73</v>
      </c>
      <c r="G41" s="223">
        <v>15</v>
      </c>
      <c r="H41" s="223">
        <v>3</v>
      </c>
      <c r="I41" s="224">
        <f t="shared" si="6"/>
        <v>3.9333333333333331</v>
      </c>
      <c r="J41" s="291"/>
    </row>
    <row r="42" spans="1:12" ht="15" customHeight="1" x14ac:dyDescent="0.25">
      <c r="A42" s="14">
        <v>13</v>
      </c>
      <c r="B42" s="220">
        <v>30650</v>
      </c>
      <c r="C42" s="425" t="s">
        <v>165</v>
      </c>
      <c r="D42" s="293">
        <f t="shared" si="5"/>
        <v>106</v>
      </c>
      <c r="E42" s="223"/>
      <c r="F42" s="223">
        <v>60</v>
      </c>
      <c r="G42" s="223">
        <v>39</v>
      </c>
      <c r="H42" s="223">
        <v>7</v>
      </c>
      <c r="I42" s="224">
        <f t="shared" si="6"/>
        <v>3.5</v>
      </c>
      <c r="J42" s="291"/>
    </row>
    <row r="43" spans="1:12" ht="15" customHeight="1" x14ac:dyDescent="0.25">
      <c r="A43" s="14">
        <v>14</v>
      </c>
      <c r="B43" s="220">
        <v>30790</v>
      </c>
      <c r="C43" s="240" t="s">
        <v>95</v>
      </c>
      <c r="D43" s="293">
        <f t="shared" si="5"/>
        <v>53</v>
      </c>
      <c r="E43" s="223"/>
      <c r="F43" s="223">
        <v>40</v>
      </c>
      <c r="G43" s="223">
        <v>12</v>
      </c>
      <c r="H43" s="223">
        <v>1</v>
      </c>
      <c r="I43" s="224">
        <f t="shared" si="6"/>
        <v>3.7358490566037736</v>
      </c>
      <c r="J43" s="291"/>
    </row>
    <row r="44" spans="1:12" ht="15" customHeight="1" x14ac:dyDescent="0.25">
      <c r="A44" s="14">
        <v>15</v>
      </c>
      <c r="B44" s="220">
        <v>30890</v>
      </c>
      <c r="C44" s="425" t="s">
        <v>166</v>
      </c>
      <c r="D44" s="293">
        <f t="shared" si="5"/>
        <v>76</v>
      </c>
      <c r="E44" s="223">
        <v>1</v>
      </c>
      <c r="F44" s="223">
        <v>47</v>
      </c>
      <c r="G44" s="223">
        <v>26</v>
      </c>
      <c r="H44" s="223">
        <v>2</v>
      </c>
      <c r="I44" s="251">
        <f t="shared" si="6"/>
        <v>3.6184210526315788</v>
      </c>
      <c r="J44" s="291"/>
    </row>
    <row r="45" spans="1:12" s="214" customFormat="1" ht="15" customHeight="1" x14ac:dyDescent="0.25">
      <c r="A45" s="14">
        <v>16</v>
      </c>
      <c r="B45" s="220">
        <v>30940</v>
      </c>
      <c r="C45" s="240" t="s">
        <v>21</v>
      </c>
      <c r="D45" s="293">
        <f t="shared" si="5"/>
        <v>102</v>
      </c>
      <c r="E45" s="223">
        <v>4</v>
      </c>
      <c r="F45" s="223">
        <v>75</v>
      </c>
      <c r="G45" s="223">
        <v>21</v>
      </c>
      <c r="H45" s="223">
        <v>2</v>
      </c>
      <c r="I45" s="224">
        <f t="shared" si="6"/>
        <v>3.7941176470588234</v>
      </c>
      <c r="J45" s="291"/>
      <c r="K45" s="212"/>
      <c r="L45" s="212"/>
    </row>
    <row r="46" spans="1:12" s="214" customFormat="1" ht="15" customHeight="1" thickBot="1" x14ac:dyDescent="0.3">
      <c r="A46" s="14">
        <v>17</v>
      </c>
      <c r="B46" s="243">
        <v>31480</v>
      </c>
      <c r="C46" s="244" t="s">
        <v>22</v>
      </c>
      <c r="D46" s="297">
        <f t="shared" si="5"/>
        <v>98</v>
      </c>
      <c r="E46" s="252">
        <v>7</v>
      </c>
      <c r="F46" s="252">
        <v>65</v>
      </c>
      <c r="G46" s="252">
        <v>20</v>
      </c>
      <c r="H46" s="252">
        <v>6</v>
      </c>
      <c r="I46" s="245">
        <f t="shared" si="6"/>
        <v>3.7448979591836733</v>
      </c>
      <c r="J46" s="291"/>
      <c r="K46" s="212"/>
      <c r="L46" s="212"/>
    </row>
    <row r="47" spans="1:12" s="214" customFormat="1" ht="15" customHeight="1" thickBot="1" x14ac:dyDescent="0.3">
      <c r="A47" s="56"/>
      <c r="B47" s="232"/>
      <c r="C47" s="246" t="s">
        <v>120</v>
      </c>
      <c r="D47" s="233">
        <f>SUM(D48:D67)</f>
        <v>1743</v>
      </c>
      <c r="E47" s="234">
        <f t="shared" ref="E47:H47" si="7">SUM(E48:E67)</f>
        <v>226</v>
      </c>
      <c r="F47" s="234">
        <f t="shared" si="7"/>
        <v>1160</v>
      </c>
      <c r="G47" s="234">
        <f>SUM(G48:G67)</f>
        <v>308</v>
      </c>
      <c r="H47" s="234">
        <f t="shared" si="7"/>
        <v>49</v>
      </c>
      <c r="I47" s="235">
        <f>AVERAGE(I48:I67)</f>
        <v>3.8564223372913191</v>
      </c>
      <c r="J47" s="291"/>
      <c r="K47" s="212"/>
      <c r="L47" s="212"/>
    </row>
    <row r="48" spans="1:12" s="214" customFormat="1" ht="15" customHeight="1" x14ac:dyDescent="0.25">
      <c r="A48" s="14">
        <v>1</v>
      </c>
      <c r="B48" s="248">
        <v>40010</v>
      </c>
      <c r="C48" s="10" t="s">
        <v>77</v>
      </c>
      <c r="D48" s="294">
        <f t="shared" ref="D48:D67" si="8">SUM(E48:H48)</f>
        <v>188</v>
      </c>
      <c r="E48" s="249">
        <v>42</v>
      </c>
      <c r="F48" s="249">
        <v>133</v>
      </c>
      <c r="G48" s="249">
        <v>12</v>
      </c>
      <c r="H48" s="249">
        <v>1</v>
      </c>
      <c r="I48" s="253">
        <f t="shared" ref="I48:I67" si="9">(H48*2+G48*3+F48*4+E48*5)/D48</f>
        <v>4.1489361702127656</v>
      </c>
      <c r="J48" s="291"/>
      <c r="K48" s="212"/>
      <c r="L48" s="212"/>
    </row>
    <row r="49" spans="1:12" s="214" customFormat="1" ht="15" customHeight="1" x14ac:dyDescent="0.25">
      <c r="A49" s="14">
        <v>2</v>
      </c>
      <c r="B49" s="220">
        <v>40030</v>
      </c>
      <c r="C49" s="26" t="s">
        <v>150</v>
      </c>
      <c r="D49" s="293">
        <f t="shared" si="8"/>
        <v>55</v>
      </c>
      <c r="E49" s="223">
        <v>6</v>
      </c>
      <c r="F49" s="223">
        <v>42</v>
      </c>
      <c r="G49" s="223">
        <v>7</v>
      </c>
      <c r="H49" s="223"/>
      <c r="I49" s="254">
        <f t="shared" si="9"/>
        <v>3.9818181818181819</v>
      </c>
      <c r="J49" s="291"/>
      <c r="K49" s="212"/>
      <c r="L49" s="212"/>
    </row>
    <row r="50" spans="1:12" s="214" customFormat="1" ht="15" customHeight="1" x14ac:dyDescent="0.25">
      <c r="A50" s="14">
        <v>3</v>
      </c>
      <c r="B50" s="220">
        <v>40410</v>
      </c>
      <c r="C50" s="26" t="s">
        <v>68</v>
      </c>
      <c r="D50" s="293">
        <f t="shared" si="8"/>
        <v>172</v>
      </c>
      <c r="E50" s="223">
        <v>41</v>
      </c>
      <c r="F50" s="223">
        <v>114</v>
      </c>
      <c r="G50" s="223">
        <v>16</v>
      </c>
      <c r="H50" s="223">
        <v>1</v>
      </c>
      <c r="I50" s="254">
        <f t="shared" si="9"/>
        <v>4.1337209302325579</v>
      </c>
      <c r="J50" s="291"/>
      <c r="K50" s="212"/>
      <c r="L50" s="212"/>
    </row>
    <row r="51" spans="1:12" s="214" customFormat="1" ht="15" customHeight="1" x14ac:dyDescent="0.25">
      <c r="A51" s="14">
        <v>4</v>
      </c>
      <c r="B51" s="220">
        <v>40011</v>
      </c>
      <c r="C51" s="26" t="s">
        <v>105</v>
      </c>
      <c r="D51" s="293">
        <f t="shared" si="8"/>
        <v>230</v>
      </c>
      <c r="E51" s="223">
        <v>22</v>
      </c>
      <c r="F51" s="223">
        <v>157</v>
      </c>
      <c r="G51" s="223">
        <v>40</v>
      </c>
      <c r="H51" s="223">
        <v>11</v>
      </c>
      <c r="I51" s="254">
        <f t="shared" si="9"/>
        <v>3.8260869565217392</v>
      </c>
      <c r="J51" s="291"/>
      <c r="K51" s="212"/>
      <c r="L51" s="212"/>
    </row>
    <row r="52" spans="1:12" s="214" customFormat="1" ht="15" customHeight="1" x14ac:dyDescent="0.25">
      <c r="A52" s="14">
        <v>5</v>
      </c>
      <c r="B52" s="220">
        <v>40080</v>
      </c>
      <c r="C52" s="26" t="s">
        <v>24</v>
      </c>
      <c r="D52" s="293">
        <f t="shared" si="8"/>
        <v>124</v>
      </c>
      <c r="E52" s="223">
        <v>14</v>
      </c>
      <c r="F52" s="223">
        <v>85</v>
      </c>
      <c r="G52" s="223">
        <v>21</v>
      </c>
      <c r="H52" s="223">
        <v>4</v>
      </c>
      <c r="I52" s="254">
        <f t="shared" si="9"/>
        <v>3.879032258064516</v>
      </c>
      <c r="J52" s="291"/>
      <c r="K52" s="212"/>
      <c r="L52" s="212"/>
    </row>
    <row r="53" spans="1:12" s="214" customFormat="1" ht="15" customHeight="1" x14ac:dyDescent="0.25">
      <c r="A53" s="14">
        <v>6</v>
      </c>
      <c r="B53" s="220">
        <v>40100</v>
      </c>
      <c r="C53" s="26" t="s">
        <v>25</v>
      </c>
      <c r="D53" s="293">
        <f t="shared" si="8"/>
        <v>75</v>
      </c>
      <c r="E53" s="223">
        <v>6</v>
      </c>
      <c r="F53" s="223">
        <v>57</v>
      </c>
      <c r="G53" s="223">
        <v>11</v>
      </c>
      <c r="H53" s="223">
        <v>1</v>
      </c>
      <c r="I53" s="254">
        <f t="shared" si="9"/>
        <v>3.9066666666666667</v>
      </c>
      <c r="J53" s="291"/>
      <c r="K53" s="212"/>
      <c r="L53" s="212"/>
    </row>
    <row r="54" spans="1:12" s="214" customFormat="1" ht="15" customHeight="1" x14ac:dyDescent="0.25">
      <c r="A54" s="14">
        <v>7</v>
      </c>
      <c r="B54" s="220">
        <v>40020</v>
      </c>
      <c r="C54" s="26" t="s">
        <v>168</v>
      </c>
      <c r="D54" s="293">
        <f t="shared" si="8"/>
        <v>50</v>
      </c>
      <c r="E54" s="255">
        <v>15</v>
      </c>
      <c r="F54" s="255">
        <v>32</v>
      </c>
      <c r="G54" s="255">
        <v>3</v>
      </c>
      <c r="H54" s="255"/>
      <c r="I54" s="254">
        <f t="shared" si="9"/>
        <v>4.24</v>
      </c>
      <c r="J54" s="291"/>
      <c r="K54" s="212"/>
      <c r="L54" s="212"/>
    </row>
    <row r="55" spans="1:12" s="214" customFormat="1" ht="15" customHeight="1" x14ac:dyDescent="0.25">
      <c r="A55" s="14">
        <v>8</v>
      </c>
      <c r="B55" s="220">
        <v>40031</v>
      </c>
      <c r="C55" s="26" t="s">
        <v>194</v>
      </c>
      <c r="D55" s="293">
        <f t="shared" si="8"/>
        <v>99</v>
      </c>
      <c r="E55" s="223">
        <v>17</v>
      </c>
      <c r="F55" s="223">
        <v>60</v>
      </c>
      <c r="G55" s="223">
        <v>22</v>
      </c>
      <c r="H55" s="223"/>
      <c r="I55" s="254">
        <f t="shared" si="9"/>
        <v>3.9494949494949494</v>
      </c>
      <c r="J55" s="291"/>
      <c r="K55" s="212"/>
      <c r="L55" s="212"/>
    </row>
    <row r="56" spans="1:12" s="214" customFormat="1" ht="15" customHeight="1" x14ac:dyDescent="0.25">
      <c r="A56" s="14">
        <v>9</v>
      </c>
      <c r="B56" s="220">
        <v>40210</v>
      </c>
      <c r="C56" s="26" t="s">
        <v>89</v>
      </c>
      <c r="D56" s="293">
        <f t="shared" si="8"/>
        <v>49</v>
      </c>
      <c r="E56" s="223"/>
      <c r="F56" s="223">
        <v>35</v>
      </c>
      <c r="G56" s="223">
        <v>11</v>
      </c>
      <c r="H56" s="223">
        <v>3</v>
      </c>
      <c r="I56" s="254">
        <f t="shared" si="9"/>
        <v>3.6530612244897958</v>
      </c>
      <c r="J56" s="291"/>
      <c r="K56" s="212"/>
      <c r="L56" s="212"/>
    </row>
    <row r="57" spans="1:12" s="214" customFormat="1" ht="15" customHeight="1" x14ac:dyDescent="0.25">
      <c r="A57" s="14">
        <v>10</v>
      </c>
      <c r="B57" s="220">
        <v>40300</v>
      </c>
      <c r="C57" s="26" t="s">
        <v>90</v>
      </c>
      <c r="D57" s="293">
        <f t="shared" si="8"/>
        <v>30</v>
      </c>
      <c r="E57" s="223">
        <v>2</v>
      </c>
      <c r="F57" s="223">
        <v>23</v>
      </c>
      <c r="G57" s="223">
        <v>4</v>
      </c>
      <c r="H57" s="223">
        <v>1</v>
      </c>
      <c r="I57" s="254">
        <f t="shared" si="9"/>
        <v>3.8666666666666667</v>
      </c>
      <c r="J57" s="291"/>
      <c r="K57" s="212"/>
      <c r="L57" s="212"/>
    </row>
    <row r="58" spans="1:12" s="214" customFormat="1" ht="15" customHeight="1" x14ac:dyDescent="0.25">
      <c r="A58" s="14">
        <v>11</v>
      </c>
      <c r="B58" s="220">
        <v>40360</v>
      </c>
      <c r="C58" s="26" t="s">
        <v>27</v>
      </c>
      <c r="D58" s="293">
        <f t="shared" si="8"/>
        <v>48</v>
      </c>
      <c r="E58" s="223">
        <v>1</v>
      </c>
      <c r="F58" s="223">
        <v>26</v>
      </c>
      <c r="G58" s="223">
        <v>17</v>
      </c>
      <c r="H58" s="223">
        <v>4</v>
      </c>
      <c r="I58" s="254">
        <f t="shared" si="9"/>
        <v>3.5</v>
      </c>
      <c r="J58" s="291"/>
      <c r="K58" s="212"/>
      <c r="L58" s="212"/>
    </row>
    <row r="59" spans="1:12" s="214" customFormat="1" ht="15" customHeight="1" x14ac:dyDescent="0.25">
      <c r="A59" s="14">
        <v>12</v>
      </c>
      <c r="B59" s="220">
        <v>40390</v>
      </c>
      <c r="C59" s="240" t="s">
        <v>28</v>
      </c>
      <c r="D59" s="293">
        <f t="shared" si="8"/>
        <v>44</v>
      </c>
      <c r="E59" s="223">
        <v>3</v>
      </c>
      <c r="F59" s="223">
        <v>25</v>
      </c>
      <c r="G59" s="223">
        <v>13</v>
      </c>
      <c r="H59" s="223">
        <v>3</v>
      </c>
      <c r="I59" s="254">
        <f t="shared" si="9"/>
        <v>3.6363636363636362</v>
      </c>
      <c r="J59" s="291"/>
      <c r="K59" s="212"/>
      <c r="L59" s="212"/>
    </row>
    <row r="60" spans="1:12" s="214" customFormat="1" ht="15" customHeight="1" x14ac:dyDescent="0.25">
      <c r="A60" s="14">
        <v>13</v>
      </c>
      <c r="B60" s="256">
        <v>40720</v>
      </c>
      <c r="C60" s="26" t="s">
        <v>195</v>
      </c>
      <c r="D60" s="293">
        <f t="shared" si="8"/>
        <v>86</v>
      </c>
      <c r="E60" s="257">
        <v>10</v>
      </c>
      <c r="F60" s="257">
        <v>49</v>
      </c>
      <c r="G60" s="257">
        <v>24</v>
      </c>
      <c r="H60" s="257">
        <v>3</v>
      </c>
      <c r="I60" s="258">
        <f t="shared" si="9"/>
        <v>3.7674418604651163</v>
      </c>
      <c r="J60" s="291"/>
      <c r="K60" s="212"/>
      <c r="L60" s="212"/>
    </row>
    <row r="61" spans="1:12" s="214" customFormat="1" ht="15" customHeight="1" x14ac:dyDescent="0.25">
      <c r="A61" s="14">
        <v>14</v>
      </c>
      <c r="B61" s="220">
        <v>40730</v>
      </c>
      <c r="C61" s="26" t="s">
        <v>85</v>
      </c>
      <c r="D61" s="293">
        <f t="shared" si="8"/>
        <v>22</v>
      </c>
      <c r="E61" s="223">
        <v>1</v>
      </c>
      <c r="F61" s="223">
        <v>15</v>
      </c>
      <c r="G61" s="223">
        <v>6</v>
      </c>
      <c r="H61" s="223"/>
      <c r="I61" s="254">
        <f t="shared" si="9"/>
        <v>3.7727272727272729</v>
      </c>
      <c r="J61" s="291"/>
      <c r="K61" s="212"/>
      <c r="L61" s="212"/>
    </row>
    <row r="62" spans="1:12" s="214" customFormat="1" ht="15" customHeight="1" x14ac:dyDescent="0.25">
      <c r="A62" s="14">
        <v>15</v>
      </c>
      <c r="B62" s="220">
        <v>40820</v>
      </c>
      <c r="C62" s="26" t="s">
        <v>167</v>
      </c>
      <c r="D62" s="293">
        <f t="shared" si="8"/>
        <v>69</v>
      </c>
      <c r="E62" s="223">
        <v>10</v>
      </c>
      <c r="F62" s="223">
        <v>43</v>
      </c>
      <c r="G62" s="223">
        <v>13</v>
      </c>
      <c r="H62" s="223">
        <v>3</v>
      </c>
      <c r="I62" s="254">
        <f t="shared" si="9"/>
        <v>3.8695652173913042</v>
      </c>
      <c r="J62" s="291"/>
      <c r="K62" s="212"/>
      <c r="L62" s="212"/>
    </row>
    <row r="63" spans="1:12" s="214" customFormat="1" ht="15" customHeight="1" x14ac:dyDescent="0.25">
      <c r="A63" s="14">
        <v>16</v>
      </c>
      <c r="B63" s="220">
        <v>40840</v>
      </c>
      <c r="C63" s="29" t="s">
        <v>30</v>
      </c>
      <c r="D63" s="293">
        <f t="shared" si="8"/>
        <v>79</v>
      </c>
      <c r="E63" s="223">
        <v>1</v>
      </c>
      <c r="F63" s="223">
        <v>49</v>
      </c>
      <c r="G63" s="223">
        <v>23</v>
      </c>
      <c r="H63" s="223">
        <v>6</v>
      </c>
      <c r="I63" s="254">
        <f t="shared" si="9"/>
        <v>3.5696202531645569</v>
      </c>
      <c r="J63" s="291"/>
      <c r="K63" s="212"/>
      <c r="L63" s="212"/>
    </row>
    <row r="64" spans="1:12" s="214" customFormat="1" ht="15" customHeight="1" x14ac:dyDescent="0.25">
      <c r="A64" s="14">
        <v>17</v>
      </c>
      <c r="B64" s="220">
        <v>40950</v>
      </c>
      <c r="C64" s="26" t="s">
        <v>83</v>
      </c>
      <c r="D64" s="293">
        <f t="shared" si="8"/>
        <v>73</v>
      </c>
      <c r="E64" s="223">
        <v>1</v>
      </c>
      <c r="F64" s="223">
        <v>52</v>
      </c>
      <c r="G64" s="223">
        <v>17</v>
      </c>
      <c r="H64" s="223">
        <v>3</v>
      </c>
      <c r="I64" s="254">
        <f t="shared" si="9"/>
        <v>3.6986301369863015</v>
      </c>
      <c r="J64" s="291"/>
      <c r="K64" s="212"/>
      <c r="L64" s="212"/>
    </row>
    <row r="65" spans="1:12" s="214" customFormat="1" ht="15" customHeight="1" x14ac:dyDescent="0.25">
      <c r="A65" s="13">
        <v>18</v>
      </c>
      <c r="B65" s="220">
        <v>40990</v>
      </c>
      <c r="C65" s="26" t="s">
        <v>31</v>
      </c>
      <c r="D65" s="293">
        <f t="shared" si="8"/>
        <v>103</v>
      </c>
      <c r="E65" s="223">
        <v>10</v>
      </c>
      <c r="F65" s="223">
        <v>78</v>
      </c>
      <c r="G65" s="223">
        <v>14</v>
      </c>
      <c r="H65" s="223">
        <v>1</v>
      </c>
      <c r="I65" s="254">
        <f t="shared" si="9"/>
        <v>3.941747572815534</v>
      </c>
      <c r="J65" s="291"/>
      <c r="K65" s="212"/>
      <c r="L65" s="212"/>
    </row>
    <row r="66" spans="1:12" s="214" customFormat="1" ht="15" customHeight="1" x14ac:dyDescent="0.25">
      <c r="A66" s="13">
        <v>19</v>
      </c>
      <c r="B66" s="220">
        <v>40133</v>
      </c>
      <c r="C66" s="26" t="s">
        <v>26</v>
      </c>
      <c r="D66" s="293">
        <f t="shared" ref="D66" si="10">SUM(E66:H66)</f>
        <v>65</v>
      </c>
      <c r="E66" s="223">
        <v>17</v>
      </c>
      <c r="F66" s="223">
        <v>35</v>
      </c>
      <c r="G66" s="223">
        <v>11</v>
      </c>
      <c r="H66" s="223">
        <v>2</v>
      </c>
      <c r="I66" s="254">
        <f t="shared" si="9"/>
        <v>4.0307692307692307</v>
      </c>
      <c r="J66" s="291"/>
      <c r="K66" s="212"/>
      <c r="L66" s="212"/>
    </row>
    <row r="67" spans="1:12" s="214" customFormat="1" ht="15" customHeight="1" thickBot="1" x14ac:dyDescent="0.3">
      <c r="A67" s="18">
        <v>20</v>
      </c>
      <c r="B67" s="248">
        <v>40400</v>
      </c>
      <c r="C67" s="10" t="s">
        <v>200</v>
      </c>
      <c r="D67" s="294">
        <f t="shared" si="8"/>
        <v>82</v>
      </c>
      <c r="E67" s="249">
        <v>7</v>
      </c>
      <c r="F67" s="249">
        <v>50</v>
      </c>
      <c r="G67" s="249">
        <v>23</v>
      </c>
      <c r="H67" s="249">
        <v>2</v>
      </c>
      <c r="I67" s="253">
        <f t="shared" si="9"/>
        <v>3.7560975609756095</v>
      </c>
      <c r="J67" s="291"/>
      <c r="K67" s="212"/>
      <c r="L67" s="212"/>
    </row>
    <row r="68" spans="1:12" s="214" customFormat="1" ht="15" customHeight="1" thickBot="1" x14ac:dyDescent="0.3">
      <c r="A68" s="55"/>
      <c r="B68" s="218"/>
      <c r="C68" s="57" t="s">
        <v>121</v>
      </c>
      <c r="D68" s="233">
        <f>SUM(D69:D82)</f>
        <v>1523</v>
      </c>
      <c r="E68" s="234">
        <f>SUM(E69:E82)</f>
        <v>102</v>
      </c>
      <c r="F68" s="234">
        <f>SUM(F69:F82)</f>
        <v>1060</v>
      </c>
      <c r="G68" s="234">
        <f>SUM(G69:G82)</f>
        <v>355</v>
      </c>
      <c r="H68" s="234">
        <f>SUM(H69:H82)</f>
        <v>6</v>
      </c>
      <c r="I68" s="259">
        <f>AVERAGE(I69:I82)</f>
        <v>3.8171573708038724</v>
      </c>
      <c r="J68" s="291"/>
      <c r="K68" s="212"/>
      <c r="L68" s="212"/>
    </row>
    <row r="69" spans="1:12" s="214" customFormat="1" ht="15" customHeight="1" x14ac:dyDescent="0.25">
      <c r="A69" s="14">
        <v>1</v>
      </c>
      <c r="B69" s="220">
        <v>50040</v>
      </c>
      <c r="C69" s="26" t="s">
        <v>71</v>
      </c>
      <c r="D69" s="293">
        <f t="shared" ref="D69:D82" si="11">SUM(E69:H69)</f>
        <v>98</v>
      </c>
      <c r="E69" s="223">
        <v>12</v>
      </c>
      <c r="F69" s="223">
        <v>64</v>
      </c>
      <c r="G69" s="223">
        <v>22</v>
      </c>
      <c r="H69" s="223"/>
      <c r="I69" s="224">
        <f t="shared" ref="I69:I82" si="12">(H69*2+G69*3+F69*4+E69*5)/D69</f>
        <v>3.8979591836734695</v>
      </c>
      <c r="J69" s="291"/>
      <c r="K69" s="212"/>
      <c r="L69" s="212"/>
    </row>
    <row r="70" spans="1:12" s="214" customFormat="1" ht="15" customHeight="1" x14ac:dyDescent="0.25">
      <c r="A70" s="14">
        <v>2</v>
      </c>
      <c r="B70" s="220">
        <v>50003</v>
      </c>
      <c r="C70" s="26" t="s">
        <v>75</v>
      </c>
      <c r="D70" s="293">
        <f t="shared" si="11"/>
        <v>103</v>
      </c>
      <c r="E70" s="223">
        <v>10</v>
      </c>
      <c r="F70" s="223">
        <v>68</v>
      </c>
      <c r="G70" s="223">
        <v>24</v>
      </c>
      <c r="H70" s="223">
        <v>1</v>
      </c>
      <c r="I70" s="224">
        <f t="shared" si="12"/>
        <v>3.8446601941747574</v>
      </c>
      <c r="J70" s="291"/>
      <c r="K70" s="212"/>
      <c r="L70" s="212"/>
    </row>
    <row r="71" spans="1:12" s="214" customFormat="1" ht="15" customHeight="1" x14ac:dyDescent="0.25">
      <c r="A71" s="14">
        <v>3</v>
      </c>
      <c r="B71" s="220">
        <v>50060</v>
      </c>
      <c r="C71" s="26" t="s">
        <v>173</v>
      </c>
      <c r="D71" s="293">
        <f t="shared" si="11"/>
        <v>119</v>
      </c>
      <c r="E71" s="223">
        <v>2</v>
      </c>
      <c r="F71" s="223">
        <v>81</v>
      </c>
      <c r="G71" s="223">
        <v>35</v>
      </c>
      <c r="H71" s="223">
        <v>1</v>
      </c>
      <c r="I71" s="224">
        <f t="shared" si="12"/>
        <v>3.7058823529411766</v>
      </c>
      <c r="J71" s="291"/>
      <c r="K71" s="212"/>
      <c r="L71" s="212"/>
    </row>
    <row r="72" spans="1:12" s="214" customFormat="1" ht="15" customHeight="1" x14ac:dyDescent="0.25">
      <c r="A72" s="14">
        <v>4</v>
      </c>
      <c r="B72" s="220">
        <v>50170</v>
      </c>
      <c r="C72" s="26" t="s">
        <v>169</v>
      </c>
      <c r="D72" s="293">
        <f t="shared" si="11"/>
        <v>74</v>
      </c>
      <c r="E72" s="223">
        <v>6</v>
      </c>
      <c r="F72" s="223">
        <v>50</v>
      </c>
      <c r="G72" s="223">
        <v>18</v>
      </c>
      <c r="H72" s="223"/>
      <c r="I72" s="224">
        <f t="shared" si="12"/>
        <v>3.8378378378378377</v>
      </c>
      <c r="J72" s="291"/>
      <c r="K72" s="212"/>
      <c r="L72" s="212"/>
    </row>
    <row r="73" spans="1:12" s="214" customFormat="1" ht="15" customHeight="1" x14ac:dyDescent="0.25">
      <c r="A73" s="14">
        <v>5</v>
      </c>
      <c r="B73" s="220">
        <v>50230</v>
      </c>
      <c r="C73" s="26" t="s">
        <v>106</v>
      </c>
      <c r="D73" s="293">
        <f t="shared" si="11"/>
        <v>76</v>
      </c>
      <c r="E73" s="223">
        <v>5</v>
      </c>
      <c r="F73" s="223">
        <v>52</v>
      </c>
      <c r="G73" s="223">
        <v>19</v>
      </c>
      <c r="H73" s="223"/>
      <c r="I73" s="224">
        <f t="shared" si="12"/>
        <v>3.8157894736842106</v>
      </c>
      <c r="J73" s="291"/>
      <c r="K73" s="212"/>
      <c r="L73" s="212"/>
    </row>
    <row r="74" spans="1:12" s="214" customFormat="1" ht="15" customHeight="1" x14ac:dyDescent="0.25">
      <c r="A74" s="14">
        <v>6</v>
      </c>
      <c r="B74" s="220">
        <v>50340</v>
      </c>
      <c r="C74" s="425" t="s">
        <v>170</v>
      </c>
      <c r="D74" s="293">
        <f t="shared" si="11"/>
        <v>85</v>
      </c>
      <c r="E74" s="223">
        <v>3</v>
      </c>
      <c r="F74" s="223">
        <v>53</v>
      </c>
      <c r="G74" s="223">
        <v>29</v>
      </c>
      <c r="H74" s="223"/>
      <c r="I74" s="224">
        <f t="shared" si="12"/>
        <v>3.6941176470588237</v>
      </c>
      <c r="J74" s="291"/>
      <c r="K74" s="212"/>
      <c r="L74" s="212"/>
    </row>
    <row r="75" spans="1:12" s="214" customFormat="1" ht="15" customHeight="1" x14ac:dyDescent="0.25">
      <c r="A75" s="14">
        <v>7</v>
      </c>
      <c r="B75" s="220">
        <v>50420</v>
      </c>
      <c r="C75" s="26" t="s">
        <v>171</v>
      </c>
      <c r="D75" s="293">
        <f t="shared" si="11"/>
        <v>66</v>
      </c>
      <c r="E75" s="223">
        <v>3</v>
      </c>
      <c r="F75" s="223">
        <v>49</v>
      </c>
      <c r="G75" s="223">
        <v>14</v>
      </c>
      <c r="H75" s="223"/>
      <c r="I75" s="260">
        <f t="shared" si="12"/>
        <v>3.8333333333333335</v>
      </c>
      <c r="J75" s="291"/>
      <c r="K75" s="212"/>
      <c r="L75" s="212"/>
    </row>
    <row r="76" spans="1:12" s="214" customFormat="1" ht="15" customHeight="1" x14ac:dyDescent="0.25">
      <c r="A76" s="14">
        <v>8</v>
      </c>
      <c r="B76" s="220">
        <v>50450</v>
      </c>
      <c r="C76" s="26" t="s">
        <v>172</v>
      </c>
      <c r="D76" s="293">
        <f t="shared" si="11"/>
        <v>88</v>
      </c>
      <c r="E76" s="223">
        <v>2</v>
      </c>
      <c r="F76" s="223">
        <v>75</v>
      </c>
      <c r="G76" s="223">
        <v>10</v>
      </c>
      <c r="H76" s="223">
        <v>1</v>
      </c>
      <c r="I76" s="224">
        <f t="shared" si="12"/>
        <v>3.8863636363636362</v>
      </c>
      <c r="J76" s="291"/>
      <c r="K76" s="212"/>
      <c r="L76" s="212"/>
    </row>
    <row r="77" spans="1:12" s="214" customFormat="1" ht="15" customHeight="1" x14ac:dyDescent="0.25">
      <c r="A77" s="14">
        <v>9</v>
      </c>
      <c r="B77" s="220">
        <v>50620</v>
      </c>
      <c r="C77" s="26" t="s">
        <v>34</v>
      </c>
      <c r="D77" s="293">
        <f t="shared" si="11"/>
        <v>78</v>
      </c>
      <c r="E77" s="223">
        <v>1</v>
      </c>
      <c r="F77" s="223">
        <v>42</v>
      </c>
      <c r="G77" s="223">
        <v>35</v>
      </c>
      <c r="H77" s="223"/>
      <c r="I77" s="261">
        <f t="shared" si="12"/>
        <v>3.5641025641025643</v>
      </c>
      <c r="J77" s="291"/>
      <c r="K77" s="212"/>
      <c r="L77" s="212"/>
    </row>
    <row r="78" spans="1:12" s="214" customFormat="1" ht="15" customHeight="1" x14ac:dyDescent="0.25">
      <c r="A78" s="14">
        <v>10</v>
      </c>
      <c r="B78" s="220">
        <v>50760</v>
      </c>
      <c r="C78" s="26" t="s">
        <v>174</v>
      </c>
      <c r="D78" s="293">
        <f t="shared" si="11"/>
        <v>203</v>
      </c>
      <c r="E78" s="223">
        <v>4</v>
      </c>
      <c r="F78" s="223">
        <v>143</v>
      </c>
      <c r="G78" s="223">
        <v>56</v>
      </c>
      <c r="H78" s="223"/>
      <c r="I78" s="224">
        <f t="shared" si="12"/>
        <v>3.7438423645320196</v>
      </c>
      <c r="J78" s="291"/>
      <c r="K78" s="212"/>
      <c r="L78" s="212"/>
    </row>
    <row r="79" spans="1:12" s="214" customFormat="1" ht="15" customHeight="1" x14ac:dyDescent="0.25">
      <c r="A79" s="14">
        <v>11</v>
      </c>
      <c r="B79" s="220">
        <v>50780</v>
      </c>
      <c r="C79" s="425" t="s">
        <v>175</v>
      </c>
      <c r="D79" s="293">
        <f t="shared" si="11"/>
        <v>123</v>
      </c>
      <c r="E79" s="223">
        <v>6</v>
      </c>
      <c r="F79" s="223">
        <v>88</v>
      </c>
      <c r="G79" s="223">
        <v>28</v>
      </c>
      <c r="H79" s="223">
        <v>1</v>
      </c>
      <c r="I79" s="224">
        <f t="shared" si="12"/>
        <v>3.8048780487804876</v>
      </c>
      <c r="J79" s="291"/>
      <c r="K79" s="212"/>
      <c r="L79" s="212"/>
    </row>
    <row r="80" spans="1:12" s="214" customFormat="1" ht="15" customHeight="1" x14ac:dyDescent="0.25">
      <c r="A80" s="14">
        <v>12</v>
      </c>
      <c r="B80" s="220">
        <v>50930</v>
      </c>
      <c r="C80" s="26" t="s">
        <v>191</v>
      </c>
      <c r="D80" s="293">
        <f t="shared" si="11"/>
        <v>87</v>
      </c>
      <c r="E80" s="223">
        <v>5</v>
      </c>
      <c r="F80" s="223">
        <v>61</v>
      </c>
      <c r="G80" s="223">
        <v>21</v>
      </c>
      <c r="H80" s="223"/>
      <c r="I80" s="224">
        <f t="shared" si="12"/>
        <v>3.8160919540229883</v>
      </c>
      <c r="J80" s="291"/>
      <c r="K80" s="212"/>
      <c r="L80" s="212"/>
    </row>
    <row r="81" spans="1:12" s="214" customFormat="1" ht="15" customHeight="1" x14ac:dyDescent="0.25">
      <c r="A81" s="14">
        <v>13</v>
      </c>
      <c r="B81" s="220">
        <v>51370</v>
      </c>
      <c r="C81" s="26" t="s">
        <v>107</v>
      </c>
      <c r="D81" s="293">
        <f t="shared" si="11"/>
        <v>82</v>
      </c>
      <c r="E81" s="223">
        <v>12</v>
      </c>
      <c r="F81" s="223">
        <v>60</v>
      </c>
      <c r="G81" s="223">
        <v>10</v>
      </c>
      <c r="H81" s="223"/>
      <c r="I81" s="224">
        <f t="shared" si="12"/>
        <v>4.024390243902439</v>
      </c>
      <c r="J81" s="291"/>
      <c r="K81" s="212"/>
      <c r="L81" s="212"/>
    </row>
    <row r="82" spans="1:12" s="214" customFormat="1" ht="15" customHeight="1" thickBot="1" x14ac:dyDescent="0.3">
      <c r="A82" s="14">
        <v>14</v>
      </c>
      <c r="B82" s="220">
        <v>51580</v>
      </c>
      <c r="C82" s="26" t="s">
        <v>152</v>
      </c>
      <c r="D82" s="293">
        <f t="shared" si="11"/>
        <v>241</v>
      </c>
      <c r="E82" s="223">
        <v>31</v>
      </c>
      <c r="F82" s="223">
        <v>174</v>
      </c>
      <c r="G82" s="223">
        <v>34</v>
      </c>
      <c r="H82" s="223">
        <v>2</v>
      </c>
      <c r="I82" s="224">
        <f t="shared" si="12"/>
        <v>3.9709543568464731</v>
      </c>
      <c r="J82" s="291"/>
      <c r="K82" s="212"/>
      <c r="L82" s="212"/>
    </row>
    <row r="83" spans="1:12" s="214" customFormat="1" ht="15" customHeight="1" thickBot="1" x14ac:dyDescent="0.3">
      <c r="A83" s="56"/>
      <c r="B83" s="232"/>
      <c r="C83" s="57" t="s">
        <v>122</v>
      </c>
      <c r="D83" s="233">
        <f>SUM(D84:D113)</f>
        <v>3933</v>
      </c>
      <c r="E83" s="234">
        <f>SUM(E84:E113)</f>
        <v>396</v>
      </c>
      <c r="F83" s="234">
        <f>SUM(F84:F113)</f>
        <v>2821</v>
      </c>
      <c r="G83" s="234">
        <f>SUM(G84:G113)</f>
        <v>578</v>
      </c>
      <c r="H83" s="234">
        <f>SUM(H84:H113)</f>
        <v>138</v>
      </c>
      <c r="I83" s="235">
        <f>AVERAGE(I84:I113)</f>
        <v>3.8499046691148417</v>
      </c>
      <c r="J83" s="291"/>
      <c r="K83" s="212"/>
      <c r="L83" s="212"/>
    </row>
    <row r="84" spans="1:12" s="214" customFormat="1" ht="15" customHeight="1" x14ac:dyDescent="0.25">
      <c r="A84" s="14">
        <v>1</v>
      </c>
      <c r="B84" s="220">
        <v>60010</v>
      </c>
      <c r="C84" s="26" t="s">
        <v>186</v>
      </c>
      <c r="D84" s="293">
        <f t="shared" ref="D84:D113" si="13">SUM(E84:H84)</f>
        <v>91</v>
      </c>
      <c r="E84" s="223">
        <v>3</v>
      </c>
      <c r="F84" s="223">
        <v>62</v>
      </c>
      <c r="G84" s="223">
        <v>23</v>
      </c>
      <c r="H84" s="223">
        <v>3</v>
      </c>
      <c r="I84" s="224">
        <f t="shared" ref="I84:I113" si="14">(H84*2+G84*3+F84*4+E84*5)/D84</f>
        <v>3.7142857142857144</v>
      </c>
      <c r="J84" s="291"/>
      <c r="K84" s="212"/>
      <c r="L84" s="212"/>
    </row>
    <row r="85" spans="1:12" s="214" customFormat="1" ht="15" customHeight="1" x14ac:dyDescent="0.25">
      <c r="A85" s="14">
        <v>2</v>
      </c>
      <c r="B85" s="220">
        <v>60020</v>
      </c>
      <c r="C85" s="26" t="s">
        <v>37</v>
      </c>
      <c r="D85" s="293">
        <f t="shared" si="13"/>
        <v>66</v>
      </c>
      <c r="E85" s="223">
        <v>2</v>
      </c>
      <c r="F85" s="223">
        <v>49</v>
      </c>
      <c r="G85" s="223">
        <v>12</v>
      </c>
      <c r="H85" s="223">
        <v>3</v>
      </c>
      <c r="I85" s="224">
        <f t="shared" si="14"/>
        <v>3.7575757575757578</v>
      </c>
      <c r="J85" s="291"/>
      <c r="K85" s="212"/>
      <c r="L85" s="212"/>
    </row>
    <row r="86" spans="1:12" s="214" customFormat="1" ht="15" customHeight="1" x14ac:dyDescent="0.25">
      <c r="A86" s="14">
        <v>3</v>
      </c>
      <c r="B86" s="220">
        <v>60050</v>
      </c>
      <c r="C86" s="26" t="s">
        <v>180</v>
      </c>
      <c r="D86" s="293">
        <f t="shared" si="13"/>
        <v>101</v>
      </c>
      <c r="E86" s="223">
        <v>4</v>
      </c>
      <c r="F86" s="223">
        <v>75</v>
      </c>
      <c r="G86" s="223">
        <v>14</v>
      </c>
      <c r="H86" s="223">
        <v>8</v>
      </c>
      <c r="I86" s="224">
        <f t="shared" si="14"/>
        <v>3.7425742574257428</v>
      </c>
      <c r="J86" s="291"/>
      <c r="K86" s="212"/>
      <c r="L86" s="212"/>
    </row>
    <row r="87" spans="1:12" s="214" customFormat="1" ht="15" customHeight="1" x14ac:dyDescent="0.25">
      <c r="A87" s="14">
        <v>4</v>
      </c>
      <c r="B87" s="220">
        <v>60070</v>
      </c>
      <c r="C87" s="26" t="s">
        <v>177</v>
      </c>
      <c r="D87" s="293">
        <f t="shared" si="13"/>
        <v>123</v>
      </c>
      <c r="E87" s="223">
        <v>11</v>
      </c>
      <c r="F87" s="223">
        <v>84</v>
      </c>
      <c r="G87" s="223">
        <v>22</v>
      </c>
      <c r="H87" s="223">
        <v>6</v>
      </c>
      <c r="I87" s="224">
        <f t="shared" si="14"/>
        <v>3.8130081300813008</v>
      </c>
      <c r="J87" s="291"/>
      <c r="K87" s="212"/>
      <c r="L87" s="212"/>
    </row>
    <row r="88" spans="1:12" s="214" customFormat="1" ht="15" customHeight="1" x14ac:dyDescent="0.25">
      <c r="A88" s="14">
        <v>5</v>
      </c>
      <c r="B88" s="220">
        <v>60180</v>
      </c>
      <c r="C88" s="26" t="s">
        <v>182</v>
      </c>
      <c r="D88" s="293">
        <f t="shared" si="13"/>
        <v>140</v>
      </c>
      <c r="E88" s="223">
        <v>8</v>
      </c>
      <c r="F88" s="223">
        <v>105</v>
      </c>
      <c r="G88" s="223">
        <v>21</v>
      </c>
      <c r="H88" s="223">
        <v>6</v>
      </c>
      <c r="I88" s="224">
        <f t="shared" si="14"/>
        <v>3.8214285714285716</v>
      </c>
      <c r="J88" s="291"/>
      <c r="K88" s="212"/>
      <c r="L88" s="212"/>
    </row>
    <row r="89" spans="1:12" s="214" customFormat="1" ht="15" customHeight="1" x14ac:dyDescent="0.25">
      <c r="A89" s="14">
        <v>6</v>
      </c>
      <c r="B89" s="220">
        <v>60240</v>
      </c>
      <c r="C89" s="26" t="s">
        <v>181</v>
      </c>
      <c r="D89" s="293">
        <f t="shared" si="13"/>
        <v>155</v>
      </c>
      <c r="E89" s="223">
        <v>7</v>
      </c>
      <c r="F89" s="223">
        <v>123</v>
      </c>
      <c r="G89" s="223">
        <v>23</v>
      </c>
      <c r="H89" s="223">
        <v>2</v>
      </c>
      <c r="I89" s="224">
        <f t="shared" si="14"/>
        <v>3.870967741935484</v>
      </c>
      <c r="J89" s="291"/>
      <c r="K89" s="212"/>
      <c r="L89" s="212"/>
    </row>
    <row r="90" spans="1:12" s="214" customFormat="1" ht="15" customHeight="1" x14ac:dyDescent="0.25">
      <c r="A90" s="14">
        <v>7</v>
      </c>
      <c r="B90" s="220">
        <v>60560</v>
      </c>
      <c r="C90" s="26" t="s">
        <v>42</v>
      </c>
      <c r="D90" s="293">
        <f t="shared" si="13"/>
        <v>49</v>
      </c>
      <c r="E90" s="223">
        <v>2</v>
      </c>
      <c r="F90" s="223">
        <v>32</v>
      </c>
      <c r="G90" s="223">
        <v>15</v>
      </c>
      <c r="H90" s="223"/>
      <c r="I90" s="224">
        <f t="shared" si="14"/>
        <v>3.7346938775510203</v>
      </c>
      <c r="J90" s="291"/>
      <c r="K90" s="212"/>
      <c r="L90" s="212"/>
    </row>
    <row r="91" spans="1:12" s="214" customFormat="1" ht="15" customHeight="1" x14ac:dyDescent="0.25">
      <c r="A91" s="14">
        <v>8</v>
      </c>
      <c r="B91" s="220">
        <v>60660</v>
      </c>
      <c r="C91" s="26" t="s">
        <v>179</v>
      </c>
      <c r="D91" s="293">
        <f t="shared" si="13"/>
        <v>51</v>
      </c>
      <c r="E91" s="223">
        <v>5</v>
      </c>
      <c r="F91" s="223">
        <v>38</v>
      </c>
      <c r="G91" s="223">
        <v>6</v>
      </c>
      <c r="H91" s="223">
        <v>2</v>
      </c>
      <c r="I91" s="224">
        <f t="shared" si="14"/>
        <v>3.9019607843137254</v>
      </c>
      <c r="J91" s="291"/>
      <c r="K91" s="212"/>
      <c r="L91" s="212"/>
    </row>
    <row r="92" spans="1:12" s="214" customFormat="1" ht="15" customHeight="1" x14ac:dyDescent="0.25">
      <c r="A92" s="14">
        <v>9</v>
      </c>
      <c r="B92" s="220">
        <v>60001</v>
      </c>
      <c r="C92" s="26" t="s">
        <v>178</v>
      </c>
      <c r="D92" s="293">
        <f t="shared" si="13"/>
        <v>76</v>
      </c>
      <c r="E92" s="223">
        <v>1</v>
      </c>
      <c r="F92" s="223">
        <v>55</v>
      </c>
      <c r="G92" s="223">
        <v>19</v>
      </c>
      <c r="H92" s="223">
        <v>1</v>
      </c>
      <c r="I92" s="224">
        <f t="shared" si="14"/>
        <v>3.736842105263158</v>
      </c>
      <c r="J92" s="291"/>
      <c r="K92" s="212"/>
      <c r="L92" s="212"/>
    </row>
    <row r="93" spans="1:12" s="214" customFormat="1" ht="15" customHeight="1" x14ac:dyDescent="0.25">
      <c r="A93" s="14">
        <v>10</v>
      </c>
      <c r="B93" s="220">
        <v>60850</v>
      </c>
      <c r="C93" s="26" t="s">
        <v>176</v>
      </c>
      <c r="D93" s="293">
        <f t="shared" si="13"/>
        <v>106</v>
      </c>
      <c r="E93" s="223">
        <v>5</v>
      </c>
      <c r="F93" s="223">
        <v>72</v>
      </c>
      <c r="G93" s="223">
        <v>24</v>
      </c>
      <c r="H93" s="223">
        <v>5</v>
      </c>
      <c r="I93" s="224">
        <f t="shared" si="14"/>
        <v>3.7264150943396226</v>
      </c>
      <c r="J93" s="291"/>
      <c r="K93" s="212"/>
      <c r="L93" s="212"/>
    </row>
    <row r="94" spans="1:12" s="214" customFormat="1" ht="15" customHeight="1" x14ac:dyDescent="0.25">
      <c r="A94" s="14">
        <v>11</v>
      </c>
      <c r="B94" s="220">
        <v>60910</v>
      </c>
      <c r="C94" s="26" t="s">
        <v>196</v>
      </c>
      <c r="D94" s="293">
        <f t="shared" si="13"/>
        <v>95</v>
      </c>
      <c r="E94" s="223">
        <v>6</v>
      </c>
      <c r="F94" s="223">
        <v>63</v>
      </c>
      <c r="G94" s="223">
        <v>22</v>
      </c>
      <c r="H94" s="223">
        <v>4</v>
      </c>
      <c r="I94" s="224">
        <f t="shared" si="14"/>
        <v>3.7473684210526317</v>
      </c>
      <c r="J94" s="291"/>
      <c r="K94" s="212"/>
      <c r="L94" s="212"/>
    </row>
    <row r="95" spans="1:12" s="214" customFormat="1" ht="15" customHeight="1" x14ac:dyDescent="0.25">
      <c r="A95" s="14">
        <v>12</v>
      </c>
      <c r="B95" s="220">
        <v>60980</v>
      </c>
      <c r="C95" s="26" t="s">
        <v>197</v>
      </c>
      <c r="D95" s="293">
        <f t="shared" si="13"/>
        <v>84</v>
      </c>
      <c r="E95" s="223">
        <v>5</v>
      </c>
      <c r="F95" s="223">
        <v>61</v>
      </c>
      <c r="G95" s="223">
        <v>17</v>
      </c>
      <c r="H95" s="223">
        <v>1</v>
      </c>
      <c r="I95" s="224">
        <f t="shared" si="14"/>
        <v>3.8333333333333335</v>
      </c>
      <c r="J95" s="291"/>
      <c r="K95" s="212"/>
      <c r="L95" s="212"/>
    </row>
    <row r="96" spans="1:12" s="214" customFormat="1" ht="15" customHeight="1" x14ac:dyDescent="0.25">
      <c r="A96" s="14">
        <v>13</v>
      </c>
      <c r="B96" s="220">
        <v>61080</v>
      </c>
      <c r="C96" s="26" t="s">
        <v>187</v>
      </c>
      <c r="D96" s="293">
        <f t="shared" si="13"/>
        <v>150</v>
      </c>
      <c r="E96" s="223">
        <v>9</v>
      </c>
      <c r="F96" s="223">
        <v>110</v>
      </c>
      <c r="G96" s="223">
        <v>22</v>
      </c>
      <c r="H96" s="223">
        <v>9</v>
      </c>
      <c r="I96" s="224">
        <f t="shared" si="14"/>
        <v>3.7933333333333334</v>
      </c>
      <c r="J96" s="291"/>
      <c r="K96" s="212"/>
      <c r="L96" s="212"/>
    </row>
    <row r="97" spans="1:12" s="214" customFormat="1" ht="15" customHeight="1" x14ac:dyDescent="0.25">
      <c r="A97" s="14">
        <v>14</v>
      </c>
      <c r="B97" s="220">
        <v>61150</v>
      </c>
      <c r="C97" s="26" t="s">
        <v>188</v>
      </c>
      <c r="D97" s="293">
        <f t="shared" si="13"/>
        <v>86</v>
      </c>
      <c r="E97" s="223">
        <v>2</v>
      </c>
      <c r="F97" s="223">
        <v>68</v>
      </c>
      <c r="G97" s="223">
        <v>11</v>
      </c>
      <c r="H97" s="223">
        <v>5</v>
      </c>
      <c r="I97" s="224">
        <f t="shared" si="14"/>
        <v>3.7790697674418605</v>
      </c>
      <c r="J97" s="291"/>
      <c r="K97" s="212"/>
      <c r="L97" s="212"/>
    </row>
    <row r="98" spans="1:12" s="214" customFormat="1" ht="15" customHeight="1" x14ac:dyDescent="0.25">
      <c r="A98" s="14">
        <v>15</v>
      </c>
      <c r="B98" s="220">
        <v>61210</v>
      </c>
      <c r="C98" s="26" t="s">
        <v>189</v>
      </c>
      <c r="D98" s="293">
        <f t="shared" si="13"/>
        <v>79</v>
      </c>
      <c r="E98" s="223">
        <v>3</v>
      </c>
      <c r="F98" s="223">
        <v>59</v>
      </c>
      <c r="G98" s="223">
        <v>13</v>
      </c>
      <c r="H98" s="223">
        <v>4</v>
      </c>
      <c r="I98" s="224">
        <f t="shared" si="14"/>
        <v>3.7721518987341773</v>
      </c>
      <c r="J98" s="291"/>
      <c r="K98" s="212"/>
      <c r="L98" s="212"/>
    </row>
    <row r="99" spans="1:12" s="214" customFormat="1" ht="15" customHeight="1" x14ac:dyDescent="0.25">
      <c r="A99" s="14">
        <v>16</v>
      </c>
      <c r="B99" s="220">
        <v>61290</v>
      </c>
      <c r="C99" s="26" t="s">
        <v>198</v>
      </c>
      <c r="D99" s="293">
        <f t="shared" si="13"/>
        <v>81</v>
      </c>
      <c r="E99" s="223">
        <v>3</v>
      </c>
      <c r="F99" s="223">
        <v>58</v>
      </c>
      <c r="G99" s="223">
        <v>12</v>
      </c>
      <c r="H99" s="223">
        <v>8</v>
      </c>
      <c r="I99" s="224">
        <f t="shared" si="14"/>
        <v>3.691358024691358</v>
      </c>
      <c r="J99" s="291"/>
      <c r="K99" s="212"/>
      <c r="L99" s="212"/>
    </row>
    <row r="100" spans="1:12" s="214" customFormat="1" ht="15" customHeight="1" x14ac:dyDescent="0.25">
      <c r="A100" s="14">
        <v>17</v>
      </c>
      <c r="B100" s="220">
        <v>61340</v>
      </c>
      <c r="C100" s="26" t="s">
        <v>190</v>
      </c>
      <c r="D100" s="293">
        <f t="shared" si="13"/>
        <v>144</v>
      </c>
      <c r="E100" s="223">
        <v>13</v>
      </c>
      <c r="F100" s="223">
        <v>83</v>
      </c>
      <c r="G100" s="223">
        <v>30</v>
      </c>
      <c r="H100" s="223">
        <v>18</v>
      </c>
      <c r="I100" s="224">
        <f t="shared" si="14"/>
        <v>3.6319444444444446</v>
      </c>
      <c r="J100" s="291"/>
      <c r="K100" s="212"/>
      <c r="L100" s="212"/>
    </row>
    <row r="101" spans="1:12" s="214" customFormat="1" ht="15" customHeight="1" x14ac:dyDescent="0.25">
      <c r="A101" s="14">
        <v>18</v>
      </c>
      <c r="B101" s="220">
        <v>61390</v>
      </c>
      <c r="C101" s="26" t="s">
        <v>185</v>
      </c>
      <c r="D101" s="293">
        <f t="shared" si="13"/>
        <v>75</v>
      </c>
      <c r="E101" s="223">
        <v>1</v>
      </c>
      <c r="F101" s="223">
        <v>55</v>
      </c>
      <c r="G101" s="223">
        <v>11</v>
      </c>
      <c r="H101" s="223">
        <v>8</v>
      </c>
      <c r="I101" s="224">
        <f t="shared" si="14"/>
        <v>3.6533333333333333</v>
      </c>
      <c r="J101" s="291"/>
      <c r="K101" s="212"/>
      <c r="L101" s="212"/>
    </row>
    <row r="102" spans="1:12" s="214" customFormat="1" ht="15" customHeight="1" x14ac:dyDescent="0.25">
      <c r="A102" s="13">
        <v>19</v>
      </c>
      <c r="B102" s="220">
        <v>61410</v>
      </c>
      <c r="C102" s="26" t="s">
        <v>184</v>
      </c>
      <c r="D102" s="293">
        <f t="shared" si="13"/>
        <v>102</v>
      </c>
      <c r="E102" s="223">
        <v>7</v>
      </c>
      <c r="F102" s="223">
        <v>88</v>
      </c>
      <c r="G102" s="223">
        <v>7</v>
      </c>
      <c r="H102" s="223"/>
      <c r="I102" s="224">
        <f t="shared" si="14"/>
        <v>4</v>
      </c>
      <c r="J102" s="291"/>
      <c r="K102" s="212"/>
      <c r="L102" s="212"/>
    </row>
    <row r="103" spans="1:12" s="214" customFormat="1" ht="15" customHeight="1" x14ac:dyDescent="0.25">
      <c r="A103" s="13">
        <v>20</v>
      </c>
      <c r="B103" s="220">
        <v>61430</v>
      </c>
      <c r="C103" s="26" t="s">
        <v>131</v>
      </c>
      <c r="D103" s="293">
        <f t="shared" si="13"/>
        <v>233</v>
      </c>
      <c r="E103" s="223">
        <v>20</v>
      </c>
      <c r="F103" s="223">
        <v>170</v>
      </c>
      <c r="G103" s="223">
        <v>36</v>
      </c>
      <c r="H103" s="223">
        <v>7</v>
      </c>
      <c r="I103" s="224">
        <f t="shared" si="14"/>
        <v>3.8712446351931331</v>
      </c>
      <c r="J103" s="291"/>
      <c r="K103" s="212"/>
      <c r="L103" s="212"/>
    </row>
    <row r="104" spans="1:12" s="214" customFormat="1" ht="15" customHeight="1" x14ac:dyDescent="0.25">
      <c r="A104" s="14">
        <v>21</v>
      </c>
      <c r="B104" s="220">
        <v>61440</v>
      </c>
      <c r="C104" s="26" t="s">
        <v>183</v>
      </c>
      <c r="D104" s="293">
        <f t="shared" si="13"/>
        <v>212</v>
      </c>
      <c r="E104" s="223">
        <v>29</v>
      </c>
      <c r="F104" s="223">
        <v>151</v>
      </c>
      <c r="G104" s="223">
        <v>32</v>
      </c>
      <c r="H104" s="223"/>
      <c r="I104" s="224">
        <f t="shared" si="14"/>
        <v>3.9858490566037736</v>
      </c>
      <c r="J104" s="291"/>
      <c r="K104" s="212"/>
      <c r="L104" s="212"/>
    </row>
    <row r="105" spans="1:12" s="214" customFormat="1" ht="15" customHeight="1" x14ac:dyDescent="0.25">
      <c r="A105" s="14">
        <v>22</v>
      </c>
      <c r="B105" s="220">
        <v>61450</v>
      </c>
      <c r="C105" s="26" t="s">
        <v>132</v>
      </c>
      <c r="D105" s="293">
        <f t="shared" si="13"/>
        <v>167</v>
      </c>
      <c r="E105" s="223">
        <v>32</v>
      </c>
      <c r="F105" s="223">
        <v>113</v>
      </c>
      <c r="G105" s="223">
        <v>17</v>
      </c>
      <c r="H105" s="223">
        <v>5</v>
      </c>
      <c r="I105" s="224">
        <f t="shared" si="14"/>
        <v>4.0299401197604787</v>
      </c>
      <c r="J105" s="291"/>
      <c r="K105" s="212"/>
      <c r="L105" s="212"/>
    </row>
    <row r="106" spans="1:12" s="214" customFormat="1" ht="15" customHeight="1" x14ac:dyDescent="0.25">
      <c r="A106" s="14">
        <v>23</v>
      </c>
      <c r="B106" s="220">
        <v>61470</v>
      </c>
      <c r="C106" s="26" t="s">
        <v>199</v>
      </c>
      <c r="D106" s="293">
        <f t="shared" si="13"/>
        <v>131</v>
      </c>
      <c r="E106" s="223">
        <v>6</v>
      </c>
      <c r="F106" s="223">
        <v>104</v>
      </c>
      <c r="G106" s="223">
        <v>17</v>
      </c>
      <c r="H106" s="223">
        <v>4</v>
      </c>
      <c r="I106" s="224">
        <f t="shared" si="14"/>
        <v>3.8549618320610688</v>
      </c>
      <c r="J106" s="291"/>
      <c r="K106" s="212"/>
      <c r="L106" s="212"/>
    </row>
    <row r="107" spans="1:12" s="214" customFormat="1" ht="15" customHeight="1" x14ac:dyDescent="0.25">
      <c r="A107" s="14">
        <v>24</v>
      </c>
      <c r="B107" s="220">
        <v>61490</v>
      </c>
      <c r="C107" s="26" t="s">
        <v>133</v>
      </c>
      <c r="D107" s="293">
        <f t="shared" si="13"/>
        <v>244</v>
      </c>
      <c r="E107" s="223">
        <v>36</v>
      </c>
      <c r="F107" s="223">
        <v>168</v>
      </c>
      <c r="G107" s="223">
        <v>34</v>
      </c>
      <c r="H107" s="223">
        <v>6</v>
      </c>
      <c r="I107" s="224">
        <f t="shared" si="14"/>
        <v>3.959016393442623</v>
      </c>
      <c r="J107" s="291"/>
      <c r="K107" s="212"/>
      <c r="L107" s="212"/>
    </row>
    <row r="108" spans="1:12" s="214" customFormat="1" ht="15" customHeight="1" x14ac:dyDescent="0.25">
      <c r="A108" s="14">
        <v>25</v>
      </c>
      <c r="B108" s="220">
        <v>61500</v>
      </c>
      <c r="C108" s="26" t="s">
        <v>134</v>
      </c>
      <c r="D108" s="293">
        <f t="shared" si="13"/>
        <v>248</v>
      </c>
      <c r="E108" s="223">
        <v>35</v>
      </c>
      <c r="F108" s="223">
        <v>190</v>
      </c>
      <c r="G108" s="223">
        <v>20</v>
      </c>
      <c r="H108" s="223">
        <v>3</v>
      </c>
      <c r="I108" s="224">
        <f t="shared" si="14"/>
        <v>4.036290322580645</v>
      </c>
      <c r="J108" s="291"/>
      <c r="K108" s="212"/>
      <c r="L108" s="212"/>
    </row>
    <row r="109" spans="1:12" s="214" customFormat="1" ht="15" customHeight="1" x14ac:dyDescent="0.25">
      <c r="A109" s="14">
        <v>26</v>
      </c>
      <c r="B109" s="220">
        <v>61510</v>
      </c>
      <c r="C109" s="26" t="s">
        <v>56</v>
      </c>
      <c r="D109" s="293">
        <f t="shared" si="13"/>
        <v>155</v>
      </c>
      <c r="E109" s="223">
        <v>45</v>
      </c>
      <c r="F109" s="223">
        <v>98</v>
      </c>
      <c r="G109" s="223">
        <v>12</v>
      </c>
      <c r="H109" s="223"/>
      <c r="I109" s="224">
        <f t="shared" si="14"/>
        <v>4.2129032258064516</v>
      </c>
      <c r="J109" s="291"/>
      <c r="K109" s="212"/>
      <c r="L109" s="212"/>
    </row>
    <row r="110" spans="1:12" s="214" customFormat="1" ht="15" customHeight="1" x14ac:dyDescent="0.25">
      <c r="A110" s="14">
        <v>27</v>
      </c>
      <c r="B110" s="220">
        <v>61520</v>
      </c>
      <c r="C110" s="26" t="s">
        <v>108</v>
      </c>
      <c r="D110" s="293">
        <f t="shared" si="13"/>
        <v>204</v>
      </c>
      <c r="E110" s="223">
        <v>64</v>
      </c>
      <c r="F110" s="223">
        <v>129</v>
      </c>
      <c r="G110" s="223">
        <v>9</v>
      </c>
      <c r="H110" s="223">
        <v>2</v>
      </c>
      <c r="I110" s="224">
        <f t="shared" si="14"/>
        <v>4.25</v>
      </c>
      <c r="J110" s="291"/>
      <c r="K110" s="212"/>
      <c r="L110" s="212"/>
    </row>
    <row r="111" spans="1:12" s="214" customFormat="1" ht="15" customHeight="1" x14ac:dyDescent="0.25">
      <c r="A111" s="14">
        <v>28</v>
      </c>
      <c r="B111" s="227">
        <v>61540</v>
      </c>
      <c r="C111" s="28" t="s">
        <v>138</v>
      </c>
      <c r="D111" s="293">
        <f t="shared" si="13"/>
        <v>135</v>
      </c>
      <c r="E111" s="223">
        <v>19</v>
      </c>
      <c r="F111" s="223">
        <v>99</v>
      </c>
      <c r="G111" s="223">
        <v>16</v>
      </c>
      <c r="H111" s="223">
        <v>1</v>
      </c>
      <c r="I111" s="224">
        <f t="shared" si="14"/>
        <v>4.0074074074074071</v>
      </c>
      <c r="J111" s="291"/>
      <c r="K111" s="212"/>
      <c r="L111" s="212"/>
    </row>
    <row r="112" spans="1:12" s="214" customFormat="1" ht="15" customHeight="1" x14ac:dyDescent="0.25">
      <c r="A112" s="13">
        <v>29</v>
      </c>
      <c r="B112" s="220">
        <v>61560</v>
      </c>
      <c r="C112" s="26" t="s">
        <v>146</v>
      </c>
      <c r="D112" s="298">
        <f t="shared" si="13"/>
        <v>223</v>
      </c>
      <c r="E112" s="229">
        <v>4</v>
      </c>
      <c r="F112" s="229">
        <v>167</v>
      </c>
      <c r="G112" s="229">
        <v>37</v>
      </c>
      <c r="H112" s="229">
        <v>15</v>
      </c>
      <c r="I112" s="230">
        <f t="shared" si="14"/>
        <v>3.717488789237668</v>
      </c>
      <c r="J112" s="291"/>
      <c r="K112" s="212"/>
      <c r="L112" s="212"/>
    </row>
    <row r="113" spans="1:12" s="214" customFormat="1" ht="15" customHeight="1" thickBot="1" x14ac:dyDescent="0.3">
      <c r="A113" s="13">
        <v>30</v>
      </c>
      <c r="B113" s="268">
        <v>61570</v>
      </c>
      <c r="C113" s="90" t="s">
        <v>148</v>
      </c>
      <c r="D113" s="293">
        <f t="shared" si="13"/>
        <v>127</v>
      </c>
      <c r="E113" s="223">
        <v>9</v>
      </c>
      <c r="F113" s="223">
        <v>92</v>
      </c>
      <c r="G113" s="223">
        <v>24</v>
      </c>
      <c r="H113" s="223">
        <v>2</v>
      </c>
      <c r="I113" s="230">
        <f t="shared" si="14"/>
        <v>3.8503937007874014</v>
      </c>
      <c r="J113" s="291"/>
      <c r="K113" s="212"/>
      <c r="L113" s="212"/>
    </row>
    <row r="114" spans="1:12" s="214" customFormat="1" ht="15" customHeight="1" thickBot="1" x14ac:dyDescent="0.3">
      <c r="A114" s="56"/>
      <c r="B114" s="232"/>
      <c r="C114" s="57" t="s">
        <v>123</v>
      </c>
      <c r="D114" s="233">
        <f>SUM(D115:D123)</f>
        <v>975</v>
      </c>
      <c r="E114" s="234">
        <f>SUM(E115:E123)</f>
        <v>131</v>
      </c>
      <c r="F114" s="234">
        <f>SUM(F115:F123)</f>
        <v>655</v>
      </c>
      <c r="G114" s="234">
        <f>SUM(G115:G123)</f>
        <v>147</v>
      </c>
      <c r="H114" s="234">
        <f>SUM(H115:H123)</f>
        <v>42</v>
      </c>
      <c r="I114" s="235">
        <f>AVERAGE(I115:I123)</f>
        <v>3.9052271538084793</v>
      </c>
      <c r="J114" s="291"/>
      <c r="K114" s="212"/>
      <c r="L114" s="212"/>
    </row>
    <row r="115" spans="1:12" s="214" customFormat="1" ht="15" customHeight="1" x14ac:dyDescent="0.25">
      <c r="A115" s="14">
        <v>1</v>
      </c>
      <c r="B115" s="248">
        <v>70020</v>
      </c>
      <c r="C115" s="10" t="s">
        <v>70</v>
      </c>
      <c r="D115" s="294">
        <f t="shared" ref="D115:D123" si="15">SUM(E115:H115)</f>
        <v>101</v>
      </c>
      <c r="E115" s="262">
        <v>26</v>
      </c>
      <c r="F115" s="262">
        <v>64</v>
      </c>
      <c r="G115" s="262">
        <v>10</v>
      </c>
      <c r="H115" s="262">
        <v>1</v>
      </c>
      <c r="I115" s="250">
        <f t="shared" ref="I115:I123" si="16">(H115*2+G115*3+F115*4+E115*5)/D115</f>
        <v>4.1386138613861387</v>
      </c>
      <c r="J115" s="291"/>
      <c r="K115" s="212"/>
      <c r="L115" s="212"/>
    </row>
    <row r="116" spans="1:12" s="214" customFormat="1" ht="15" customHeight="1" x14ac:dyDescent="0.25">
      <c r="A116" s="14">
        <v>2</v>
      </c>
      <c r="B116" s="220">
        <v>70110</v>
      </c>
      <c r="C116" s="26" t="s">
        <v>109</v>
      </c>
      <c r="D116" s="293">
        <f t="shared" si="15"/>
        <v>83</v>
      </c>
      <c r="E116" s="223">
        <v>37</v>
      </c>
      <c r="F116" s="223">
        <v>30</v>
      </c>
      <c r="G116" s="223">
        <v>16</v>
      </c>
      <c r="H116" s="223"/>
      <c r="I116" s="224">
        <f t="shared" si="16"/>
        <v>4.2530120481927707</v>
      </c>
      <c r="J116" s="291"/>
      <c r="K116" s="212"/>
      <c r="L116" s="212"/>
    </row>
    <row r="117" spans="1:12" s="214" customFormat="1" x14ac:dyDescent="0.25">
      <c r="A117" s="14">
        <v>3</v>
      </c>
      <c r="B117" s="220">
        <v>70021</v>
      </c>
      <c r="C117" s="26" t="s">
        <v>69</v>
      </c>
      <c r="D117" s="293">
        <f t="shared" si="15"/>
        <v>76</v>
      </c>
      <c r="E117" s="223">
        <v>13</v>
      </c>
      <c r="F117" s="223">
        <v>58</v>
      </c>
      <c r="G117" s="223">
        <v>5</v>
      </c>
      <c r="H117" s="223"/>
      <c r="I117" s="224">
        <f t="shared" si="16"/>
        <v>4.1052631578947372</v>
      </c>
      <c r="J117" s="291"/>
      <c r="K117" s="212"/>
      <c r="L117" s="212"/>
    </row>
    <row r="118" spans="1:12" s="214" customFormat="1" x14ac:dyDescent="0.25">
      <c r="A118" s="14">
        <v>4</v>
      </c>
      <c r="B118" s="220">
        <v>70040</v>
      </c>
      <c r="C118" s="26" t="s">
        <v>86</v>
      </c>
      <c r="D118" s="293">
        <f t="shared" si="15"/>
        <v>52</v>
      </c>
      <c r="E118" s="223">
        <v>6</v>
      </c>
      <c r="F118" s="223">
        <v>40</v>
      </c>
      <c r="G118" s="223">
        <v>6</v>
      </c>
      <c r="H118" s="223"/>
      <c r="I118" s="224">
        <f t="shared" si="16"/>
        <v>4</v>
      </c>
      <c r="J118" s="291"/>
      <c r="K118" s="212"/>
      <c r="L118" s="212"/>
    </row>
    <row r="119" spans="1:12" s="214" customFormat="1" x14ac:dyDescent="0.25">
      <c r="A119" s="14">
        <v>5</v>
      </c>
      <c r="B119" s="220">
        <v>70100</v>
      </c>
      <c r="C119" s="26" t="s">
        <v>201</v>
      </c>
      <c r="D119" s="293">
        <f t="shared" si="15"/>
        <v>106</v>
      </c>
      <c r="E119" s="223">
        <v>20</v>
      </c>
      <c r="F119" s="223">
        <v>72</v>
      </c>
      <c r="G119" s="223">
        <v>14</v>
      </c>
      <c r="H119" s="223"/>
      <c r="I119" s="224">
        <f t="shared" si="16"/>
        <v>4.0566037735849054</v>
      </c>
      <c r="J119" s="291"/>
      <c r="K119" s="212"/>
      <c r="L119" s="212"/>
    </row>
    <row r="120" spans="1:12" s="214" customFormat="1" x14ac:dyDescent="0.25">
      <c r="A120" s="14">
        <v>6</v>
      </c>
      <c r="B120" s="220">
        <v>70270</v>
      </c>
      <c r="C120" s="26" t="s">
        <v>84</v>
      </c>
      <c r="D120" s="293">
        <f t="shared" si="15"/>
        <v>86</v>
      </c>
      <c r="E120" s="223">
        <v>6</v>
      </c>
      <c r="F120" s="223">
        <v>34</v>
      </c>
      <c r="G120" s="223">
        <v>32</v>
      </c>
      <c r="H120" s="223">
        <v>14</v>
      </c>
      <c r="I120" s="224">
        <f t="shared" si="16"/>
        <v>3.3720930232558142</v>
      </c>
      <c r="J120" s="291"/>
      <c r="K120" s="212"/>
      <c r="L120" s="212"/>
    </row>
    <row r="121" spans="1:12" s="214" customFormat="1" x14ac:dyDescent="0.25">
      <c r="A121" s="13">
        <v>7</v>
      </c>
      <c r="B121" s="220">
        <v>70510</v>
      </c>
      <c r="C121" s="26" t="s">
        <v>94</v>
      </c>
      <c r="D121" s="293">
        <f t="shared" si="15"/>
        <v>41</v>
      </c>
      <c r="E121" s="223"/>
      <c r="F121" s="223">
        <v>27</v>
      </c>
      <c r="G121" s="223">
        <v>9</v>
      </c>
      <c r="H121" s="223">
        <v>5</v>
      </c>
      <c r="I121" s="224">
        <f t="shared" si="16"/>
        <v>3.5365853658536586</v>
      </c>
      <c r="J121" s="291"/>
      <c r="K121" s="212"/>
      <c r="L121" s="212"/>
    </row>
    <row r="122" spans="1:12" s="214" customFormat="1" ht="15" customHeight="1" x14ac:dyDescent="0.25">
      <c r="A122" s="13">
        <v>8</v>
      </c>
      <c r="B122" s="220">
        <v>10880</v>
      </c>
      <c r="C122" s="26" t="s">
        <v>137</v>
      </c>
      <c r="D122" s="293">
        <f t="shared" si="15"/>
        <v>278</v>
      </c>
      <c r="E122" s="223">
        <v>10</v>
      </c>
      <c r="F122" s="223">
        <v>212</v>
      </c>
      <c r="G122" s="223">
        <v>40</v>
      </c>
      <c r="H122" s="223">
        <v>16</v>
      </c>
      <c r="I122" s="224">
        <f t="shared" si="16"/>
        <v>3.7769784172661871</v>
      </c>
      <c r="J122" s="291"/>
      <c r="K122" s="212"/>
      <c r="L122" s="212"/>
    </row>
    <row r="123" spans="1:12" s="214" customFormat="1" ht="15.75" thickBot="1" x14ac:dyDescent="0.3">
      <c r="A123" s="15">
        <v>9</v>
      </c>
      <c r="B123" s="264">
        <v>10890</v>
      </c>
      <c r="C123" s="265" t="s">
        <v>147</v>
      </c>
      <c r="D123" s="295">
        <f t="shared" si="15"/>
        <v>152</v>
      </c>
      <c r="E123" s="266">
        <v>13</v>
      </c>
      <c r="F123" s="266">
        <v>118</v>
      </c>
      <c r="G123" s="266">
        <v>15</v>
      </c>
      <c r="H123" s="266">
        <v>6</v>
      </c>
      <c r="I123" s="267">
        <f t="shared" si="16"/>
        <v>3.9078947368421053</v>
      </c>
      <c r="J123" s="291"/>
      <c r="K123" s="212"/>
      <c r="L123" s="212"/>
    </row>
    <row r="124" spans="1:12" s="214" customFormat="1" x14ac:dyDescent="0.25">
      <c r="A124" s="212"/>
      <c r="B124" s="213"/>
      <c r="C124" s="212"/>
      <c r="D124" s="560" t="s">
        <v>110</v>
      </c>
      <c r="E124" s="560"/>
      <c r="F124" s="560"/>
      <c r="G124" s="560"/>
      <c r="H124" s="560"/>
      <c r="I124" s="263">
        <f>AVERAGE(I8:I15,I17:I28,I30:I46,I48:I67,I69:I82,I84:I113,I115:I123)</f>
        <v>3.8280092341218643</v>
      </c>
      <c r="K124" s="212"/>
      <c r="L124" s="212"/>
    </row>
  </sheetData>
  <mergeCells count="8">
    <mergeCell ref="I4:I5"/>
    <mergeCell ref="D124:H124"/>
    <mergeCell ref="C2:D2"/>
    <mergeCell ref="A4:A5"/>
    <mergeCell ref="B4:B5"/>
    <mergeCell ref="C4:C5"/>
    <mergeCell ref="D4:D5"/>
    <mergeCell ref="E4:H4"/>
  </mergeCells>
  <conditionalFormatting sqref="I6:I124">
    <cfRule type="cellIs" dxfId="4" priority="1" stopIfTrue="1" operator="between">
      <formula>$I$124</formula>
      <formula>3.826</formula>
    </cfRule>
    <cfRule type="cellIs" dxfId="3" priority="544" stopIfTrue="1" operator="lessThan">
      <formula>3.5</formula>
    </cfRule>
    <cfRule type="cellIs" dxfId="2" priority="545" stopIfTrue="1" operator="between">
      <formula>$I$124</formula>
      <formula>3.5</formula>
    </cfRule>
    <cfRule type="cellIs" dxfId="1" priority="546" stopIfTrue="1" operator="between">
      <formula>4.5</formula>
      <formula>$I$124</formula>
    </cfRule>
    <cfRule type="cellIs" dxfId="0" priority="547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Математ-9 диаграмма по районам</vt:lpstr>
      <vt:lpstr>Математ-9 диаграмма</vt:lpstr>
      <vt:lpstr>Рейтинги 2021-2024</vt:lpstr>
      <vt:lpstr>Рейтинг  по сумме мест</vt:lpstr>
      <vt:lpstr>Математика-9 2024 Итоги</vt:lpstr>
      <vt:lpstr>Математика-9 2024 расклад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2024-08-08T04:01:04Z</dcterms:modified>
</cp:coreProperties>
</file>