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45" yWindow="0" windowWidth="20190" windowHeight="7860" tabRatio="571"/>
  </bookViews>
  <sheets>
    <sheet name="2021-2022 свод" sheetId="6" r:id="rId1"/>
    <sheet name="2021-2022 диаграммы" sheetId="12" r:id="rId2"/>
    <sheet name="2021-2022 исходные" sheetId="10" r:id="rId3"/>
    <sheet name="Организации-партнёры" sheetId="9" r:id="rId4"/>
  </sheets>
  <externalReferences>
    <externalReference r:id="rId5"/>
  </externalReferences>
  <definedNames>
    <definedName name="_xlnm._FilterDatabase" localSheetId="2" hidden="1">'2021-2022 исходные'!$A$4:$AF$74</definedName>
    <definedName name="_xlnm._FilterDatabase" localSheetId="0" hidden="1">'2021-2022 свод'!$A$5:$C$16</definedName>
    <definedName name="Критерии_оценки">[1]Инструкция!$J$12:$J$17</definedName>
  </definedNames>
  <calcPr calcId="145621"/>
</workbook>
</file>

<file path=xl/calcChain.xml><?xml version="1.0" encoding="utf-8"?>
<calcChain xmlns="http://schemas.openxmlformats.org/spreadsheetml/2006/main">
  <c r="D258" i="9" l="1"/>
  <c r="D256" i="9" l="1"/>
  <c r="D255" i="9"/>
  <c r="D254" i="9"/>
  <c r="D253" i="9"/>
  <c r="D252" i="9"/>
  <c r="D251" i="9"/>
  <c r="D250" i="9"/>
  <c r="D249" i="9"/>
  <c r="D248" i="9"/>
  <c r="D247" i="9"/>
  <c r="D246" i="9"/>
  <c r="D245" i="9"/>
  <c r="D244" i="9"/>
  <c r="D243" i="9"/>
  <c r="D242" i="9"/>
  <c r="D241" i="9"/>
  <c r="D240" i="9"/>
  <c r="D239" i="9"/>
  <c r="D238" i="9"/>
  <c r="D237" i="9"/>
  <c r="D236" i="9"/>
  <c r="D235" i="9"/>
  <c r="D234" i="9"/>
  <c r="D233" i="9"/>
  <c r="D232" i="9"/>
  <c r="D231" i="9"/>
  <c r="D230" i="9"/>
  <c r="D229" i="9"/>
  <c r="D228" i="9"/>
  <c r="D227" i="9"/>
  <c r="D226" i="9"/>
  <c r="D225" i="9"/>
  <c r="D224" i="9"/>
  <c r="D223" i="9"/>
  <c r="D222" i="9"/>
  <c r="D221" i="9"/>
  <c r="D220" i="9"/>
  <c r="D219" i="9"/>
  <c r="D218" i="9"/>
  <c r="D217" i="9"/>
  <c r="D216" i="9"/>
  <c r="D215" i="9"/>
  <c r="D214" i="9"/>
  <c r="D213" i="9"/>
  <c r="D212" i="9"/>
  <c r="D211" i="9"/>
  <c r="D210" i="9"/>
  <c r="D209" i="9"/>
  <c r="D208" i="9"/>
  <c r="D207" i="9"/>
  <c r="D206" i="9"/>
  <c r="D205" i="9"/>
  <c r="D204" i="9"/>
  <c r="D203" i="9"/>
  <c r="D202" i="9"/>
  <c r="D201" i="9"/>
  <c r="D200" i="9"/>
  <c r="D199" i="9"/>
  <c r="D198" i="9"/>
  <c r="D197" i="9"/>
  <c r="D196" i="9"/>
  <c r="D195" i="9"/>
  <c r="D194" i="9"/>
  <c r="D193" i="9"/>
  <c r="D192" i="9"/>
  <c r="D191" i="9"/>
  <c r="D190" i="9"/>
  <c r="D189" i="9"/>
  <c r="D188" i="9"/>
  <c r="D187" i="9"/>
  <c r="D186" i="9"/>
  <c r="D185" i="9"/>
  <c r="D184" i="9"/>
  <c r="D183" i="9"/>
  <c r="D182" i="9"/>
  <c r="D181" i="9"/>
  <c r="D180" i="9"/>
  <c r="D179" i="9"/>
  <c r="D178" i="9"/>
  <c r="D177" i="9"/>
  <c r="D176" i="9"/>
  <c r="D175" i="9"/>
  <c r="D174" i="9"/>
  <c r="D173" i="9"/>
  <c r="D172" i="9"/>
  <c r="D171" i="9"/>
  <c r="D170" i="9"/>
  <c r="D169" i="9"/>
  <c r="D168" i="9"/>
  <c r="D167" i="9"/>
  <c r="D166" i="9"/>
  <c r="D165" i="9"/>
  <c r="D164" i="9"/>
  <c r="D163" i="9"/>
  <c r="D162" i="9"/>
  <c r="D161" i="9"/>
  <c r="D160" i="9"/>
  <c r="D159" i="9"/>
  <c r="D158" i="9"/>
  <c r="D157" i="9"/>
  <c r="D156" i="9"/>
  <c r="D155" i="9"/>
  <c r="D154" i="9"/>
  <c r="D153" i="9"/>
  <c r="D152" i="9"/>
  <c r="D151" i="9"/>
  <c r="D150" i="9"/>
  <c r="D149" i="9"/>
  <c r="D148" i="9"/>
  <c r="D147" i="9"/>
  <c r="D146" i="9"/>
  <c r="D145" i="9"/>
  <c r="D144" i="9"/>
  <c r="D143" i="9"/>
  <c r="D142" i="9"/>
  <c r="D141" i="9"/>
  <c r="D140" i="9"/>
  <c r="D139" i="9"/>
  <c r="D138" i="9"/>
  <c r="D137" i="9"/>
  <c r="D136" i="9"/>
  <c r="D135" i="9"/>
  <c r="D134" i="9"/>
  <c r="D133" i="9"/>
  <c r="D132" i="9"/>
  <c r="D131" i="9"/>
  <c r="D130" i="9"/>
  <c r="D129" i="9"/>
  <c r="D128" i="9"/>
  <c r="D127" i="9"/>
  <c r="D126" i="9"/>
  <c r="D125" i="9"/>
  <c r="D124" i="9"/>
  <c r="D123" i="9"/>
  <c r="D122" i="9"/>
  <c r="D121" i="9"/>
  <c r="D120" i="9"/>
  <c r="D119" i="9"/>
  <c r="D118" i="9"/>
  <c r="D117" i="9"/>
  <c r="D116" i="9"/>
  <c r="D115" i="9"/>
  <c r="D114" i="9"/>
  <c r="D113" i="9"/>
  <c r="D112" i="9"/>
  <c r="D111" i="9"/>
  <c r="D110" i="9"/>
  <c r="D109" i="9"/>
  <c r="D108" i="9"/>
  <c r="D107" i="9"/>
  <c r="D106" i="9"/>
  <c r="D105" i="9"/>
  <c r="D104" i="9"/>
  <c r="D103" i="9"/>
  <c r="D102" i="9"/>
  <c r="D101" i="9"/>
  <c r="D100" i="9"/>
  <c r="D99" i="9"/>
  <c r="D98" i="9"/>
  <c r="D97" i="9"/>
  <c r="D96" i="9"/>
  <c r="D95" i="9"/>
  <c r="D94" i="9"/>
  <c r="D93" i="9"/>
  <c r="D92" i="9"/>
  <c r="D91" i="9"/>
  <c r="D90" i="9"/>
  <c r="D89" i="9"/>
  <c r="D88" i="9"/>
  <c r="D87" i="9"/>
  <c r="D86" i="9"/>
  <c r="D85" i="9"/>
  <c r="D84" i="9"/>
  <c r="D83" i="9"/>
  <c r="D82" i="9"/>
  <c r="D81" i="9"/>
  <c r="D80" i="9"/>
  <c r="D79" i="9"/>
  <c r="D78" i="9"/>
  <c r="D77" i="9"/>
  <c r="D76" i="9"/>
  <c r="D75" i="9"/>
  <c r="D74" i="9"/>
  <c r="D73" i="9"/>
  <c r="D72" i="9"/>
  <c r="D71" i="9"/>
  <c r="D70" i="9"/>
  <c r="D69" i="9"/>
  <c r="D68" i="9"/>
  <c r="D67" i="9"/>
  <c r="D66" i="9"/>
  <c r="D65" i="9"/>
  <c r="D64" i="9"/>
  <c r="D63" i="9"/>
  <c r="D62" i="9"/>
  <c r="D61" i="9"/>
  <c r="D60" i="9"/>
  <c r="D59" i="9"/>
  <c r="D58" i="9"/>
  <c r="D57" i="9"/>
  <c r="D56" i="9"/>
  <c r="D55" i="9"/>
  <c r="D54" i="9"/>
  <c r="D53" i="9"/>
  <c r="D52" i="9"/>
  <c r="D51" i="9"/>
  <c r="D50" i="9"/>
  <c r="D49" i="9"/>
  <c r="D48" i="9"/>
  <c r="D47" i="9"/>
  <c r="D46" i="9"/>
  <c r="D45" i="9"/>
  <c r="D44" i="9"/>
  <c r="D43" i="9"/>
  <c r="D42" i="9"/>
  <c r="D41" i="9"/>
  <c r="D40" i="9"/>
  <c r="D39" i="9"/>
  <c r="D38" i="9"/>
  <c r="D37" i="9"/>
  <c r="D36" i="9"/>
  <c r="D35" i="9"/>
  <c r="D34" i="9"/>
  <c r="D33" i="9"/>
  <c r="D32" i="9"/>
  <c r="D31" i="9"/>
  <c r="D30" i="9"/>
  <c r="D29" i="9"/>
  <c r="D28" i="9"/>
  <c r="D27" i="9"/>
  <c r="D26" i="9"/>
  <c r="D25" i="9"/>
  <c r="D24" i="9"/>
  <c r="D23" i="9"/>
  <c r="D22" i="9"/>
  <c r="D21" i="9"/>
  <c r="D20" i="9"/>
  <c r="D19" i="9"/>
  <c r="D18" i="9"/>
  <c r="D17" i="9"/>
  <c r="D16" i="9"/>
  <c r="D15" i="9"/>
  <c r="D14" i="9"/>
  <c r="D13" i="9"/>
  <c r="D12" i="9"/>
  <c r="D11" i="9"/>
  <c r="D10" i="9"/>
  <c r="D9" i="9"/>
  <c r="D8" i="9"/>
  <c r="D7" i="9"/>
  <c r="D6" i="9"/>
  <c r="D5" i="9"/>
  <c r="D4" i="9"/>
  <c r="A656" i="10" l="1"/>
  <c r="N598" i="10" l="1"/>
  <c r="B257" i="9"/>
  <c r="J438" i="10" l="1"/>
  <c r="G82" i="6" s="1"/>
  <c r="G438" i="10"/>
  <c r="D82" i="6" s="1"/>
  <c r="L438" i="10"/>
  <c r="J82" i="6" s="1"/>
  <c r="N438" i="10"/>
  <c r="M82" i="6" s="1"/>
  <c r="T438" i="10"/>
  <c r="P82" i="6" s="1"/>
  <c r="BV257" i="9" l="1"/>
  <c r="T7" i="10"/>
  <c r="P8" i="6" s="1"/>
  <c r="N7" i="10"/>
  <c r="M8" i="6" s="1"/>
  <c r="L7" i="10"/>
  <c r="J8" i="6" s="1"/>
  <c r="J7" i="10"/>
  <c r="G8" i="6" s="1"/>
  <c r="G7" i="10"/>
  <c r="I6" i="10"/>
  <c r="S656" i="10"/>
  <c r="H656" i="10"/>
  <c r="R5" i="10"/>
  <c r="S5" i="10"/>
  <c r="P5" i="10"/>
  <c r="Q5" i="10"/>
  <c r="O5" i="10"/>
  <c r="M5" i="10"/>
  <c r="K5" i="10"/>
  <c r="I5" i="10"/>
  <c r="H5" i="10"/>
  <c r="S342" i="10"/>
  <c r="S439" i="10"/>
  <c r="DA257" i="9" l="1"/>
  <c r="P111" i="6"/>
  <c r="N596" i="10"/>
  <c r="M111" i="6" s="1"/>
  <c r="L596" i="10"/>
  <c r="J111" i="6" s="1"/>
  <c r="J596" i="10"/>
  <c r="G111" i="6" s="1"/>
  <c r="G596" i="10"/>
  <c r="D111" i="6" s="1"/>
  <c r="M141" i="10"/>
  <c r="P112" i="6"/>
  <c r="R112" i="6" s="1"/>
  <c r="X112" i="6" s="1"/>
  <c r="M112" i="6"/>
  <c r="O112" i="6" s="1"/>
  <c r="W112" i="6" s="1"/>
  <c r="G369" i="10"/>
  <c r="J369" i="10"/>
  <c r="L369" i="10"/>
  <c r="N369" i="10"/>
  <c r="T369" i="10"/>
  <c r="T298" i="10"/>
  <c r="N652" i="10" l="1"/>
  <c r="L652" i="10"/>
  <c r="J652" i="10"/>
  <c r="G652" i="10"/>
  <c r="L598" i="10"/>
  <c r="J112" i="6" s="1"/>
  <c r="J598" i="10"/>
  <c r="G112" i="6" s="1"/>
  <c r="G598" i="10"/>
  <c r="D112" i="6" s="1"/>
  <c r="DJ257" i="9" l="1"/>
  <c r="DI257" i="9"/>
  <c r="DH257" i="9"/>
  <c r="DG257" i="9"/>
  <c r="DF257" i="9"/>
  <c r="DE257" i="9"/>
  <c r="DD257" i="9"/>
  <c r="DC257" i="9"/>
  <c r="DB257" i="9"/>
  <c r="CZ257" i="9"/>
  <c r="CY257" i="9"/>
  <c r="CX257" i="9"/>
  <c r="CW257" i="9"/>
  <c r="CV257" i="9"/>
  <c r="CU257" i="9"/>
  <c r="CT257" i="9"/>
  <c r="CS257" i="9"/>
  <c r="CR257" i="9"/>
  <c r="CQ257" i="9"/>
  <c r="CP257" i="9"/>
  <c r="CO257" i="9"/>
  <c r="CN257" i="9"/>
  <c r="CM257" i="9"/>
  <c r="CL257" i="9"/>
  <c r="CK257" i="9"/>
  <c r="CJ257" i="9"/>
  <c r="CI257" i="9"/>
  <c r="CH257" i="9"/>
  <c r="CG257" i="9"/>
  <c r="CF257" i="9"/>
  <c r="CE257" i="9"/>
  <c r="CD257" i="9"/>
  <c r="CC257" i="9"/>
  <c r="CB257" i="9"/>
  <c r="CA257" i="9"/>
  <c r="BZ257" i="9"/>
  <c r="BY257" i="9"/>
  <c r="BX257" i="9"/>
  <c r="BW257" i="9"/>
  <c r="BU257" i="9"/>
  <c r="BT257" i="9"/>
  <c r="BS257" i="9"/>
  <c r="BR257" i="9"/>
  <c r="BQ257" i="9"/>
  <c r="BP257" i="9"/>
  <c r="BO257" i="9"/>
  <c r="BN257" i="9"/>
  <c r="BM257" i="9"/>
  <c r="BL257" i="9"/>
  <c r="BK257" i="9"/>
  <c r="BJ257" i="9"/>
  <c r="BI257" i="9"/>
  <c r="BH257" i="9"/>
  <c r="BG257" i="9"/>
  <c r="BF257" i="9"/>
  <c r="BE257" i="9"/>
  <c r="BD257" i="9"/>
  <c r="BC257" i="9"/>
  <c r="BB257" i="9"/>
  <c r="BA257" i="9"/>
  <c r="AZ257" i="9"/>
  <c r="AY257" i="9"/>
  <c r="AX257" i="9"/>
  <c r="AW257" i="9"/>
  <c r="AV257" i="9"/>
  <c r="AU257" i="9"/>
  <c r="AT257" i="9"/>
  <c r="AS257" i="9"/>
  <c r="AR257" i="9"/>
  <c r="AQ257" i="9"/>
  <c r="AP257" i="9"/>
  <c r="AO257" i="9"/>
  <c r="AN257" i="9"/>
  <c r="AM257" i="9"/>
  <c r="AL257" i="9"/>
  <c r="AK257" i="9"/>
  <c r="AJ257" i="9"/>
  <c r="AI257" i="9"/>
  <c r="AH257" i="9"/>
  <c r="AG257" i="9"/>
  <c r="AF257" i="9"/>
  <c r="AE257" i="9"/>
  <c r="AD257" i="9"/>
  <c r="AC257" i="9"/>
  <c r="AB257" i="9"/>
  <c r="AA257" i="9"/>
  <c r="Z257" i="9"/>
  <c r="Y257" i="9"/>
  <c r="X257" i="9"/>
  <c r="W257" i="9"/>
  <c r="V257" i="9"/>
  <c r="U257" i="9"/>
  <c r="T257" i="9"/>
  <c r="S257" i="9"/>
  <c r="R257" i="9"/>
  <c r="Q257" i="9"/>
  <c r="P257" i="9"/>
  <c r="O257" i="9"/>
  <c r="N257" i="9"/>
  <c r="M257" i="9"/>
  <c r="L257" i="9"/>
  <c r="K257" i="9"/>
  <c r="J257" i="9"/>
  <c r="I257" i="9"/>
  <c r="H257" i="9"/>
  <c r="G257" i="9"/>
  <c r="F257" i="9"/>
  <c r="E257" i="9"/>
  <c r="D3" i="9"/>
  <c r="DK257" i="9" l="1"/>
  <c r="D257" i="9"/>
  <c r="P113" i="6" l="1"/>
  <c r="M113" i="6"/>
  <c r="M102" i="6"/>
  <c r="M98" i="6"/>
  <c r="R111" i="6" l="1"/>
  <c r="O102" i="6"/>
  <c r="O98" i="6"/>
  <c r="P20" i="6"/>
  <c r="P123" i="6"/>
  <c r="T17" i="10"/>
  <c r="T16" i="10"/>
  <c r="K70" i="10" l="1"/>
  <c r="G123" i="6" l="1"/>
  <c r="D123" i="6"/>
  <c r="M123" i="6"/>
  <c r="J123" i="6"/>
  <c r="R439" i="10" l="1"/>
  <c r="Q439" i="10"/>
  <c r="P439" i="10"/>
  <c r="O439" i="10"/>
  <c r="M439" i="10"/>
  <c r="K439" i="10"/>
  <c r="I439" i="10"/>
  <c r="H439" i="10"/>
  <c r="S606" i="10"/>
  <c r="R606" i="10"/>
  <c r="Q606" i="10"/>
  <c r="P606" i="10"/>
  <c r="O606" i="10"/>
  <c r="M606" i="10"/>
  <c r="K606" i="10"/>
  <c r="I606" i="10"/>
  <c r="H606" i="10"/>
  <c r="G86" i="10"/>
  <c r="D20" i="6" s="1"/>
  <c r="N86" i="10"/>
  <c r="M20" i="6" s="1"/>
  <c r="L86" i="10"/>
  <c r="J20" i="6" s="1"/>
  <c r="J86" i="10"/>
  <c r="G20" i="6" s="1"/>
  <c r="T20" i="10" l="1"/>
  <c r="L603" i="10"/>
  <c r="J113" i="6" s="1"/>
  <c r="J603" i="10"/>
  <c r="G113" i="6" s="1"/>
  <c r="G603" i="10"/>
  <c r="D113" i="6" s="1"/>
  <c r="R113" i="6" l="1"/>
  <c r="X113" i="6" s="1"/>
  <c r="M342" i="10"/>
  <c r="K342" i="10"/>
  <c r="I342" i="10"/>
  <c r="M247" i="10"/>
  <c r="K247" i="10"/>
  <c r="I247" i="10"/>
  <c r="K141" i="10"/>
  <c r="I141" i="10"/>
  <c r="M70" i="10"/>
  <c r="I70" i="10"/>
  <c r="M6" i="10"/>
  <c r="K6" i="10"/>
  <c r="H342" i="10"/>
  <c r="H247" i="10"/>
  <c r="H141" i="10"/>
  <c r="H70" i="10"/>
  <c r="H6" i="10"/>
  <c r="G281" i="10"/>
  <c r="J281" i="10"/>
  <c r="L281" i="10"/>
  <c r="N281" i="10"/>
  <c r="T281" i="10"/>
  <c r="L548" i="10"/>
  <c r="J103" i="6" s="1"/>
  <c r="L546" i="10"/>
  <c r="L551" i="10"/>
  <c r="J104" i="6" s="1"/>
  <c r="L556" i="10"/>
  <c r="J105" i="6" s="1"/>
  <c r="L564" i="10"/>
  <c r="J106" i="6" s="1"/>
  <c r="L567" i="10"/>
  <c r="J107" i="6" s="1"/>
  <c r="L570" i="10"/>
  <c r="J108" i="6" s="1"/>
  <c r="L581" i="10"/>
  <c r="J109" i="6" s="1"/>
  <c r="L588" i="10"/>
  <c r="J110" i="6" s="1"/>
  <c r="J588" i="10"/>
  <c r="G110" i="6" s="1"/>
  <c r="I110" i="6" s="1"/>
  <c r="J581" i="10"/>
  <c r="G109" i="6" s="1"/>
  <c r="J570" i="10"/>
  <c r="G108" i="6" s="1"/>
  <c r="I108" i="6" s="1"/>
  <c r="J567" i="10"/>
  <c r="G107" i="6" s="1"/>
  <c r="J564" i="10"/>
  <c r="G106" i="6" s="1"/>
  <c r="J556" i="10"/>
  <c r="G105" i="6" s="1"/>
  <c r="J551" i="10"/>
  <c r="G104" i="6" s="1"/>
  <c r="I104" i="6" s="1"/>
  <c r="J548" i="10"/>
  <c r="G103" i="6" s="1"/>
  <c r="J546" i="10"/>
  <c r="G588" i="10"/>
  <c r="D110" i="6" s="1"/>
  <c r="G581" i="10"/>
  <c r="D109" i="6" s="1"/>
  <c r="G570" i="10"/>
  <c r="D108" i="6" s="1"/>
  <c r="F108" i="6" s="1"/>
  <c r="G567" i="10"/>
  <c r="D107" i="6" s="1"/>
  <c r="G564" i="10"/>
  <c r="D106" i="6" s="1"/>
  <c r="G556" i="10"/>
  <c r="D105" i="6" s="1"/>
  <c r="G551" i="10"/>
  <c r="D104" i="6" s="1"/>
  <c r="G548" i="10"/>
  <c r="D103" i="6" s="1"/>
  <c r="G546" i="10"/>
  <c r="T588" i="10"/>
  <c r="P110" i="6" s="1"/>
  <c r="R110" i="6" s="1"/>
  <c r="N588" i="10"/>
  <c r="M110" i="6" s="1"/>
  <c r="O110" i="6" s="1"/>
  <c r="T581" i="10"/>
  <c r="P109" i="6" s="1"/>
  <c r="R109" i="6" s="1"/>
  <c r="N581" i="10"/>
  <c r="M109" i="6" s="1"/>
  <c r="O109" i="6" s="1"/>
  <c r="T570" i="10"/>
  <c r="P108" i="6" s="1"/>
  <c r="R108" i="6" s="1"/>
  <c r="N570" i="10"/>
  <c r="M108" i="6" s="1"/>
  <c r="O108" i="6" s="1"/>
  <c r="T567" i="10"/>
  <c r="P107" i="6" s="1"/>
  <c r="R107" i="6" s="1"/>
  <c r="N567" i="10"/>
  <c r="M107" i="6" s="1"/>
  <c r="O107" i="6" s="1"/>
  <c r="T564" i="10"/>
  <c r="P106" i="6" s="1"/>
  <c r="R106" i="6" s="1"/>
  <c r="N564" i="10"/>
  <c r="M106" i="6" s="1"/>
  <c r="O106" i="6" s="1"/>
  <c r="T556" i="10"/>
  <c r="P105" i="6" s="1"/>
  <c r="R105" i="6" s="1"/>
  <c r="N556" i="10"/>
  <c r="M105" i="6" s="1"/>
  <c r="O105" i="6" s="1"/>
  <c r="T552" i="10"/>
  <c r="P104" i="6" s="1"/>
  <c r="R104" i="6" s="1"/>
  <c r="N551" i="10"/>
  <c r="M104" i="6" s="1"/>
  <c r="O104" i="6" s="1"/>
  <c r="T548" i="10"/>
  <c r="P103" i="6" s="1"/>
  <c r="N548" i="10"/>
  <c r="M103" i="6" s="1"/>
  <c r="O103" i="6" s="1"/>
  <c r="T546" i="10"/>
  <c r="R103" i="6" l="1"/>
  <c r="P102" i="6"/>
  <c r="R102" i="6" s="1"/>
  <c r="J102" i="6"/>
  <c r="G102" i="6"/>
  <c r="O113" i="6"/>
  <c r="W113" i="6" s="1"/>
  <c r="O111" i="6"/>
  <c r="D102" i="6"/>
  <c r="P115" i="6"/>
  <c r="J127" i="6"/>
  <c r="J126" i="6"/>
  <c r="G127" i="6"/>
  <c r="G126" i="6"/>
  <c r="D127" i="6"/>
  <c r="D126" i="6"/>
  <c r="N142" i="10"/>
  <c r="M31" i="6" s="1"/>
  <c r="N149" i="10"/>
  <c r="M32" i="6" s="1"/>
  <c r="N159" i="10"/>
  <c r="M33" i="6" s="1"/>
  <c r="N165" i="10"/>
  <c r="M34" i="6" s="1"/>
  <c r="N171" i="10"/>
  <c r="M35" i="6" s="1"/>
  <c r="N181" i="10"/>
  <c r="M36" i="6" s="1"/>
  <c r="N182" i="10"/>
  <c r="M37" i="6" s="1"/>
  <c r="N188" i="10"/>
  <c r="M38" i="6" s="1"/>
  <c r="N191" i="10"/>
  <c r="M39" i="6" s="1"/>
  <c r="N198" i="10"/>
  <c r="M40" i="6" s="1"/>
  <c r="N202" i="10"/>
  <c r="M41" i="6" s="1"/>
  <c r="N208" i="10"/>
  <c r="M42" i="6" s="1"/>
  <c r="N211" i="10"/>
  <c r="N219" i="10"/>
  <c r="M44" i="6" s="1"/>
  <c r="N224" i="10"/>
  <c r="M45" i="6" s="1"/>
  <c r="N230" i="10"/>
  <c r="M46" i="6" s="1"/>
  <c r="N240" i="10"/>
  <c r="M47" i="6" s="1"/>
  <c r="N248" i="10"/>
  <c r="M49" i="6" s="1"/>
  <c r="N255" i="10"/>
  <c r="M50" i="6" s="1"/>
  <c r="N257" i="10"/>
  <c r="M51" i="6" s="1"/>
  <c r="N263" i="10"/>
  <c r="M52" i="6" s="1"/>
  <c r="N266" i="10"/>
  <c r="M53" i="6" s="1"/>
  <c r="N271" i="10"/>
  <c r="M54" i="6" s="1"/>
  <c r="N278" i="10"/>
  <c r="M55" i="6" s="1"/>
  <c r="N284" i="10"/>
  <c r="M57" i="6" s="1"/>
  <c r="N286" i="10"/>
  <c r="M58" i="6" s="1"/>
  <c r="N290" i="10"/>
  <c r="M59" i="6" s="1"/>
  <c r="N298" i="10"/>
  <c r="M60" i="6" s="1"/>
  <c r="N308" i="10"/>
  <c r="M61" i="6" s="1"/>
  <c r="N313" i="10"/>
  <c r="M62" i="6" s="1"/>
  <c r="N317" i="10"/>
  <c r="M63" i="6" s="1"/>
  <c r="N320" i="10"/>
  <c r="M64" i="6" s="1"/>
  <c r="N326" i="10"/>
  <c r="M65" i="6" s="1"/>
  <c r="N331" i="10"/>
  <c r="M66" i="6" s="1"/>
  <c r="N333" i="10"/>
  <c r="M67" i="6" s="1"/>
  <c r="N343" i="10"/>
  <c r="M69" i="6" s="1"/>
  <c r="N350" i="10"/>
  <c r="M70" i="6" s="1"/>
  <c r="N359" i="10"/>
  <c r="M71" i="6" s="1"/>
  <c r="M72" i="6"/>
  <c r="N374" i="10"/>
  <c r="M73" i="6" s="1"/>
  <c r="N381" i="10"/>
  <c r="M74" i="6" s="1"/>
  <c r="N386" i="10"/>
  <c r="M75" i="6" s="1"/>
  <c r="N395" i="10"/>
  <c r="M77" i="6" s="1"/>
  <c r="N391" i="10"/>
  <c r="M76" i="6" s="1"/>
  <c r="N401" i="10"/>
  <c r="M78" i="6" s="1"/>
  <c r="N409" i="10"/>
  <c r="M79" i="6" s="1"/>
  <c r="N414" i="10"/>
  <c r="M80" i="6" s="1"/>
  <c r="O80" i="6" s="1"/>
  <c r="W80" i="6" s="1"/>
  <c r="N419" i="10"/>
  <c r="M81" i="6" s="1"/>
  <c r="O81" i="6" s="1"/>
  <c r="W81" i="6" s="1"/>
  <c r="N440" i="10"/>
  <c r="M84" i="6" s="1"/>
  <c r="N445" i="10"/>
  <c r="M85" i="6" s="1"/>
  <c r="N450" i="10"/>
  <c r="M86" i="6" s="1"/>
  <c r="N459" i="10"/>
  <c r="M87" i="6" s="1"/>
  <c r="N464" i="10"/>
  <c r="M88" i="6" s="1"/>
  <c r="N465" i="10"/>
  <c r="M89" i="6" s="1"/>
  <c r="N470" i="10"/>
  <c r="M90" i="6" s="1"/>
  <c r="O90" i="6" s="1"/>
  <c r="N477" i="10"/>
  <c r="M91" i="6" s="1"/>
  <c r="O91" i="6" s="1"/>
  <c r="N481" i="10"/>
  <c r="M92" i="6" s="1"/>
  <c r="O92" i="6" s="1"/>
  <c r="N485" i="10"/>
  <c r="M93" i="6" s="1"/>
  <c r="O93" i="6" s="1"/>
  <c r="N499" i="10"/>
  <c r="M94" i="6" s="1"/>
  <c r="O94" i="6" s="1"/>
  <c r="N502" i="10"/>
  <c r="M95" i="6" s="1"/>
  <c r="O95" i="6" s="1"/>
  <c r="N513" i="10"/>
  <c r="M96" i="6" s="1"/>
  <c r="O96" i="6" s="1"/>
  <c r="N517" i="10"/>
  <c r="M97" i="6" s="1"/>
  <c r="O97" i="6" s="1"/>
  <c r="N527" i="10"/>
  <c r="M99" i="6" s="1"/>
  <c r="O99" i="6" s="1"/>
  <c r="N530" i="10"/>
  <c r="M100" i="6" s="1"/>
  <c r="O100" i="6" s="1"/>
  <c r="N544" i="10"/>
  <c r="M101" i="6" s="1"/>
  <c r="O101" i="6" s="1"/>
  <c r="N607" i="10"/>
  <c r="N615" i="10"/>
  <c r="M116" i="6" s="1"/>
  <c r="N620" i="10"/>
  <c r="M117" i="6" s="1"/>
  <c r="N626" i="10"/>
  <c r="M118" i="6" s="1"/>
  <c r="N631" i="10"/>
  <c r="N640" i="10"/>
  <c r="M121" i="6" s="1"/>
  <c r="N636" i="10"/>
  <c r="M120" i="6" s="1"/>
  <c r="N642" i="10"/>
  <c r="M122" i="6" s="1"/>
  <c r="O122" i="6" s="1"/>
  <c r="W122" i="6" s="1"/>
  <c r="N136" i="10"/>
  <c r="M29" i="6" s="1"/>
  <c r="N132" i="10"/>
  <c r="M28" i="6" s="1"/>
  <c r="N127" i="10"/>
  <c r="M27" i="6" s="1"/>
  <c r="N123" i="10"/>
  <c r="M26" i="6" s="1"/>
  <c r="N115" i="10"/>
  <c r="M25" i="6" s="1"/>
  <c r="N108" i="10"/>
  <c r="M24" i="6" s="1"/>
  <c r="N104" i="10"/>
  <c r="N97" i="10"/>
  <c r="M22" i="6" s="1"/>
  <c r="N91" i="10"/>
  <c r="M21" i="6" s="1"/>
  <c r="N76" i="10"/>
  <c r="M19" i="6" s="1"/>
  <c r="N71" i="10"/>
  <c r="M18" i="6" s="1"/>
  <c r="N63" i="10"/>
  <c r="M16" i="6" s="1"/>
  <c r="N60" i="10"/>
  <c r="M15" i="6" s="1"/>
  <c r="N40" i="10"/>
  <c r="M14" i="6" s="1"/>
  <c r="N32" i="10"/>
  <c r="M13" i="6" s="1"/>
  <c r="N25" i="10"/>
  <c r="M12" i="6" s="1"/>
  <c r="N18" i="10"/>
  <c r="M11" i="6" s="1"/>
  <c r="N13" i="10"/>
  <c r="M10" i="6" s="1"/>
  <c r="N11" i="10"/>
  <c r="L11" i="10"/>
  <c r="L13" i="10"/>
  <c r="J10" i="6" s="1"/>
  <c r="L18" i="10"/>
  <c r="J11" i="6" s="1"/>
  <c r="L25" i="10"/>
  <c r="J12" i="6" s="1"/>
  <c r="L32" i="10"/>
  <c r="J13" i="6" s="1"/>
  <c r="L40" i="10"/>
  <c r="J14" i="6" s="1"/>
  <c r="L60" i="10"/>
  <c r="J15" i="6" s="1"/>
  <c r="L63" i="10"/>
  <c r="J16" i="6" s="1"/>
  <c r="L71" i="10"/>
  <c r="J18" i="6" s="1"/>
  <c r="L97" i="10"/>
  <c r="J22" i="6" s="1"/>
  <c r="L91" i="10"/>
  <c r="J21" i="6" s="1"/>
  <c r="L104" i="10"/>
  <c r="J23" i="6" s="1"/>
  <c r="L108" i="10"/>
  <c r="J24" i="6" s="1"/>
  <c r="L115" i="10"/>
  <c r="J25" i="6" s="1"/>
  <c r="L123" i="10"/>
  <c r="J26" i="6" s="1"/>
  <c r="L127" i="10"/>
  <c r="J27" i="6" s="1"/>
  <c r="L136" i="10"/>
  <c r="J29" i="6" s="1"/>
  <c r="L142" i="10"/>
  <c r="J31" i="6" s="1"/>
  <c r="L149" i="10"/>
  <c r="J32" i="6" s="1"/>
  <c r="L159" i="10"/>
  <c r="J33" i="6" s="1"/>
  <c r="L165" i="10"/>
  <c r="J34" i="6" s="1"/>
  <c r="L171" i="10"/>
  <c r="J35" i="6" s="1"/>
  <c r="L240" i="10"/>
  <c r="J47" i="6" s="1"/>
  <c r="L230" i="10"/>
  <c r="J46" i="6" s="1"/>
  <c r="L224" i="10"/>
  <c r="J45" i="6" s="1"/>
  <c r="L219" i="10"/>
  <c r="J44" i="6" s="1"/>
  <c r="L211" i="10"/>
  <c r="J43" i="6" s="1"/>
  <c r="L208" i="10"/>
  <c r="J42" i="6" s="1"/>
  <c r="L202" i="10"/>
  <c r="J41" i="6" s="1"/>
  <c r="L198" i="10"/>
  <c r="J40" i="6" s="1"/>
  <c r="L191" i="10"/>
  <c r="J39" i="6" s="1"/>
  <c r="L188" i="10"/>
  <c r="J38" i="6" s="1"/>
  <c r="L182" i="10"/>
  <c r="J37" i="6" s="1"/>
  <c r="L248" i="10"/>
  <c r="J49" i="6" s="1"/>
  <c r="L255" i="10"/>
  <c r="J50" i="6" s="1"/>
  <c r="L257" i="10"/>
  <c r="J51" i="6" s="1"/>
  <c r="L263" i="10"/>
  <c r="J52" i="6" s="1"/>
  <c r="L266" i="10"/>
  <c r="J53" i="6" s="1"/>
  <c r="L278" i="10"/>
  <c r="J55" i="6" s="1"/>
  <c r="L284" i="10"/>
  <c r="J57" i="6" s="1"/>
  <c r="L286" i="10"/>
  <c r="J58" i="6" s="1"/>
  <c r="L290" i="10"/>
  <c r="J59" i="6" s="1"/>
  <c r="L298" i="10"/>
  <c r="J60" i="6" s="1"/>
  <c r="L308" i="10"/>
  <c r="J61" i="6" s="1"/>
  <c r="L326" i="10"/>
  <c r="J65" i="6" s="1"/>
  <c r="L313" i="10"/>
  <c r="J62" i="6" s="1"/>
  <c r="L317" i="10"/>
  <c r="J63" i="6" s="1"/>
  <c r="L320" i="10"/>
  <c r="J64" i="6" s="1"/>
  <c r="L331" i="10"/>
  <c r="J66" i="6" s="1"/>
  <c r="L333" i="10"/>
  <c r="J67" i="6" s="1"/>
  <c r="L419" i="10"/>
  <c r="J81" i="6" s="1"/>
  <c r="L414" i="10"/>
  <c r="J80" i="6" s="1"/>
  <c r="L409" i="10"/>
  <c r="J79" i="6" s="1"/>
  <c r="L401" i="10"/>
  <c r="J78" i="6" s="1"/>
  <c r="L395" i="10"/>
  <c r="J77" i="6" s="1"/>
  <c r="L391" i="10"/>
  <c r="J76" i="6" s="1"/>
  <c r="L386" i="10"/>
  <c r="J75" i="6" s="1"/>
  <c r="L381" i="10"/>
  <c r="J74" i="6" s="1"/>
  <c r="L374" i="10"/>
  <c r="J73" i="6" s="1"/>
  <c r="J72" i="6"/>
  <c r="L359" i="10"/>
  <c r="J71" i="6" s="1"/>
  <c r="L350" i="10"/>
  <c r="J70" i="6" s="1"/>
  <c r="L343" i="10"/>
  <c r="J69" i="6" s="1"/>
  <c r="L440" i="10"/>
  <c r="L445" i="10"/>
  <c r="J85" i="6" s="1"/>
  <c r="L450" i="10"/>
  <c r="J86" i="6" s="1"/>
  <c r="L459" i="10"/>
  <c r="J87" i="6" s="1"/>
  <c r="L485" i="10"/>
  <c r="J93" i="6" s="1"/>
  <c r="L481" i="10"/>
  <c r="J92" i="6" s="1"/>
  <c r="L477" i="10"/>
  <c r="J91" i="6" s="1"/>
  <c r="L470" i="10"/>
  <c r="J90" i="6" s="1"/>
  <c r="L465" i="10"/>
  <c r="J89" i="6" s="1"/>
  <c r="L464" i="10"/>
  <c r="J88" i="6" s="1"/>
  <c r="L499" i="10"/>
  <c r="J94" i="6" s="1"/>
  <c r="L502" i="10"/>
  <c r="J95" i="6" s="1"/>
  <c r="L513" i="10"/>
  <c r="J96" i="6" s="1"/>
  <c r="L96" i="6" s="1"/>
  <c r="L517" i="10"/>
  <c r="J97" i="6" s="1"/>
  <c r="L544" i="10"/>
  <c r="J101" i="6" s="1"/>
  <c r="L530" i="10"/>
  <c r="J100" i="6" s="1"/>
  <c r="L100" i="6" s="1"/>
  <c r="L527" i="10"/>
  <c r="J99" i="6" s="1"/>
  <c r="L99" i="6" s="1"/>
  <c r="L642" i="10"/>
  <c r="J122" i="6" s="1"/>
  <c r="L640" i="10"/>
  <c r="J121" i="6" s="1"/>
  <c r="L631" i="10"/>
  <c r="J119" i="6" s="1"/>
  <c r="L626" i="10"/>
  <c r="J118" i="6" s="1"/>
  <c r="L620" i="10"/>
  <c r="J117" i="6" s="1"/>
  <c r="L615" i="10"/>
  <c r="J116" i="6" s="1"/>
  <c r="L607" i="10"/>
  <c r="J13" i="10"/>
  <c r="G10" i="6" s="1"/>
  <c r="I10" i="6" s="1"/>
  <c r="U10" i="6" s="1"/>
  <c r="J11" i="10"/>
  <c r="J32" i="10"/>
  <c r="G13" i="6" s="1"/>
  <c r="I13" i="6" s="1"/>
  <c r="U13" i="6" s="1"/>
  <c r="J25" i="10"/>
  <c r="G12" i="6" s="1"/>
  <c r="J18" i="10"/>
  <c r="G11" i="6" s="1"/>
  <c r="J40" i="10"/>
  <c r="G14" i="6" s="1"/>
  <c r="I14" i="6" s="1"/>
  <c r="U14" i="6" s="1"/>
  <c r="J60" i="10"/>
  <c r="G15" i="6" s="1"/>
  <c r="J63" i="10"/>
  <c r="G16" i="6" s="1"/>
  <c r="I16" i="6" s="1"/>
  <c r="U16" i="6" s="1"/>
  <c r="J97" i="10"/>
  <c r="G22" i="6" s="1"/>
  <c r="J91" i="10"/>
  <c r="G21" i="6" s="1"/>
  <c r="J108" i="10"/>
  <c r="G24" i="6" s="1"/>
  <c r="I24" i="6" s="1"/>
  <c r="U24" i="6" s="1"/>
  <c r="J104" i="10"/>
  <c r="G23" i="6" s="1"/>
  <c r="J115" i="10"/>
  <c r="G25" i="6" s="1"/>
  <c r="J127" i="10"/>
  <c r="G27" i="6" s="1"/>
  <c r="J123" i="10"/>
  <c r="G26" i="6" s="1"/>
  <c r="I26" i="6" s="1"/>
  <c r="U26" i="6" s="1"/>
  <c r="J136" i="10"/>
  <c r="G29" i="6" s="1"/>
  <c r="J132" i="10"/>
  <c r="G28" i="6" s="1"/>
  <c r="J142" i="10"/>
  <c r="G31" i="6" s="1"/>
  <c r="I31" i="6" s="1"/>
  <c r="U31" i="6" s="1"/>
  <c r="J149" i="10"/>
  <c r="J159" i="10"/>
  <c r="G33" i="6" s="1"/>
  <c r="J165" i="10"/>
  <c r="G34" i="6" s="1"/>
  <c r="I34" i="6" s="1"/>
  <c r="U34" i="6" s="1"/>
  <c r="J171" i="10"/>
  <c r="G35" i="6" s="1"/>
  <c r="I35" i="6" s="1"/>
  <c r="U35" i="6" s="1"/>
  <c r="J182" i="10"/>
  <c r="G37" i="6" s="1"/>
  <c r="I37" i="6" s="1"/>
  <c r="U37" i="6" s="1"/>
  <c r="J181" i="10"/>
  <c r="G36" i="6" s="1"/>
  <c r="J188" i="10"/>
  <c r="G38" i="6" s="1"/>
  <c r="J191" i="10"/>
  <c r="G39" i="6" s="1"/>
  <c r="J198" i="10"/>
  <c r="G40" i="6" s="1"/>
  <c r="I40" i="6" s="1"/>
  <c r="U40" i="6" s="1"/>
  <c r="J219" i="10"/>
  <c r="G44" i="6" s="1"/>
  <c r="J211" i="10"/>
  <c r="J208" i="10"/>
  <c r="G42" i="6" s="1"/>
  <c r="J202" i="10"/>
  <c r="G41" i="6" s="1"/>
  <c r="J224" i="10"/>
  <c r="G45" i="6" s="1"/>
  <c r="J230" i="10"/>
  <c r="G46" i="6" s="1"/>
  <c r="I46" i="6" s="1"/>
  <c r="U46" i="6" s="1"/>
  <c r="J240" i="10"/>
  <c r="G47" i="6" s="1"/>
  <c r="I47" i="6" s="1"/>
  <c r="U47" i="6" s="1"/>
  <c r="J248" i="10"/>
  <c r="G49" i="6" s="1"/>
  <c r="I49" i="6" s="1"/>
  <c r="U49" i="6" s="1"/>
  <c r="J255" i="10"/>
  <c r="G50" i="6" s="1"/>
  <c r="J257" i="10"/>
  <c r="G51" i="6" s="1"/>
  <c r="J266" i="10"/>
  <c r="G53" i="6" s="1"/>
  <c r="J263" i="10"/>
  <c r="G52" i="6" s="1"/>
  <c r="J278" i="10"/>
  <c r="G55" i="6" s="1"/>
  <c r="G56" i="6"/>
  <c r="J284" i="10"/>
  <c r="G57" i="6" s="1"/>
  <c r="J290" i="10"/>
  <c r="G59" i="6" s="1"/>
  <c r="I59" i="6" s="1"/>
  <c r="U59" i="6" s="1"/>
  <c r="J286" i="10"/>
  <c r="G58" i="6" s="1"/>
  <c r="J298" i="10"/>
  <c r="G60" i="6" s="1"/>
  <c r="J308" i="10"/>
  <c r="G61" i="6" s="1"/>
  <c r="I61" i="6" s="1"/>
  <c r="U61" i="6" s="1"/>
  <c r="J320" i="10"/>
  <c r="G64" i="6" s="1"/>
  <c r="I64" i="6" s="1"/>
  <c r="U64" i="6" s="1"/>
  <c r="J317" i="10"/>
  <c r="G63" i="6" s="1"/>
  <c r="J313" i="10"/>
  <c r="G62" i="6" s="1"/>
  <c r="J326" i="10"/>
  <c r="G65" i="6" s="1"/>
  <c r="J333" i="10"/>
  <c r="G67" i="6" s="1"/>
  <c r="J331" i="10"/>
  <c r="G66" i="6" s="1"/>
  <c r="J343" i="10"/>
  <c r="G69" i="6" s="1"/>
  <c r="I69" i="6" s="1"/>
  <c r="U69" i="6" s="1"/>
  <c r="J350" i="10"/>
  <c r="G70" i="6" s="1"/>
  <c r="I70" i="6" s="1"/>
  <c r="U70" i="6" s="1"/>
  <c r="J359" i="10"/>
  <c r="G71" i="6" s="1"/>
  <c r="I71" i="6" s="1"/>
  <c r="U71" i="6" s="1"/>
  <c r="G72" i="6"/>
  <c r="J374" i="10"/>
  <c r="G73" i="6" s="1"/>
  <c r="J381" i="10"/>
  <c r="G74" i="6" s="1"/>
  <c r="J386" i="10"/>
  <c r="G75" i="6" s="1"/>
  <c r="I75" i="6" s="1"/>
  <c r="U75" i="6" s="1"/>
  <c r="J395" i="10"/>
  <c r="G77" i="6" s="1"/>
  <c r="J391" i="10"/>
  <c r="G76" i="6" s="1"/>
  <c r="J401" i="10"/>
  <c r="G78" i="6" s="1"/>
  <c r="I78" i="6" s="1"/>
  <c r="U78" i="6" s="1"/>
  <c r="J409" i="10"/>
  <c r="G79" i="6" s="1"/>
  <c r="J414" i="10"/>
  <c r="G80" i="6" s="1"/>
  <c r="J419" i="10"/>
  <c r="G81" i="6" s="1"/>
  <c r="I12" i="6" l="1"/>
  <c r="U12" i="6" s="1"/>
  <c r="F104" i="6"/>
  <c r="I81" i="6"/>
  <c r="U81" i="6" s="1"/>
  <c r="I80" i="6"/>
  <c r="U80" i="6" s="1"/>
  <c r="L80" i="6"/>
  <c r="V80" i="6" s="1"/>
  <c r="L81" i="6"/>
  <c r="V81" i="6" s="1"/>
  <c r="I77" i="6"/>
  <c r="U77" i="6" s="1"/>
  <c r="I74" i="6"/>
  <c r="U74" i="6" s="1"/>
  <c r="I65" i="6"/>
  <c r="U65" i="6" s="1"/>
  <c r="I57" i="6"/>
  <c r="U57" i="6" s="1"/>
  <c r="I53" i="6"/>
  <c r="U53" i="6" s="1"/>
  <c r="I42" i="6"/>
  <c r="U42" i="6" s="1"/>
  <c r="I23" i="6"/>
  <c r="U23" i="6" s="1"/>
  <c r="J9" i="6"/>
  <c r="M9" i="6"/>
  <c r="N5" i="10"/>
  <c r="N656" i="10"/>
  <c r="O8" i="6"/>
  <c r="F107" i="6"/>
  <c r="F112" i="6"/>
  <c r="T112" i="6" s="1"/>
  <c r="I112" i="6"/>
  <c r="U112" i="6" s="1"/>
  <c r="L103" i="6"/>
  <c r="L112" i="6"/>
  <c r="V112" i="6" s="1"/>
  <c r="M119" i="6"/>
  <c r="M83" i="6"/>
  <c r="I105" i="6"/>
  <c r="L109" i="6"/>
  <c r="F105" i="6"/>
  <c r="I73" i="6"/>
  <c r="U73" i="6" s="1"/>
  <c r="I62" i="6"/>
  <c r="U62" i="6" s="1"/>
  <c r="I60" i="6"/>
  <c r="U60" i="6" s="1"/>
  <c r="I56" i="6"/>
  <c r="U56" i="6" s="1"/>
  <c r="I51" i="6"/>
  <c r="U51" i="6" s="1"/>
  <c r="I39" i="6"/>
  <c r="U39" i="6" s="1"/>
  <c r="I27" i="6"/>
  <c r="U27" i="6" s="1"/>
  <c r="I15" i="6"/>
  <c r="U15" i="6" s="1"/>
  <c r="L95" i="6"/>
  <c r="L90" i="6"/>
  <c r="L93" i="6"/>
  <c r="J84" i="6"/>
  <c r="I106" i="6"/>
  <c r="F111" i="6"/>
  <c r="I109" i="6"/>
  <c r="F106" i="6"/>
  <c r="L111" i="6"/>
  <c r="L108" i="6"/>
  <c r="L107" i="6"/>
  <c r="I79" i="6"/>
  <c r="U79" i="6" s="1"/>
  <c r="I72" i="6"/>
  <c r="U72" i="6" s="1"/>
  <c r="I66" i="6"/>
  <c r="U66" i="6" s="1"/>
  <c r="I63" i="6"/>
  <c r="U63" i="6" s="1"/>
  <c r="I58" i="6"/>
  <c r="U58" i="6" s="1"/>
  <c r="I55" i="6"/>
  <c r="U55" i="6" s="1"/>
  <c r="I50" i="6"/>
  <c r="U50" i="6" s="1"/>
  <c r="I45" i="6"/>
  <c r="U45" i="6" s="1"/>
  <c r="I44" i="6"/>
  <c r="U44" i="6" s="1"/>
  <c r="I38" i="6"/>
  <c r="U38" i="6" s="1"/>
  <c r="I28" i="6"/>
  <c r="U28" i="6" s="1"/>
  <c r="I21" i="6"/>
  <c r="U21" i="6" s="1"/>
  <c r="L101" i="6"/>
  <c r="L94" i="6"/>
  <c r="L91" i="6"/>
  <c r="I102" i="6"/>
  <c r="I111" i="6"/>
  <c r="L106" i="6"/>
  <c r="L102" i="6"/>
  <c r="I107" i="6"/>
  <c r="F103" i="6"/>
  <c r="F110" i="6"/>
  <c r="I82" i="6"/>
  <c r="U82" i="6" s="1"/>
  <c r="I67" i="6"/>
  <c r="U67" i="6" s="1"/>
  <c r="I41" i="6"/>
  <c r="U41" i="6" s="1"/>
  <c r="I33" i="6"/>
  <c r="U33" i="6" s="1"/>
  <c r="I29" i="6"/>
  <c r="U29" i="6" s="1"/>
  <c r="I25" i="6"/>
  <c r="U25" i="6" s="1"/>
  <c r="I22" i="6"/>
  <c r="U22" i="6" s="1"/>
  <c r="I11" i="6"/>
  <c r="U11" i="6" s="1"/>
  <c r="L97" i="6"/>
  <c r="L92" i="6"/>
  <c r="F102" i="6"/>
  <c r="L104" i="6"/>
  <c r="I103" i="6"/>
  <c r="L105" i="6"/>
  <c r="L110" i="6"/>
  <c r="F109" i="6"/>
  <c r="M43" i="6"/>
  <c r="G43" i="6"/>
  <c r="I43" i="6" s="1"/>
  <c r="U43" i="6" s="1"/>
  <c r="L89" i="6"/>
  <c r="O89" i="6"/>
  <c r="F113" i="6"/>
  <c r="T113" i="6" s="1"/>
  <c r="I113" i="6"/>
  <c r="U113" i="6" s="1"/>
  <c r="L122" i="6"/>
  <c r="V122" i="6" s="1"/>
  <c r="L113" i="6"/>
  <c r="V113" i="6" s="1"/>
  <c r="N342" i="10"/>
  <c r="N247" i="10"/>
  <c r="J115" i="6"/>
  <c r="N439" i="10"/>
  <c r="M115" i="6"/>
  <c r="N606" i="10"/>
  <c r="N141" i="10"/>
  <c r="L342" i="10"/>
  <c r="N70" i="10"/>
  <c r="M56" i="6"/>
  <c r="G32" i="6"/>
  <c r="I32" i="6" s="1"/>
  <c r="U32" i="6" s="1"/>
  <c r="M23" i="6"/>
  <c r="G68" i="6"/>
  <c r="I68" i="6" s="1"/>
  <c r="U68" i="6" s="1"/>
  <c r="I76" i="6"/>
  <c r="U76" i="6" s="1"/>
  <c r="I52" i="6"/>
  <c r="U52" i="6" s="1"/>
  <c r="I36" i="6"/>
  <c r="U36" i="6" s="1"/>
  <c r="I20" i="6"/>
  <c r="U20" i="6" s="1"/>
  <c r="J141" i="10"/>
  <c r="J342" i="10"/>
  <c r="N6" i="10"/>
  <c r="G9" i="6"/>
  <c r="I9" i="6" s="1"/>
  <c r="U9" i="6" s="1"/>
  <c r="M6" i="6" l="1"/>
  <c r="M124" i="6" s="1"/>
  <c r="Y112" i="6"/>
  <c r="S112" i="6" s="1"/>
  <c r="Y113" i="6"/>
  <c r="S113" i="6" s="1"/>
  <c r="G30" i="6"/>
  <c r="I30" i="6" s="1"/>
  <c r="U30" i="6" s="1"/>
  <c r="J440" i="10"/>
  <c r="G84" i="6" s="1"/>
  <c r="J445" i="10"/>
  <c r="J450" i="10"/>
  <c r="J459" i="10"/>
  <c r="J464" i="10"/>
  <c r="J465" i="10"/>
  <c r="J470" i="10"/>
  <c r="J477" i="10"/>
  <c r="J485" i="10"/>
  <c r="J481" i="10"/>
  <c r="J499" i="10"/>
  <c r="J502" i="10"/>
  <c r="J513" i="10"/>
  <c r="J517" i="10"/>
  <c r="J525" i="10"/>
  <c r="J530" i="10"/>
  <c r="J527" i="10"/>
  <c r="J544" i="10"/>
  <c r="U103" i="6"/>
  <c r="U104" i="6"/>
  <c r="U105" i="6"/>
  <c r="U106" i="6"/>
  <c r="U107" i="6"/>
  <c r="U108" i="6"/>
  <c r="U109" i="6"/>
  <c r="U111" i="6"/>
  <c r="U110" i="6"/>
  <c r="J607" i="10"/>
  <c r="J615" i="10"/>
  <c r="G116" i="6" s="1"/>
  <c r="I116" i="6" s="1"/>
  <c r="U116" i="6" s="1"/>
  <c r="J626" i="10"/>
  <c r="G118" i="6" s="1"/>
  <c r="I118" i="6" s="1"/>
  <c r="U118" i="6" s="1"/>
  <c r="J620" i="10"/>
  <c r="G117" i="6" s="1"/>
  <c r="I117" i="6" s="1"/>
  <c r="U117" i="6" s="1"/>
  <c r="J631" i="10"/>
  <c r="G119" i="6" s="1"/>
  <c r="I119" i="6" s="1"/>
  <c r="U119" i="6" s="1"/>
  <c r="J642" i="10"/>
  <c r="J640" i="10"/>
  <c r="G121" i="6" s="1"/>
  <c r="I121" i="6" s="1"/>
  <c r="U121" i="6" s="1"/>
  <c r="J636" i="10"/>
  <c r="G120" i="6" s="1"/>
  <c r="I120" i="6" s="1"/>
  <c r="U120" i="6" s="1"/>
  <c r="T642" i="10"/>
  <c r="P122" i="6" s="1"/>
  <c r="R122" i="6" s="1"/>
  <c r="X122" i="6" s="1"/>
  <c r="T640" i="10"/>
  <c r="P121" i="6" s="1"/>
  <c r="T636" i="10"/>
  <c r="P120" i="6" s="1"/>
  <c r="T631" i="10"/>
  <c r="P119" i="6" s="1"/>
  <c r="T626" i="10"/>
  <c r="P118" i="6" s="1"/>
  <c r="T620" i="10"/>
  <c r="P117" i="6" s="1"/>
  <c r="T615" i="10"/>
  <c r="T544" i="10"/>
  <c r="P101" i="6" s="1"/>
  <c r="R101" i="6" s="1"/>
  <c r="T530" i="10"/>
  <c r="P100" i="6" s="1"/>
  <c r="R100" i="6" s="1"/>
  <c r="T527" i="10"/>
  <c r="P99" i="6" s="1"/>
  <c r="R99" i="6" s="1"/>
  <c r="T525" i="10"/>
  <c r="P98" i="6" s="1"/>
  <c r="R98" i="6" s="1"/>
  <c r="T517" i="10"/>
  <c r="P97" i="6" s="1"/>
  <c r="R97" i="6" s="1"/>
  <c r="T513" i="10"/>
  <c r="P96" i="6" s="1"/>
  <c r="R96" i="6" s="1"/>
  <c r="T502" i="10"/>
  <c r="P95" i="6" s="1"/>
  <c r="R95" i="6" s="1"/>
  <c r="T499" i="10"/>
  <c r="P94" i="6" s="1"/>
  <c r="R94" i="6" s="1"/>
  <c r="T485" i="10"/>
  <c r="P93" i="6" s="1"/>
  <c r="R93" i="6" s="1"/>
  <c r="T481" i="10"/>
  <c r="P92" i="6" s="1"/>
  <c r="R92" i="6" s="1"/>
  <c r="T477" i="10"/>
  <c r="P91" i="6" s="1"/>
  <c r="R91" i="6" s="1"/>
  <c r="T470" i="10"/>
  <c r="P90" i="6" s="1"/>
  <c r="R90" i="6" s="1"/>
  <c r="T465" i="10"/>
  <c r="P89" i="6" s="1"/>
  <c r="T464" i="10"/>
  <c r="P88" i="6" s="1"/>
  <c r="T459" i="10"/>
  <c r="P87" i="6" s="1"/>
  <c r="T450" i="10"/>
  <c r="P86" i="6" s="1"/>
  <c r="T445" i="10"/>
  <c r="P85" i="6" s="1"/>
  <c r="T440" i="10"/>
  <c r="P84" i="6" s="1"/>
  <c r="T419" i="10"/>
  <c r="P81" i="6" s="1"/>
  <c r="R81" i="6" s="1"/>
  <c r="X81" i="6" s="1"/>
  <c r="T414" i="10"/>
  <c r="P80" i="6" s="1"/>
  <c r="R80" i="6" s="1"/>
  <c r="X80" i="6" s="1"/>
  <c r="T409" i="10"/>
  <c r="P79" i="6" s="1"/>
  <c r="T401" i="10"/>
  <c r="P78" i="6" s="1"/>
  <c r="T395" i="10"/>
  <c r="P77" i="6" s="1"/>
  <c r="T391" i="10"/>
  <c r="P76" i="6" s="1"/>
  <c r="T386" i="10"/>
  <c r="P75" i="6" s="1"/>
  <c r="T381" i="10"/>
  <c r="P74" i="6" s="1"/>
  <c r="T374" i="10"/>
  <c r="P73" i="6" s="1"/>
  <c r="P72" i="6"/>
  <c r="T359" i="10"/>
  <c r="P71" i="6" s="1"/>
  <c r="T350" i="10"/>
  <c r="P70" i="6" s="1"/>
  <c r="T343" i="10"/>
  <c r="P69" i="6" s="1"/>
  <c r="R342" i="10"/>
  <c r="Q342" i="10"/>
  <c r="P342" i="10"/>
  <c r="O342" i="10"/>
  <c r="T333" i="10"/>
  <c r="P67" i="6" s="1"/>
  <c r="T331" i="10"/>
  <c r="P66" i="6" s="1"/>
  <c r="T326" i="10"/>
  <c r="P65" i="6" s="1"/>
  <c r="T320" i="10"/>
  <c r="P64" i="6" s="1"/>
  <c r="T317" i="10"/>
  <c r="P63" i="6" s="1"/>
  <c r="T313" i="10"/>
  <c r="P62" i="6" s="1"/>
  <c r="T308" i="10"/>
  <c r="P61" i="6" s="1"/>
  <c r="P60" i="6"/>
  <c r="T290" i="10"/>
  <c r="P59" i="6" s="1"/>
  <c r="T286" i="10"/>
  <c r="P58" i="6" s="1"/>
  <c r="T284" i="10"/>
  <c r="P57" i="6" s="1"/>
  <c r="P56" i="6"/>
  <c r="T278" i="10"/>
  <c r="P55" i="6" s="1"/>
  <c r="T271" i="10"/>
  <c r="P54" i="6" s="1"/>
  <c r="T266" i="10"/>
  <c r="P53" i="6" s="1"/>
  <c r="T263" i="10"/>
  <c r="P52" i="6" s="1"/>
  <c r="T257" i="10"/>
  <c r="P51" i="6" s="1"/>
  <c r="T255" i="10"/>
  <c r="P50" i="6" s="1"/>
  <c r="T248" i="10"/>
  <c r="P49" i="6" s="1"/>
  <c r="S247" i="10"/>
  <c r="R247" i="10"/>
  <c r="Q247" i="10"/>
  <c r="P247" i="10"/>
  <c r="O247" i="10"/>
  <c r="T240" i="10"/>
  <c r="P47" i="6" s="1"/>
  <c r="T230" i="10"/>
  <c r="P46" i="6" s="1"/>
  <c r="T224" i="10"/>
  <c r="P45" i="6" s="1"/>
  <c r="T219" i="10"/>
  <c r="P44" i="6" s="1"/>
  <c r="T211" i="10"/>
  <c r="P43" i="6" s="1"/>
  <c r="T208" i="10"/>
  <c r="P42" i="6" s="1"/>
  <c r="T202" i="10"/>
  <c r="P41" i="6" s="1"/>
  <c r="T198" i="10"/>
  <c r="P40" i="6" s="1"/>
  <c r="T191" i="10"/>
  <c r="P39" i="6" s="1"/>
  <c r="T188" i="10"/>
  <c r="P38" i="6" s="1"/>
  <c r="T182" i="10"/>
  <c r="P37" i="6" s="1"/>
  <c r="T181" i="10"/>
  <c r="P36" i="6" s="1"/>
  <c r="T171" i="10"/>
  <c r="P35" i="6" s="1"/>
  <c r="T165" i="10"/>
  <c r="P34" i="6" s="1"/>
  <c r="T159" i="10"/>
  <c r="P33" i="6" s="1"/>
  <c r="T149" i="10"/>
  <c r="P32" i="6" s="1"/>
  <c r="T142" i="10"/>
  <c r="P31" i="6" s="1"/>
  <c r="S141" i="10"/>
  <c r="R141" i="10"/>
  <c r="Q141" i="10"/>
  <c r="P141" i="10"/>
  <c r="O141" i="10"/>
  <c r="T136" i="10"/>
  <c r="P29" i="6" s="1"/>
  <c r="T132" i="10"/>
  <c r="P28" i="6" s="1"/>
  <c r="T127" i="10"/>
  <c r="P27" i="6" s="1"/>
  <c r="T123" i="10"/>
  <c r="P26" i="6" s="1"/>
  <c r="T115" i="10"/>
  <c r="P25" i="6" s="1"/>
  <c r="T108" i="10"/>
  <c r="P24" i="6" s="1"/>
  <c r="T104" i="10"/>
  <c r="P23" i="6" s="1"/>
  <c r="T97" i="10"/>
  <c r="P22" i="6" s="1"/>
  <c r="T91" i="10"/>
  <c r="P21" i="6" s="1"/>
  <c r="T76" i="10"/>
  <c r="P19" i="6" s="1"/>
  <c r="T71" i="10"/>
  <c r="P18" i="6" s="1"/>
  <c r="S70" i="10"/>
  <c r="R70" i="10"/>
  <c r="Q70" i="10"/>
  <c r="P70" i="10"/>
  <c r="O70" i="10"/>
  <c r="T63" i="10"/>
  <c r="P16" i="6" s="1"/>
  <c r="T60" i="10"/>
  <c r="P15" i="6" s="1"/>
  <c r="T40" i="10"/>
  <c r="P14" i="6" s="1"/>
  <c r="T32" i="10"/>
  <c r="P13" i="6" s="1"/>
  <c r="T25" i="10"/>
  <c r="P12" i="6" s="1"/>
  <c r="T18" i="10"/>
  <c r="P11" i="6" s="1"/>
  <c r="T13" i="10"/>
  <c r="P10" i="6" s="1"/>
  <c r="T11" i="10"/>
  <c r="S6" i="10"/>
  <c r="R6" i="10"/>
  <c r="Q6" i="10"/>
  <c r="P6" i="10"/>
  <c r="O6" i="10"/>
  <c r="N112" i="6" l="1"/>
  <c r="N81" i="6"/>
  <c r="N80" i="6"/>
  <c r="P9" i="6"/>
  <c r="T656" i="10"/>
  <c r="T5" i="10"/>
  <c r="G91" i="6"/>
  <c r="I91" i="6" s="1"/>
  <c r="U91" i="6" s="1"/>
  <c r="U102" i="6"/>
  <c r="G101" i="6"/>
  <c r="I101" i="6" s="1"/>
  <c r="U101" i="6" s="1"/>
  <c r="G97" i="6"/>
  <c r="I97" i="6" s="1"/>
  <c r="G92" i="6"/>
  <c r="I92" i="6" s="1"/>
  <c r="U92" i="6" s="1"/>
  <c r="G90" i="6"/>
  <c r="I90" i="6" s="1"/>
  <c r="U90" i="6" s="1"/>
  <c r="G86" i="6"/>
  <c r="I86" i="6" s="1"/>
  <c r="U86" i="6" s="1"/>
  <c r="P83" i="6"/>
  <c r="G99" i="6"/>
  <c r="I99" i="6" s="1"/>
  <c r="U99" i="6" s="1"/>
  <c r="U97" i="6"/>
  <c r="G96" i="6"/>
  <c r="I96" i="6" s="1"/>
  <c r="U96" i="6" s="1"/>
  <c r="G89" i="6"/>
  <c r="I89" i="6" s="1"/>
  <c r="U89" i="6" s="1"/>
  <c r="G85" i="6"/>
  <c r="I85" i="6" s="1"/>
  <c r="U85" i="6" s="1"/>
  <c r="G98" i="6"/>
  <c r="I98" i="6" s="1"/>
  <c r="U98" i="6" s="1"/>
  <c r="G94" i="6"/>
  <c r="I94" i="6" s="1"/>
  <c r="U94" i="6" s="1"/>
  <c r="G87" i="6"/>
  <c r="I87" i="6" s="1"/>
  <c r="U87" i="6" s="1"/>
  <c r="G100" i="6"/>
  <c r="I100" i="6" s="1"/>
  <c r="U100" i="6" s="1"/>
  <c r="G95" i="6"/>
  <c r="I95" i="6" s="1"/>
  <c r="U95" i="6" s="1"/>
  <c r="G93" i="6"/>
  <c r="I93" i="6" s="1"/>
  <c r="U93" i="6" s="1"/>
  <c r="G88" i="6"/>
  <c r="R89" i="6"/>
  <c r="I123" i="6"/>
  <c r="U123" i="6" s="1"/>
  <c r="G122" i="6"/>
  <c r="I122" i="6" s="1"/>
  <c r="U122" i="6" s="1"/>
  <c r="N122" i="6"/>
  <c r="N111" i="6"/>
  <c r="N110" i="6"/>
  <c r="N109" i="6"/>
  <c r="N108" i="6"/>
  <c r="N107" i="6"/>
  <c r="N106" i="6"/>
  <c r="N105" i="6"/>
  <c r="N104" i="6"/>
  <c r="N103" i="6"/>
  <c r="N102" i="6"/>
  <c r="N101" i="6"/>
  <c r="N100" i="6"/>
  <c r="N99" i="6"/>
  <c r="N98" i="6"/>
  <c r="N97" i="6"/>
  <c r="N96" i="6"/>
  <c r="N95" i="6"/>
  <c r="N94" i="6"/>
  <c r="N93" i="6"/>
  <c r="N92" i="6"/>
  <c r="N91" i="6"/>
  <c r="N90" i="6"/>
  <c r="N89" i="6"/>
  <c r="N113" i="6"/>
  <c r="T439" i="10"/>
  <c r="J439" i="10"/>
  <c r="P116" i="6"/>
  <c r="T606" i="10"/>
  <c r="J606" i="10"/>
  <c r="T247" i="10"/>
  <c r="T70" i="10"/>
  <c r="T342" i="10"/>
  <c r="T141" i="10"/>
  <c r="T6" i="10"/>
  <c r="I84" i="6"/>
  <c r="U84" i="6" s="1"/>
  <c r="G115" i="6"/>
  <c r="G631" i="10"/>
  <c r="D119" i="6" s="1"/>
  <c r="G620" i="10"/>
  <c r="D117" i="6" s="1"/>
  <c r="G615" i="10"/>
  <c r="D116" i="6" s="1"/>
  <c r="G607" i="10"/>
  <c r="D115" i="6" s="1"/>
  <c r="G544" i="10"/>
  <c r="D101" i="6" s="1"/>
  <c r="F101" i="6" s="1"/>
  <c r="G530" i="10"/>
  <c r="D100" i="6" s="1"/>
  <c r="F100" i="6" s="1"/>
  <c r="G527" i="10"/>
  <c r="D99" i="6" s="1"/>
  <c r="F99" i="6" s="1"/>
  <c r="G525" i="10"/>
  <c r="D98" i="6" s="1"/>
  <c r="F98" i="6" s="1"/>
  <c r="G517" i="10"/>
  <c r="D97" i="6" s="1"/>
  <c r="F97" i="6" s="1"/>
  <c r="G513" i="10"/>
  <c r="D96" i="6" s="1"/>
  <c r="F96" i="6" s="1"/>
  <c r="G502" i="10"/>
  <c r="D95" i="6" s="1"/>
  <c r="F95" i="6" s="1"/>
  <c r="G499" i="10"/>
  <c r="D94" i="6" s="1"/>
  <c r="F94" i="6" s="1"/>
  <c r="G485" i="10"/>
  <c r="D93" i="6" s="1"/>
  <c r="F93" i="6" s="1"/>
  <c r="G481" i="10"/>
  <c r="D92" i="6" s="1"/>
  <c r="F92" i="6" s="1"/>
  <c r="G477" i="10"/>
  <c r="D91" i="6" s="1"/>
  <c r="F91" i="6" s="1"/>
  <c r="G470" i="10"/>
  <c r="D90" i="6" s="1"/>
  <c r="F90" i="6" s="1"/>
  <c r="G465" i="10"/>
  <c r="D89" i="6" s="1"/>
  <c r="G464" i="10"/>
  <c r="D88" i="6" s="1"/>
  <c r="G459" i="10"/>
  <c r="D87" i="6" s="1"/>
  <c r="G450" i="10"/>
  <c r="D86" i="6" s="1"/>
  <c r="G445" i="10"/>
  <c r="D85" i="6" s="1"/>
  <c r="G440" i="10"/>
  <c r="D84" i="6" s="1"/>
  <c r="G419" i="10"/>
  <c r="D81" i="6" s="1"/>
  <c r="F81" i="6" s="1"/>
  <c r="T81" i="6" s="1"/>
  <c r="Y81" i="6" s="1"/>
  <c r="S81" i="6" s="1"/>
  <c r="G414" i="10"/>
  <c r="D80" i="6" s="1"/>
  <c r="F80" i="6" s="1"/>
  <c r="T80" i="6" s="1"/>
  <c r="Y80" i="6" s="1"/>
  <c r="S80" i="6" s="1"/>
  <c r="G409" i="10"/>
  <c r="D79" i="6" s="1"/>
  <c r="G401" i="10"/>
  <c r="D78" i="6" s="1"/>
  <c r="G395" i="10"/>
  <c r="D77" i="6" s="1"/>
  <c r="G391" i="10"/>
  <c r="D76" i="6" s="1"/>
  <c r="G386" i="10"/>
  <c r="D75" i="6" s="1"/>
  <c r="G381" i="10"/>
  <c r="D74" i="6" s="1"/>
  <c r="G374" i="10"/>
  <c r="D73" i="6" s="1"/>
  <c r="D72" i="6"/>
  <c r="G359" i="10"/>
  <c r="D71" i="6" s="1"/>
  <c r="G350" i="10"/>
  <c r="D70" i="6" s="1"/>
  <c r="G343" i="10"/>
  <c r="G333" i="10"/>
  <c r="D67" i="6" s="1"/>
  <c r="G331" i="10"/>
  <c r="D66" i="6" s="1"/>
  <c r="G326" i="10"/>
  <c r="D65" i="6" s="1"/>
  <c r="G320" i="10"/>
  <c r="D64" i="6" s="1"/>
  <c r="G317" i="10"/>
  <c r="D63" i="6" s="1"/>
  <c r="G313" i="10"/>
  <c r="D62" i="6" s="1"/>
  <c r="G308" i="10"/>
  <c r="D61" i="6" s="1"/>
  <c r="G298" i="10"/>
  <c r="D60" i="6" s="1"/>
  <c r="G290" i="10"/>
  <c r="D59" i="6" s="1"/>
  <c r="G286" i="10"/>
  <c r="D58" i="6" s="1"/>
  <c r="G284" i="10"/>
  <c r="D57" i="6" s="1"/>
  <c r="G278" i="10"/>
  <c r="D55" i="6" s="1"/>
  <c r="G271" i="10"/>
  <c r="D54" i="6" s="1"/>
  <c r="G266" i="10"/>
  <c r="D53" i="6" s="1"/>
  <c r="G263" i="10"/>
  <c r="D52" i="6" s="1"/>
  <c r="G257" i="10"/>
  <c r="D51" i="6" s="1"/>
  <c r="G255" i="10"/>
  <c r="D50" i="6" s="1"/>
  <c r="G248" i="10"/>
  <c r="G240" i="10"/>
  <c r="D47" i="6" s="1"/>
  <c r="G230" i="10"/>
  <c r="D46" i="6" s="1"/>
  <c r="G224" i="10"/>
  <c r="D45" i="6" s="1"/>
  <c r="G219" i="10"/>
  <c r="D44" i="6" s="1"/>
  <c r="G211" i="10"/>
  <c r="D43" i="6" s="1"/>
  <c r="G208" i="10"/>
  <c r="D42" i="6" s="1"/>
  <c r="G202" i="10"/>
  <c r="D41" i="6" s="1"/>
  <c r="G198" i="10"/>
  <c r="D40" i="6" s="1"/>
  <c r="G191" i="10"/>
  <c r="D39" i="6" s="1"/>
  <c r="G188" i="10"/>
  <c r="D38" i="6" s="1"/>
  <c r="G182" i="10"/>
  <c r="D37" i="6" s="1"/>
  <c r="G181" i="10"/>
  <c r="D36" i="6" s="1"/>
  <c r="G171" i="10"/>
  <c r="D35" i="6" s="1"/>
  <c r="G165" i="10"/>
  <c r="D34" i="6" s="1"/>
  <c r="G159" i="10"/>
  <c r="D33" i="6" s="1"/>
  <c r="G149" i="10"/>
  <c r="G142" i="10"/>
  <c r="G136" i="10"/>
  <c r="D29" i="6" s="1"/>
  <c r="G132" i="10"/>
  <c r="D28" i="6" s="1"/>
  <c r="G127" i="10"/>
  <c r="D27" i="6" s="1"/>
  <c r="G123" i="10"/>
  <c r="D26" i="6" s="1"/>
  <c r="G115" i="10"/>
  <c r="D25" i="6" s="1"/>
  <c r="G108" i="10"/>
  <c r="D24" i="6" s="1"/>
  <c r="G104" i="10"/>
  <c r="D23" i="6" s="1"/>
  <c r="G97" i="10"/>
  <c r="D22" i="6" s="1"/>
  <c r="G91" i="10"/>
  <c r="D21" i="6" s="1"/>
  <c r="G76" i="10"/>
  <c r="D19" i="6" s="1"/>
  <c r="G71" i="10"/>
  <c r="G63" i="10"/>
  <c r="D16" i="6" s="1"/>
  <c r="G60" i="10"/>
  <c r="D15" i="6" s="1"/>
  <c r="G40" i="10"/>
  <c r="D14" i="6" s="1"/>
  <c r="G32" i="10"/>
  <c r="D13" i="6" s="1"/>
  <c r="G25" i="10"/>
  <c r="D12" i="6" s="1"/>
  <c r="G18" i="10"/>
  <c r="D11" i="6" s="1"/>
  <c r="G13" i="10"/>
  <c r="D10" i="6" s="1"/>
  <c r="G11" i="10"/>
  <c r="G626" i="10"/>
  <c r="D118" i="6" s="1"/>
  <c r="G642" i="10"/>
  <c r="D122" i="6" s="1"/>
  <c r="F122" i="6" s="1"/>
  <c r="T122" i="6" s="1"/>
  <c r="G640" i="10"/>
  <c r="D121" i="6" s="1"/>
  <c r="G636" i="10"/>
  <c r="D120" i="6" s="1"/>
  <c r="L659" i="10"/>
  <c r="J659" i="10"/>
  <c r="G659" i="10"/>
  <c r="L658" i="10"/>
  <c r="J658" i="10"/>
  <c r="G658" i="10"/>
  <c r="L636" i="10"/>
  <c r="L606" i="10" s="1"/>
  <c r="L525" i="10"/>
  <c r="J98" i="6" s="1"/>
  <c r="J56" i="6"/>
  <c r="L271" i="10"/>
  <c r="J271" i="10"/>
  <c r="L181" i="10"/>
  <c r="L132" i="10"/>
  <c r="J28" i="6" s="1"/>
  <c r="L76" i="10"/>
  <c r="J76" i="10"/>
  <c r="G19" i="6" s="1"/>
  <c r="I19" i="6" s="1"/>
  <c r="U19" i="6" s="1"/>
  <c r="J71" i="10"/>
  <c r="P6" i="6" l="1"/>
  <c r="P124" i="6" s="1"/>
  <c r="J656" i="10"/>
  <c r="J5" i="10"/>
  <c r="L656" i="10"/>
  <c r="L5" i="10"/>
  <c r="D9" i="6"/>
  <c r="G656" i="10"/>
  <c r="G5" i="10"/>
  <c r="G83" i="6"/>
  <c r="I83" i="6" s="1"/>
  <c r="U83" i="6" s="1"/>
  <c r="L98" i="6"/>
  <c r="J83" i="6"/>
  <c r="Y122" i="6"/>
  <c r="S122" i="6" s="1"/>
  <c r="D83" i="6"/>
  <c r="F89" i="6"/>
  <c r="G70" i="10"/>
  <c r="G247" i="10"/>
  <c r="G141" i="10"/>
  <c r="G439" i="10"/>
  <c r="L439" i="10"/>
  <c r="D69" i="6"/>
  <c r="G342" i="10"/>
  <c r="G606" i="10"/>
  <c r="D56" i="6"/>
  <c r="D32" i="6"/>
  <c r="J6" i="10"/>
  <c r="L8" i="6"/>
  <c r="L6" i="10"/>
  <c r="G18" i="6"/>
  <c r="J70" i="10"/>
  <c r="J19" i="6"/>
  <c r="L70" i="10"/>
  <c r="J36" i="6"/>
  <c r="L141" i="10"/>
  <c r="G54" i="6"/>
  <c r="J247" i="10"/>
  <c r="J54" i="6"/>
  <c r="L247" i="10"/>
  <c r="J120" i="6"/>
  <c r="D114" i="6"/>
  <c r="G114" i="6"/>
  <c r="I114" i="6" s="1"/>
  <c r="U114" i="6" s="1"/>
  <c r="I115" i="6"/>
  <c r="U115" i="6" s="1"/>
  <c r="D18" i="6"/>
  <c r="D31" i="6"/>
  <c r="D49" i="6"/>
  <c r="I88" i="6"/>
  <c r="U88" i="6" s="1"/>
  <c r="D8" i="6"/>
  <c r="G6" i="10"/>
  <c r="D6" i="6" l="1"/>
  <c r="D124" i="6" s="1"/>
  <c r="J6" i="6"/>
  <c r="G6" i="6"/>
  <c r="Q112" i="6"/>
  <c r="Q81" i="6"/>
  <c r="Q80" i="6"/>
  <c r="D7" i="6"/>
  <c r="Q122" i="6"/>
  <c r="Q111" i="6"/>
  <c r="Q110" i="6"/>
  <c r="Q109" i="6"/>
  <c r="Q108" i="6"/>
  <c r="Q107" i="6"/>
  <c r="Q106" i="6"/>
  <c r="Q105" i="6"/>
  <c r="Q104" i="6"/>
  <c r="Q103" i="6"/>
  <c r="Q102" i="6"/>
  <c r="Q101" i="6"/>
  <c r="Q100" i="6"/>
  <c r="Q99" i="6"/>
  <c r="Q98" i="6"/>
  <c r="Q97" i="6"/>
  <c r="Q96" i="6"/>
  <c r="Q95" i="6"/>
  <c r="Q94" i="6"/>
  <c r="Q93" i="6"/>
  <c r="Q92" i="6"/>
  <c r="Q91" i="6"/>
  <c r="Q90" i="6"/>
  <c r="Q89" i="6"/>
  <c r="Q113" i="6"/>
  <c r="D30" i="6"/>
  <c r="I54" i="6"/>
  <c r="U54" i="6" s="1"/>
  <c r="G48" i="6"/>
  <c r="I48" i="6" s="1"/>
  <c r="U48" i="6" s="1"/>
  <c r="I18" i="6"/>
  <c r="U18" i="6" s="1"/>
  <c r="G17" i="6"/>
  <c r="I17" i="6" s="1"/>
  <c r="U17" i="6" s="1"/>
  <c r="I8" i="6"/>
  <c r="U8" i="6" s="1"/>
  <c r="G7" i="6"/>
  <c r="I7" i="6" s="1"/>
  <c r="U7" i="6" s="1"/>
  <c r="O123" i="6"/>
  <c r="R115" i="6"/>
  <c r="X115" i="6" s="1"/>
  <c r="O115" i="6"/>
  <c r="W115" i="6" s="1"/>
  <c r="E112" i="6" l="1"/>
  <c r="E81" i="6"/>
  <c r="E80" i="6"/>
  <c r="E122" i="6"/>
  <c r="E111" i="6"/>
  <c r="E110" i="6"/>
  <c r="E109" i="6"/>
  <c r="E108" i="6"/>
  <c r="E107" i="6"/>
  <c r="E106" i="6"/>
  <c r="E105" i="6"/>
  <c r="E104" i="6"/>
  <c r="E103" i="6"/>
  <c r="E102" i="6"/>
  <c r="E101" i="6"/>
  <c r="E100" i="6"/>
  <c r="E99" i="6"/>
  <c r="E98" i="6"/>
  <c r="E97" i="6"/>
  <c r="E96" i="6"/>
  <c r="E95" i="6"/>
  <c r="E94" i="6"/>
  <c r="E93" i="6"/>
  <c r="E92" i="6"/>
  <c r="E91" i="6"/>
  <c r="E90" i="6"/>
  <c r="E89" i="6"/>
  <c r="E113" i="6"/>
  <c r="J124" i="6"/>
  <c r="G124" i="6"/>
  <c r="I6" i="6"/>
  <c r="U6" i="6" s="1"/>
  <c r="L115" i="6"/>
  <c r="V115" i="6" s="1"/>
  <c r="L123" i="6"/>
  <c r="K112" i="6" l="1"/>
  <c r="K81" i="6"/>
  <c r="K80" i="6"/>
  <c r="H112" i="6"/>
  <c r="H81" i="6"/>
  <c r="H80" i="6"/>
  <c r="H122" i="6"/>
  <c r="H111" i="6"/>
  <c r="H110" i="6"/>
  <c r="H109" i="6"/>
  <c r="H108" i="6"/>
  <c r="H107" i="6"/>
  <c r="H106" i="6"/>
  <c r="H105" i="6"/>
  <c r="H104" i="6"/>
  <c r="H103" i="6"/>
  <c r="H102" i="6"/>
  <c r="H101" i="6"/>
  <c r="H100" i="6"/>
  <c r="H99" i="6"/>
  <c r="H98" i="6"/>
  <c r="H97" i="6"/>
  <c r="H96" i="6"/>
  <c r="H95" i="6"/>
  <c r="H94" i="6"/>
  <c r="H93" i="6"/>
  <c r="H92" i="6"/>
  <c r="H91" i="6"/>
  <c r="H90" i="6"/>
  <c r="H89" i="6"/>
  <c r="K122" i="6"/>
  <c r="K111" i="6"/>
  <c r="K110" i="6"/>
  <c r="K109" i="6"/>
  <c r="K108" i="6"/>
  <c r="K107" i="6"/>
  <c r="K106" i="6"/>
  <c r="K105" i="6"/>
  <c r="K104" i="6"/>
  <c r="K103" i="6"/>
  <c r="K102" i="6"/>
  <c r="K101" i="6"/>
  <c r="K100" i="6"/>
  <c r="K99" i="6"/>
  <c r="K98" i="6"/>
  <c r="K97" i="6"/>
  <c r="K96" i="6"/>
  <c r="K95" i="6"/>
  <c r="K94" i="6"/>
  <c r="K93" i="6"/>
  <c r="K92" i="6"/>
  <c r="K91" i="6"/>
  <c r="K90" i="6"/>
  <c r="K89" i="6"/>
  <c r="K113" i="6"/>
  <c r="H113" i="6"/>
  <c r="H121" i="6"/>
  <c r="H120" i="6"/>
  <c r="H119" i="6"/>
  <c r="H118" i="6"/>
  <c r="H117" i="6"/>
  <c r="H116" i="6"/>
  <c r="H115" i="6"/>
  <c r="H88" i="6"/>
  <c r="H87" i="6"/>
  <c r="H86" i="6"/>
  <c r="H85" i="6"/>
  <c r="H84" i="6"/>
  <c r="H82" i="6"/>
  <c r="H79" i="6"/>
  <c r="H78" i="6"/>
  <c r="H77" i="6"/>
  <c r="H76" i="6"/>
  <c r="H75" i="6"/>
  <c r="H74" i="6"/>
  <c r="H73" i="6"/>
  <c r="H72" i="6"/>
  <c r="H71" i="6"/>
  <c r="H70" i="6"/>
  <c r="H69" i="6"/>
  <c r="H67" i="6"/>
  <c r="H66" i="6"/>
  <c r="H65" i="6"/>
  <c r="H64" i="6"/>
  <c r="H63" i="6"/>
  <c r="H62" i="6"/>
  <c r="H61" i="6"/>
  <c r="H60" i="6"/>
  <c r="H59" i="6"/>
  <c r="H58" i="6"/>
  <c r="H57" i="6"/>
  <c r="H56" i="6"/>
  <c r="H55" i="6"/>
  <c r="H54" i="6"/>
  <c r="H53" i="6"/>
  <c r="H52" i="6"/>
  <c r="H51" i="6"/>
  <c r="H50" i="6"/>
  <c r="H49" i="6"/>
  <c r="H47" i="6"/>
  <c r="H46" i="6"/>
  <c r="H45" i="6"/>
  <c r="H44" i="6"/>
  <c r="H43" i="6"/>
  <c r="H42" i="6"/>
  <c r="H41" i="6"/>
  <c r="H40" i="6"/>
  <c r="H39" i="6"/>
  <c r="H38" i="6"/>
  <c r="H123" i="6"/>
  <c r="H6" i="6"/>
  <c r="H8" i="6"/>
  <c r="H9" i="6"/>
  <c r="H10" i="6"/>
  <c r="H11" i="6"/>
  <c r="H12" i="6"/>
  <c r="H13" i="6"/>
  <c r="H14" i="6"/>
  <c r="H15" i="6"/>
  <c r="H16" i="6"/>
  <c r="H18" i="6"/>
  <c r="H19" i="6"/>
  <c r="H20" i="6"/>
  <c r="H21" i="6"/>
  <c r="H22" i="6"/>
  <c r="H23" i="6"/>
  <c r="H24" i="6"/>
  <c r="H25" i="6"/>
  <c r="H26" i="6"/>
  <c r="H27" i="6"/>
  <c r="H28" i="6"/>
  <c r="H29" i="6"/>
  <c r="H31" i="6"/>
  <c r="H32" i="6"/>
  <c r="H33" i="6"/>
  <c r="H34" i="6"/>
  <c r="H35" i="6"/>
  <c r="H36" i="6"/>
  <c r="H37" i="6"/>
  <c r="F115" i="6"/>
  <c r="T115" i="6" s="1"/>
  <c r="Y115" i="6" s="1"/>
  <c r="S115" i="6" s="1"/>
  <c r="O76" i="6" l="1"/>
  <c r="W76" i="6" s="1"/>
  <c r="O121" i="6"/>
  <c r="W121" i="6" s="1"/>
  <c r="O117" i="6"/>
  <c r="W117" i="6" s="1"/>
  <c r="W123" i="6"/>
  <c r="O70" i="6"/>
  <c r="W70" i="6" s="1"/>
  <c r="O54" i="6"/>
  <c r="W54" i="6" s="1"/>
  <c r="O53" i="6"/>
  <c r="W53" i="6" s="1"/>
  <c r="O52" i="6"/>
  <c r="W52" i="6" s="1"/>
  <c r="O51" i="6"/>
  <c r="W51" i="6" s="1"/>
  <c r="O50" i="6"/>
  <c r="W50" i="6" s="1"/>
  <c r="O35" i="6"/>
  <c r="W35" i="6" s="1"/>
  <c r="O34" i="6"/>
  <c r="W34" i="6" s="1"/>
  <c r="O33" i="6"/>
  <c r="W33" i="6" s="1"/>
  <c r="O32" i="6"/>
  <c r="W32" i="6" s="1"/>
  <c r="O22" i="6"/>
  <c r="W22" i="6" s="1"/>
  <c r="O21" i="6"/>
  <c r="W21" i="6" s="1"/>
  <c r="O20" i="6"/>
  <c r="W20" i="6" s="1"/>
  <c r="O19" i="6"/>
  <c r="W19" i="6" s="1"/>
  <c r="O12" i="6"/>
  <c r="W12" i="6" s="1"/>
  <c r="O11" i="6"/>
  <c r="W11" i="6" s="1"/>
  <c r="O10" i="6"/>
  <c r="W10" i="6" s="1"/>
  <c r="O9" i="6"/>
  <c r="W9" i="6" s="1"/>
  <c r="O69" i="6" l="1"/>
  <c r="W69" i="6" s="1"/>
  <c r="O6" i="6"/>
  <c r="W6" i="6" s="1"/>
  <c r="O14" i="6"/>
  <c r="W14" i="6" s="1"/>
  <c r="O16" i="6"/>
  <c r="W16" i="6" s="1"/>
  <c r="O31" i="6"/>
  <c r="W31" i="6" s="1"/>
  <c r="O116" i="6"/>
  <c r="W116" i="6" s="1"/>
  <c r="O13" i="6"/>
  <c r="W13" i="6" s="1"/>
  <c r="O15" i="6"/>
  <c r="W15" i="6" s="1"/>
  <c r="O18" i="6"/>
  <c r="W18" i="6" s="1"/>
  <c r="O49" i="6"/>
  <c r="W49" i="6" s="1"/>
  <c r="O24" i="6"/>
  <c r="W24" i="6" s="1"/>
  <c r="O25" i="6"/>
  <c r="W25" i="6" s="1"/>
  <c r="O26" i="6"/>
  <c r="W26" i="6" s="1"/>
  <c r="O27" i="6"/>
  <c r="W27" i="6" s="1"/>
  <c r="O28" i="6"/>
  <c r="W28" i="6" s="1"/>
  <c r="O29" i="6"/>
  <c r="W29" i="6" s="1"/>
  <c r="O37" i="6"/>
  <c r="W37" i="6" s="1"/>
  <c r="O38" i="6"/>
  <c r="W38" i="6" s="1"/>
  <c r="O39" i="6"/>
  <c r="W39" i="6" s="1"/>
  <c r="O40" i="6"/>
  <c r="W40" i="6" s="1"/>
  <c r="O41" i="6"/>
  <c r="W41" i="6" s="1"/>
  <c r="O42" i="6"/>
  <c r="W42" i="6" s="1"/>
  <c r="O43" i="6"/>
  <c r="W43" i="6" s="1"/>
  <c r="O44" i="6"/>
  <c r="W44" i="6" s="1"/>
  <c r="O45" i="6"/>
  <c r="W45" i="6" s="1"/>
  <c r="O46" i="6"/>
  <c r="W46" i="6" s="1"/>
  <c r="O47" i="6"/>
  <c r="W47" i="6" s="1"/>
  <c r="O56" i="6"/>
  <c r="W56" i="6" s="1"/>
  <c r="O57" i="6"/>
  <c r="W57" i="6" s="1"/>
  <c r="O58" i="6"/>
  <c r="W58" i="6" s="1"/>
  <c r="O59" i="6"/>
  <c r="W59" i="6" s="1"/>
  <c r="O60" i="6"/>
  <c r="W60" i="6" s="1"/>
  <c r="O61" i="6"/>
  <c r="W61" i="6" s="1"/>
  <c r="O62" i="6"/>
  <c r="W62" i="6" s="1"/>
  <c r="O63" i="6"/>
  <c r="W63" i="6" s="1"/>
  <c r="O64" i="6"/>
  <c r="W64" i="6" s="1"/>
  <c r="O65" i="6"/>
  <c r="W65" i="6" s="1"/>
  <c r="O66" i="6"/>
  <c r="W66" i="6" s="1"/>
  <c r="O67" i="6"/>
  <c r="W67" i="6" s="1"/>
  <c r="O72" i="6"/>
  <c r="W72" i="6" s="1"/>
  <c r="O73" i="6"/>
  <c r="W73" i="6" s="1"/>
  <c r="O74" i="6"/>
  <c r="W74" i="6" s="1"/>
  <c r="O75" i="6"/>
  <c r="W75" i="6" s="1"/>
  <c r="O77" i="6"/>
  <c r="W77" i="6" s="1"/>
  <c r="O78" i="6"/>
  <c r="W78" i="6" s="1"/>
  <c r="O79" i="6"/>
  <c r="W79" i="6" s="1"/>
  <c r="O82" i="6"/>
  <c r="W82" i="6" s="1"/>
  <c r="O85" i="6"/>
  <c r="W85" i="6" s="1"/>
  <c r="O86" i="6"/>
  <c r="W86" i="6" s="1"/>
  <c r="O87" i="6"/>
  <c r="W87" i="6" s="1"/>
  <c r="O88" i="6"/>
  <c r="W88" i="6" s="1"/>
  <c r="W89" i="6"/>
  <c r="W90" i="6"/>
  <c r="W91" i="6"/>
  <c r="W92" i="6"/>
  <c r="W93" i="6"/>
  <c r="W94" i="6"/>
  <c r="W95" i="6"/>
  <c r="W96" i="6"/>
  <c r="W97" i="6"/>
  <c r="W98" i="6"/>
  <c r="W99" i="6"/>
  <c r="W100" i="6"/>
  <c r="W101" i="6"/>
  <c r="W102" i="6"/>
  <c r="W103" i="6"/>
  <c r="W104" i="6"/>
  <c r="W105" i="6"/>
  <c r="W106" i="6"/>
  <c r="W107" i="6"/>
  <c r="W108" i="6"/>
  <c r="W109" i="6"/>
  <c r="W110" i="6"/>
  <c r="W111" i="6"/>
  <c r="O119" i="6"/>
  <c r="W119" i="6" s="1"/>
  <c r="O120" i="6"/>
  <c r="W120" i="6" s="1"/>
  <c r="O23" i="6"/>
  <c r="O36" i="6"/>
  <c r="O71" i="6"/>
  <c r="O84" i="6"/>
  <c r="O118" i="6"/>
  <c r="O55" i="6"/>
  <c r="R19" i="6"/>
  <c r="X19" i="6" s="1"/>
  <c r="N8" i="6" l="1"/>
  <c r="M7" i="6"/>
  <c r="O7" i="6" s="1"/>
  <c r="W7" i="6" s="1"/>
  <c r="W8" i="6"/>
  <c r="W55" i="6"/>
  <c r="M48" i="6"/>
  <c r="O48" i="6" s="1"/>
  <c r="W118" i="6"/>
  <c r="M114" i="6"/>
  <c r="O114" i="6" s="1"/>
  <c r="W84" i="6"/>
  <c r="O83" i="6"/>
  <c r="W71" i="6"/>
  <c r="W36" i="6"/>
  <c r="M30" i="6"/>
  <c r="O30" i="6" s="1"/>
  <c r="W23" i="6"/>
  <c r="M17" i="6"/>
  <c r="O17" i="6" s="1"/>
  <c r="L76" i="6" l="1"/>
  <c r="V76" i="6" s="1"/>
  <c r="L121" i="6"/>
  <c r="V121" i="6" s="1"/>
  <c r="W114" i="6"/>
  <c r="R117" i="6"/>
  <c r="X117" i="6" s="1"/>
  <c r="R116" i="6"/>
  <c r="X116" i="6" s="1"/>
  <c r="R121" i="6"/>
  <c r="R70" i="6"/>
  <c r="X70" i="6" s="1"/>
  <c r="R76" i="6"/>
  <c r="R54" i="6"/>
  <c r="X54" i="6" s="1"/>
  <c r="R53" i="6"/>
  <c r="X53" i="6" s="1"/>
  <c r="R52" i="6"/>
  <c r="X52" i="6" s="1"/>
  <c r="R51" i="6"/>
  <c r="X51" i="6" s="1"/>
  <c r="R50" i="6"/>
  <c r="X50" i="6" s="1"/>
  <c r="R35" i="6"/>
  <c r="X35" i="6" s="1"/>
  <c r="R34" i="6"/>
  <c r="X34" i="6" s="1"/>
  <c r="R33" i="6"/>
  <c r="X33" i="6" s="1"/>
  <c r="R32" i="6"/>
  <c r="X32" i="6" s="1"/>
  <c r="R22" i="6"/>
  <c r="X22" i="6" s="1"/>
  <c r="R21" i="6"/>
  <c r="X21" i="6" s="1"/>
  <c r="R20" i="6"/>
  <c r="X20" i="6" s="1"/>
  <c r="R12" i="6"/>
  <c r="X12" i="6" s="1"/>
  <c r="R11" i="6"/>
  <c r="X11" i="6" s="1"/>
  <c r="R10" i="6"/>
  <c r="X10" i="6" s="1"/>
  <c r="R9" i="6"/>
  <c r="X9" i="6" s="1"/>
  <c r="R123" i="6"/>
  <c r="X123" i="6" s="1"/>
  <c r="R13" i="6"/>
  <c r="R69" i="6" l="1"/>
  <c r="X69" i="6" s="1"/>
  <c r="R6" i="6"/>
  <c r="X6" i="6" s="1"/>
  <c r="R14" i="6"/>
  <c r="X14" i="6" s="1"/>
  <c r="R16" i="6"/>
  <c r="X16" i="6" s="1"/>
  <c r="R15" i="6"/>
  <c r="X15" i="6" s="1"/>
  <c r="R18" i="6"/>
  <c r="X18" i="6" s="1"/>
  <c r="R31" i="6"/>
  <c r="X31" i="6" s="1"/>
  <c r="R49" i="6"/>
  <c r="X49" i="6" s="1"/>
  <c r="R24" i="6"/>
  <c r="X24" i="6" s="1"/>
  <c r="R25" i="6"/>
  <c r="X25" i="6" s="1"/>
  <c r="R26" i="6"/>
  <c r="X26" i="6" s="1"/>
  <c r="R27" i="6"/>
  <c r="X27" i="6" s="1"/>
  <c r="R28" i="6"/>
  <c r="X28" i="6" s="1"/>
  <c r="R29" i="6"/>
  <c r="X29" i="6" s="1"/>
  <c r="R37" i="6"/>
  <c r="X37" i="6" s="1"/>
  <c r="R38" i="6"/>
  <c r="X38" i="6" s="1"/>
  <c r="R39" i="6"/>
  <c r="X39" i="6" s="1"/>
  <c r="R40" i="6"/>
  <c r="X40" i="6" s="1"/>
  <c r="R41" i="6"/>
  <c r="X41" i="6" s="1"/>
  <c r="R42" i="6"/>
  <c r="X42" i="6" s="1"/>
  <c r="R43" i="6"/>
  <c r="X43" i="6" s="1"/>
  <c r="R44" i="6"/>
  <c r="X44" i="6" s="1"/>
  <c r="R45" i="6"/>
  <c r="X45" i="6" s="1"/>
  <c r="R46" i="6"/>
  <c r="X46" i="6" s="1"/>
  <c r="R47" i="6"/>
  <c r="X47" i="6" s="1"/>
  <c r="R56" i="6"/>
  <c r="X56" i="6" s="1"/>
  <c r="R57" i="6"/>
  <c r="X57" i="6" s="1"/>
  <c r="R58" i="6"/>
  <c r="X58" i="6" s="1"/>
  <c r="R59" i="6"/>
  <c r="X59" i="6" s="1"/>
  <c r="R60" i="6"/>
  <c r="X60" i="6" s="1"/>
  <c r="R61" i="6"/>
  <c r="X61" i="6" s="1"/>
  <c r="R62" i="6"/>
  <c r="X62" i="6" s="1"/>
  <c r="R64" i="6"/>
  <c r="X64" i="6" s="1"/>
  <c r="R65" i="6"/>
  <c r="X65" i="6" s="1"/>
  <c r="R66" i="6"/>
  <c r="X66" i="6" s="1"/>
  <c r="R67" i="6"/>
  <c r="X67" i="6" s="1"/>
  <c r="R63" i="6"/>
  <c r="X63" i="6" s="1"/>
  <c r="R72" i="6"/>
  <c r="X72" i="6" s="1"/>
  <c r="R73" i="6"/>
  <c r="X73" i="6" s="1"/>
  <c r="R75" i="6"/>
  <c r="X75" i="6" s="1"/>
  <c r="R77" i="6"/>
  <c r="X77" i="6" s="1"/>
  <c r="R78" i="6"/>
  <c r="X78" i="6" s="1"/>
  <c r="R79" i="6"/>
  <c r="X79" i="6" s="1"/>
  <c r="R82" i="6"/>
  <c r="X82" i="6" s="1"/>
  <c r="R85" i="6"/>
  <c r="X85" i="6" s="1"/>
  <c r="R87" i="6"/>
  <c r="X87" i="6" s="1"/>
  <c r="R88" i="6"/>
  <c r="X88" i="6" s="1"/>
  <c r="X89" i="6"/>
  <c r="X90" i="6"/>
  <c r="X91" i="6"/>
  <c r="X92" i="6"/>
  <c r="X93" i="6"/>
  <c r="X94" i="6"/>
  <c r="X95" i="6"/>
  <c r="X96" i="6"/>
  <c r="X98" i="6"/>
  <c r="X99" i="6"/>
  <c r="X100" i="6"/>
  <c r="X101" i="6"/>
  <c r="X102" i="6"/>
  <c r="X103" i="6"/>
  <c r="X104" i="6"/>
  <c r="X105" i="6"/>
  <c r="X106" i="6"/>
  <c r="X107" i="6"/>
  <c r="X108" i="6"/>
  <c r="X110" i="6"/>
  <c r="X109" i="6"/>
  <c r="X111" i="6"/>
  <c r="R119" i="6"/>
  <c r="X119" i="6" s="1"/>
  <c r="R120" i="6"/>
  <c r="X120" i="6" s="1"/>
  <c r="R74" i="6"/>
  <c r="X74" i="6" s="1"/>
  <c r="R86" i="6"/>
  <c r="X86" i="6" s="1"/>
  <c r="R23" i="6"/>
  <c r="R36" i="6"/>
  <c r="R71" i="6"/>
  <c r="R84" i="6"/>
  <c r="R118" i="6"/>
  <c r="X76" i="6"/>
  <c r="X121" i="6"/>
  <c r="R55" i="6"/>
  <c r="X13" i="6"/>
  <c r="P7" i="6" l="1"/>
  <c r="R7" i="6" s="1"/>
  <c r="X7" i="6" s="1"/>
  <c r="R8" i="6"/>
  <c r="X8" i="6" s="1"/>
  <c r="X97" i="6"/>
  <c r="X55" i="6"/>
  <c r="P48" i="6"/>
  <c r="X118" i="6"/>
  <c r="P114" i="6"/>
  <c r="X84" i="6"/>
  <c r="X71" i="6"/>
  <c r="X36" i="6"/>
  <c r="P30" i="6"/>
  <c r="X23" i="6"/>
  <c r="P17" i="6"/>
  <c r="L117" i="6"/>
  <c r="V117" i="6" s="1"/>
  <c r="L77" i="6"/>
  <c r="L120" i="6"/>
  <c r="L88" i="6"/>
  <c r="L87" i="6"/>
  <c r="L86" i="6"/>
  <c r="L85" i="6"/>
  <c r="L70" i="6"/>
  <c r="V70" i="6" s="1"/>
  <c r="L82" i="6"/>
  <c r="L79" i="6"/>
  <c r="L78" i="6"/>
  <c r="L74" i="6"/>
  <c r="L75" i="6"/>
  <c r="L73" i="6"/>
  <c r="L72" i="6"/>
  <c r="L67" i="6"/>
  <c r="L54" i="6"/>
  <c r="V54" i="6" s="1"/>
  <c r="L53" i="6"/>
  <c r="V53" i="6" s="1"/>
  <c r="L52" i="6"/>
  <c r="V52" i="6" s="1"/>
  <c r="L51" i="6"/>
  <c r="V51" i="6" s="1"/>
  <c r="L50" i="6"/>
  <c r="V50" i="6" s="1"/>
  <c r="L66" i="6"/>
  <c r="L65" i="6"/>
  <c r="L64" i="6"/>
  <c r="L63" i="6"/>
  <c r="L62" i="6"/>
  <c r="L61" i="6"/>
  <c r="L60" i="6"/>
  <c r="L59" i="6"/>
  <c r="L58" i="6"/>
  <c r="L57" i="6"/>
  <c r="L56" i="6"/>
  <c r="L35" i="6"/>
  <c r="V35" i="6" s="1"/>
  <c r="L34" i="6"/>
  <c r="V34" i="6" s="1"/>
  <c r="L33" i="6"/>
  <c r="V33" i="6" s="1"/>
  <c r="L32" i="6"/>
  <c r="V32" i="6" s="1"/>
  <c r="L47" i="6"/>
  <c r="L45" i="6"/>
  <c r="L44" i="6"/>
  <c r="L43" i="6"/>
  <c r="L42" i="6"/>
  <c r="L41" i="6"/>
  <c r="L40" i="6"/>
  <c r="L39" i="6"/>
  <c r="L38" i="6"/>
  <c r="L37" i="6"/>
  <c r="L22" i="6"/>
  <c r="V22" i="6" s="1"/>
  <c r="L21" i="6"/>
  <c r="V21" i="6" s="1"/>
  <c r="L20" i="6"/>
  <c r="V20" i="6" s="1"/>
  <c r="L19" i="6"/>
  <c r="V19" i="6" s="1"/>
  <c r="L24" i="6"/>
  <c r="L12" i="6"/>
  <c r="V12" i="6" s="1"/>
  <c r="L11" i="6"/>
  <c r="V11" i="6" s="1"/>
  <c r="L10" i="6"/>
  <c r="V10" i="6" s="1"/>
  <c r="L9" i="6"/>
  <c r="V9" i="6" s="1"/>
  <c r="L16" i="6"/>
  <c r="L15" i="6"/>
  <c r="L14" i="6"/>
  <c r="L119" i="6" l="1"/>
  <c r="V119" i="6" s="1"/>
  <c r="L6" i="6"/>
  <c r="V6" i="6" s="1"/>
  <c r="L31" i="6"/>
  <c r="V31" i="6" s="1"/>
  <c r="L69" i="6"/>
  <c r="V69" i="6" s="1"/>
  <c r="L18" i="6"/>
  <c r="V18" i="6" s="1"/>
  <c r="L49" i="6"/>
  <c r="V49" i="6" s="1"/>
  <c r="L116" i="6"/>
  <c r="V116" i="6" s="1"/>
  <c r="R17" i="6"/>
  <c r="X17" i="6" s="1"/>
  <c r="R30" i="6"/>
  <c r="X30" i="6" s="1"/>
  <c r="R83" i="6"/>
  <c r="X83" i="6" s="1"/>
  <c r="R114" i="6"/>
  <c r="X114" i="6" s="1"/>
  <c r="R48" i="6"/>
  <c r="X48" i="6" s="1"/>
  <c r="L36" i="6"/>
  <c r="V36" i="6" s="1"/>
  <c r="V14" i="6"/>
  <c r="V15" i="6"/>
  <c r="V16" i="6"/>
  <c r="V24" i="6"/>
  <c r="V37" i="6"/>
  <c r="V38" i="6"/>
  <c r="V39" i="6"/>
  <c r="V40" i="6"/>
  <c r="V41" i="6"/>
  <c r="V42" i="6"/>
  <c r="V43" i="6"/>
  <c r="V44" i="6"/>
  <c r="V45" i="6"/>
  <c r="V47" i="6"/>
  <c r="V56" i="6"/>
  <c r="V57" i="6"/>
  <c r="V58" i="6"/>
  <c r="V59" i="6"/>
  <c r="V60" i="6"/>
  <c r="V61" i="6"/>
  <c r="V62" i="6"/>
  <c r="V63" i="6"/>
  <c r="V64" i="6"/>
  <c r="V65" i="6"/>
  <c r="V66" i="6"/>
  <c r="V67" i="6"/>
  <c r="V72" i="6"/>
  <c r="V73" i="6"/>
  <c r="V75" i="6"/>
  <c r="V74" i="6"/>
  <c r="V78" i="6"/>
  <c r="V79" i="6"/>
  <c r="V82" i="6"/>
  <c r="V85" i="6"/>
  <c r="V86" i="6"/>
  <c r="V87" i="6"/>
  <c r="V88" i="6"/>
  <c r="V89" i="6"/>
  <c r="V90" i="6"/>
  <c r="V91" i="6"/>
  <c r="V92" i="6"/>
  <c r="V93" i="6"/>
  <c r="V94" i="6"/>
  <c r="V95" i="6"/>
  <c r="V96" i="6"/>
  <c r="V97" i="6"/>
  <c r="V98" i="6"/>
  <c r="V99" i="6"/>
  <c r="V100" i="6"/>
  <c r="V101" i="6"/>
  <c r="V102" i="6"/>
  <c r="V103" i="6"/>
  <c r="V104" i="6"/>
  <c r="V105" i="6"/>
  <c r="V106" i="6"/>
  <c r="V107" i="6"/>
  <c r="V108" i="6"/>
  <c r="V109" i="6"/>
  <c r="V110" i="6"/>
  <c r="V111" i="6"/>
  <c r="V120" i="6"/>
  <c r="V123" i="6"/>
  <c r="V77" i="6"/>
  <c r="L46" i="6"/>
  <c r="W48" i="6"/>
  <c r="W83" i="6"/>
  <c r="W17" i="6"/>
  <c r="W30" i="6"/>
  <c r="L25" i="6"/>
  <c r="L26" i="6"/>
  <c r="L27" i="6"/>
  <c r="L28" i="6"/>
  <c r="L29" i="6"/>
  <c r="K8" i="6" l="1"/>
  <c r="V8" i="6"/>
  <c r="J7" i="6"/>
  <c r="L7" i="6" s="1"/>
  <c r="V7" i="6" s="1"/>
  <c r="L13" i="6"/>
  <c r="V13" i="6" s="1"/>
  <c r="L55" i="6"/>
  <c r="V55" i="6" s="1"/>
  <c r="J48" i="6"/>
  <c r="L48" i="6" s="1"/>
  <c r="V48" i="6" s="1"/>
  <c r="L118" i="6"/>
  <c r="V118" i="6" s="1"/>
  <c r="J114" i="6"/>
  <c r="L114" i="6" s="1"/>
  <c r="V114" i="6" s="1"/>
  <c r="L84" i="6"/>
  <c r="V84" i="6" s="1"/>
  <c r="L83" i="6"/>
  <c r="V83" i="6" s="1"/>
  <c r="L71" i="6"/>
  <c r="V71" i="6" s="1"/>
  <c r="L23" i="6"/>
  <c r="V23" i="6" s="1"/>
  <c r="J17" i="6"/>
  <c r="L17" i="6" s="1"/>
  <c r="J30" i="6"/>
  <c r="L30" i="6" s="1"/>
  <c r="V30" i="6" s="1"/>
  <c r="V29" i="6"/>
  <c r="V28" i="6"/>
  <c r="V27" i="6"/>
  <c r="V26" i="6"/>
  <c r="V25" i="6"/>
  <c r="V46" i="6"/>
  <c r="V17" i="6" l="1"/>
  <c r="P68" i="6"/>
  <c r="R68" i="6" s="1"/>
  <c r="X68" i="6" s="1"/>
  <c r="J68" i="6"/>
  <c r="L68" i="6" s="1"/>
  <c r="V68" i="6" s="1"/>
  <c r="M68" i="6"/>
  <c r="O68" i="6" s="1"/>
  <c r="W68" i="6" s="1"/>
  <c r="T90" i="6"/>
  <c r="Y90" i="6" s="1"/>
  <c r="S90" i="6" s="1"/>
  <c r="F13" i="6"/>
  <c r="T13" i="6" s="1"/>
  <c r="Y13" i="6" s="1"/>
  <c r="S13" i="6" s="1"/>
  <c r="F11" i="6"/>
  <c r="T11" i="6" s="1"/>
  <c r="Y11" i="6" s="1"/>
  <c r="S11" i="6" s="1"/>
  <c r="F33" i="6"/>
  <c r="T33" i="6" s="1"/>
  <c r="Y33" i="6" s="1"/>
  <c r="S33" i="6" s="1"/>
  <c r="T89" i="6"/>
  <c r="Y89" i="6" s="1"/>
  <c r="S89" i="6" s="1"/>
  <c r="T95" i="6"/>
  <c r="Y95" i="6" s="1"/>
  <c r="S95" i="6" s="1"/>
  <c r="F38" i="6"/>
  <c r="T38" i="6" s="1"/>
  <c r="Y38" i="6" s="1"/>
  <c r="S38" i="6" s="1"/>
  <c r="F78" i="6"/>
  <c r="T78" i="6" s="1"/>
  <c r="Y78" i="6" s="1"/>
  <c r="S78" i="6" s="1"/>
  <c r="T94" i="6"/>
  <c r="Y94" i="6" s="1"/>
  <c r="S94" i="6" s="1"/>
  <c r="F56" i="6"/>
  <c r="T56" i="6" s="1"/>
  <c r="Y56" i="6" s="1"/>
  <c r="S56" i="6" s="1"/>
  <c r="F72" i="6"/>
  <c r="T72" i="6" s="1"/>
  <c r="Y72" i="6" s="1"/>
  <c r="S72" i="6" s="1"/>
  <c r="T105" i="6"/>
  <c r="Y105" i="6" s="1"/>
  <c r="S105" i="6" s="1"/>
  <c r="F82" i="6"/>
  <c r="T82" i="6" s="1"/>
  <c r="Y82" i="6" s="1"/>
  <c r="S82" i="6" s="1"/>
  <c r="F79" i="6"/>
  <c r="T79" i="6" s="1"/>
  <c r="Y79" i="6" s="1"/>
  <c r="S79" i="6" s="1"/>
  <c r="F67" i="6"/>
  <c r="T67" i="6" s="1"/>
  <c r="Y67" i="6" s="1"/>
  <c r="S67" i="6" s="1"/>
  <c r="F76" i="6"/>
  <c r="T76" i="6" s="1"/>
  <c r="Y76" i="6" s="1"/>
  <c r="S76" i="6" s="1"/>
  <c r="F44" i="6"/>
  <c r="T44" i="6" s="1"/>
  <c r="Y44" i="6" s="1"/>
  <c r="S44" i="6" s="1"/>
  <c r="F39" i="6"/>
  <c r="T39" i="6" s="1"/>
  <c r="Y39" i="6" s="1"/>
  <c r="S39" i="6" s="1"/>
  <c r="T98" i="6"/>
  <c r="Y98" i="6" s="1"/>
  <c r="S98" i="6" s="1"/>
  <c r="F50" i="6"/>
  <c r="T50" i="6" s="1"/>
  <c r="Y50" i="6" s="1"/>
  <c r="S50" i="6" s="1"/>
  <c r="F26" i="6"/>
  <c r="T26" i="6" s="1"/>
  <c r="Y26" i="6" s="1"/>
  <c r="S26" i="6" s="1"/>
  <c r="T107" i="6"/>
  <c r="Y107" i="6" s="1"/>
  <c r="S107" i="6" s="1"/>
  <c r="F53" i="6"/>
  <c r="T53" i="6" s="1"/>
  <c r="Y53" i="6" s="1"/>
  <c r="S53" i="6" s="1"/>
  <c r="F75" i="6"/>
  <c r="T75" i="6" s="1"/>
  <c r="Y75" i="6" s="1"/>
  <c r="S75" i="6" s="1"/>
  <c r="T108" i="6"/>
  <c r="Y108" i="6" s="1"/>
  <c r="S108" i="6" s="1"/>
  <c r="F69" i="6" l="1"/>
  <c r="T69" i="6" s="1"/>
  <c r="Y69" i="6" s="1"/>
  <c r="S69" i="6" s="1"/>
  <c r="F66" i="6"/>
  <c r="T66" i="6" s="1"/>
  <c r="Y66" i="6" s="1"/>
  <c r="S66" i="6" s="1"/>
  <c r="F15" i="6"/>
  <c r="T15" i="6" s="1"/>
  <c r="Y15" i="6" s="1"/>
  <c r="S15" i="6" s="1"/>
  <c r="F86" i="6"/>
  <c r="T86" i="6" s="1"/>
  <c r="Y86" i="6" s="1"/>
  <c r="S86" i="6" s="1"/>
  <c r="F85" i="6"/>
  <c r="T85" i="6" s="1"/>
  <c r="Y85" i="6" s="1"/>
  <c r="S85" i="6" s="1"/>
  <c r="F121" i="6"/>
  <c r="T121" i="6" s="1"/>
  <c r="Y121" i="6" s="1"/>
  <c r="S121" i="6" s="1"/>
  <c r="F20" i="6"/>
  <c r="T20" i="6" s="1"/>
  <c r="Y20" i="6" s="1"/>
  <c r="S20" i="6" s="1"/>
  <c r="F16" i="6"/>
  <c r="T16" i="6" s="1"/>
  <c r="Y16" i="6" s="1"/>
  <c r="S16" i="6" s="1"/>
  <c r="F45" i="6"/>
  <c r="T45" i="6" s="1"/>
  <c r="Y45" i="6" s="1"/>
  <c r="S45" i="6" s="1"/>
  <c r="F47" i="6"/>
  <c r="T47" i="6" s="1"/>
  <c r="Y47" i="6" s="1"/>
  <c r="S47" i="6" s="1"/>
  <c r="F60" i="6"/>
  <c r="T60" i="6" s="1"/>
  <c r="Y60" i="6" s="1"/>
  <c r="S60" i="6" s="1"/>
  <c r="F14" i="6"/>
  <c r="T14" i="6" s="1"/>
  <c r="Y14" i="6" s="1"/>
  <c r="S14" i="6" s="1"/>
  <c r="F63" i="6"/>
  <c r="T63" i="6" s="1"/>
  <c r="Y63" i="6" s="1"/>
  <c r="S63" i="6" s="1"/>
  <c r="F28" i="6"/>
  <c r="T28" i="6" s="1"/>
  <c r="Y28" i="6" s="1"/>
  <c r="S28" i="6" s="1"/>
  <c r="F25" i="6"/>
  <c r="T25" i="6" s="1"/>
  <c r="Y25" i="6" s="1"/>
  <c r="S25" i="6" s="1"/>
  <c r="T109" i="6"/>
  <c r="Y109" i="6" s="1"/>
  <c r="S109" i="6" s="1"/>
  <c r="T91" i="6"/>
  <c r="Y91" i="6" s="1"/>
  <c r="S91" i="6" s="1"/>
  <c r="F34" i="6"/>
  <c r="T34" i="6" s="1"/>
  <c r="Y34" i="6" s="1"/>
  <c r="S34" i="6" s="1"/>
  <c r="T104" i="6"/>
  <c r="Y104" i="6" s="1"/>
  <c r="S104" i="6" s="1"/>
  <c r="F29" i="6"/>
  <c r="T29" i="6" s="1"/>
  <c r="Y29" i="6" s="1"/>
  <c r="S29" i="6" s="1"/>
  <c r="F119" i="6"/>
  <c r="T119" i="6" s="1"/>
  <c r="Y119" i="6" s="1"/>
  <c r="S119" i="6" s="1"/>
  <c r="F61" i="6"/>
  <c r="T61" i="6" s="1"/>
  <c r="Y61" i="6" s="1"/>
  <c r="S61" i="6" s="1"/>
  <c r="F46" i="6"/>
  <c r="T46" i="6" s="1"/>
  <c r="Y46" i="6" s="1"/>
  <c r="S46" i="6" s="1"/>
  <c r="F43" i="6"/>
  <c r="T43" i="6" s="1"/>
  <c r="Y43" i="6" s="1"/>
  <c r="S43" i="6" s="1"/>
  <c r="F65" i="6"/>
  <c r="T65" i="6" s="1"/>
  <c r="Y65" i="6" s="1"/>
  <c r="S65" i="6" s="1"/>
  <c r="F35" i="6"/>
  <c r="T35" i="6" s="1"/>
  <c r="Y35" i="6" s="1"/>
  <c r="S35" i="6" s="1"/>
  <c r="F87" i="6"/>
  <c r="T87" i="6" s="1"/>
  <c r="Y87" i="6" s="1"/>
  <c r="S87" i="6" s="1"/>
  <c r="F27" i="6"/>
  <c r="T27" i="6" s="1"/>
  <c r="Y27" i="6" s="1"/>
  <c r="S27" i="6" s="1"/>
  <c r="F77" i="6"/>
  <c r="T77" i="6" s="1"/>
  <c r="Y77" i="6" s="1"/>
  <c r="S77" i="6" s="1"/>
  <c r="F70" i="6"/>
  <c r="T70" i="6" s="1"/>
  <c r="Y70" i="6" s="1"/>
  <c r="S70" i="6" s="1"/>
  <c r="F62" i="6"/>
  <c r="T62" i="6" s="1"/>
  <c r="Y62" i="6" s="1"/>
  <c r="S62" i="6" s="1"/>
  <c r="F24" i="6"/>
  <c r="T24" i="6" s="1"/>
  <c r="Y24" i="6" s="1"/>
  <c r="S24" i="6" s="1"/>
  <c r="F10" i="6"/>
  <c r="T10" i="6" s="1"/>
  <c r="Y10" i="6" s="1"/>
  <c r="S10" i="6" s="1"/>
  <c r="F118" i="6"/>
  <c r="T118" i="6" s="1"/>
  <c r="Y118" i="6" s="1"/>
  <c r="S118" i="6" s="1"/>
  <c r="T103" i="6"/>
  <c r="Y103" i="6" s="1"/>
  <c r="S103" i="6" s="1"/>
  <c r="F19" i="6"/>
  <c r="T19" i="6" s="1"/>
  <c r="Y19" i="6" s="1"/>
  <c r="S19" i="6" s="1"/>
  <c r="T93" i="6"/>
  <c r="Y93" i="6" s="1"/>
  <c r="S93" i="6" s="1"/>
  <c r="T99" i="6"/>
  <c r="Y99" i="6" s="1"/>
  <c r="S99" i="6" s="1"/>
  <c r="F22" i="6"/>
  <c r="T22" i="6" s="1"/>
  <c r="Y22" i="6" s="1"/>
  <c r="S22" i="6" s="1"/>
  <c r="F58" i="6"/>
  <c r="T58" i="6" s="1"/>
  <c r="Y58" i="6" s="1"/>
  <c r="S58" i="6" s="1"/>
  <c r="F12" i="6"/>
  <c r="T12" i="6" s="1"/>
  <c r="Y12" i="6" s="1"/>
  <c r="S12" i="6" s="1"/>
  <c r="F36" i="6"/>
  <c r="T36" i="6" s="1"/>
  <c r="Y36" i="6" s="1"/>
  <c r="S36" i="6" s="1"/>
  <c r="F52" i="6"/>
  <c r="T52" i="6" s="1"/>
  <c r="Y52" i="6" s="1"/>
  <c r="S52" i="6" s="1"/>
  <c r="F73" i="6"/>
  <c r="T73" i="6" s="1"/>
  <c r="Y73" i="6" s="1"/>
  <c r="S73" i="6" s="1"/>
  <c r="T102" i="6"/>
  <c r="Y102" i="6" s="1"/>
  <c r="S102" i="6" s="1"/>
  <c r="F57" i="6"/>
  <c r="T57" i="6" s="1"/>
  <c r="Y57" i="6" s="1"/>
  <c r="S57" i="6" s="1"/>
  <c r="F55" i="6"/>
  <c r="T55" i="6" s="1"/>
  <c r="Y55" i="6" s="1"/>
  <c r="S55" i="6" s="1"/>
  <c r="F32" i="6"/>
  <c r="T32" i="6" s="1"/>
  <c r="Y32" i="6" s="1"/>
  <c r="S32" i="6" s="1"/>
  <c r="F74" i="6"/>
  <c r="T74" i="6" s="1"/>
  <c r="Y74" i="6" s="1"/>
  <c r="S74" i="6" s="1"/>
  <c r="F123" i="6"/>
  <c r="T123" i="6" s="1"/>
  <c r="Y123" i="6" s="1"/>
  <c r="S123" i="6" s="1"/>
  <c r="T92" i="6"/>
  <c r="Y92" i="6" s="1"/>
  <c r="S92" i="6" s="1"/>
  <c r="F41" i="6"/>
  <c r="T41" i="6" s="1"/>
  <c r="Y41" i="6" s="1"/>
  <c r="S41" i="6" s="1"/>
  <c r="F116" i="6"/>
  <c r="T116" i="6" s="1"/>
  <c r="Y116" i="6" s="1"/>
  <c r="S116" i="6" s="1"/>
  <c r="F21" i="6"/>
  <c r="T21" i="6" s="1"/>
  <c r="Y21" i="6" s="1"/>
  <c r="S21" i="6" s="1"/>
  <c r="F117" i="6"/>
  <c r="T117" i="6" s="1"/>
  <c r="Y117" i="6" s="1"/>
  <c r="S117" i="6" s="1"/>
  <c r="T111" i="6"/>
  <c r="Y111" i="6" s="1"/>
  <c r="S111" i="6" s="1"/>
  <c r="F40" i="6"/>
  <c r="T40" i="6" s="1"/>
  <c r="Y40" i="6" s="1"/>
  <c r="S40" i="6" s="1"/>
  <c r="T110" i="6"/>
  <c r="Y110" i="6" s="1"/>
  <c r="S110" i="6" s="1"/>
  <c r="F88" i="6"/>
  <c r="T88" i="6" s="1"/>
  <c r="Y88" i="6" s="1"/>
  <c r="S88" i="6" s="1"/>
  <c r="T101" i="6"/>
  <c r="Y101" i="6" s="1"/>
  <c r="S101" i="6" s="1"/>
  <c r="F51" i="6"/>
  <c r="T51" i="6" s="1"/>
  <c r="Y51" i="6" s="1"/>
  <c r="S51" i="6" s="1"/>
  <c r="F23" i="6"/>
  <c r="T23" i="6" s="1"/>
  <c r="Y23" i="6" s="1"/>
  <c r="S23" i="6" s="1"/>
  <c r="F9" i="6"/>
  <c r="T9" i="6" s="1"/>
  <c r="Y9" i="6" s="1"/>
  <c r="S9" i="6" s="1"/>
  <c r="F37" i="6"/>
  <c r="T37" i="6" s="1"/>
  <c r="Y37" i="6" s="1"/>
  <c r="S37" i="6" s="1"/>
  <c r="F59" i="6"/>
  <c r="T59" i="6" s="1"/>
  <c r="Y59" i="6" s="1"/>
  <c r="S59" i="6" s="1"/>
  <c r="F64" i="6"/>
  <c r="T64" i="6" s="1"/>
  <c r="Y64" i="6" s="1"/>
  <c r="S64" i="6" s="1"/>
  <c r="T96" i="6"/>
  <c r="Y96" i="6" s="1"/>
  <c r="S96" i="6" s="1"/>
  <c r="T97" i="6"/>
  <c r="Y97" i="6" s="1"/>
  <c r="S97" i="6" s="1"/>
  <c r="F54" i="6"/>
  <c r="T54" i="6" s="1"/>
  <c r="Y54" i="6" s="1"/>
  <c r="S54" i="6" s="1"/>
  <c r="T100" i="6"/>
  <c r="Y100" i="6" s="1"/>
  <c r="S100" i="6" s="1"/>
  <c r="F71" i="6"/>
  <c r="T71" i="6" s="1"/>
  <c r="Y71" i="6" s="1"/>
  <c r="S71" i="6" s="1"/>
  <c r="F120" i="6"/>
  <c r="T120" i="6" s="1"/>
  <c r="Y120" i="6" s="1"/>
  <c r="S120" i="6" s="1"/>
  <c r="T106" i="6"/>
  <c r="Y106" i="6" s="1"/>
  <c r="S106" i="6" s="1"/>
  <c r="F42" i="6"/>
  <c r="T42" i="6" s="1"/>
  <c r="Y42" i="6" s="1"/>
  <c r="S42" i="6" s="1"/>
  <c r="F49" i="6" l="1"/>
  <c r="T49" i="6" s="1"/>
  <c r="Y49" i="6" s="1"/>
  <c r="S49" i="6" s="1"/>
  <c r="D48" i="6"/>
  <c r="F48" i="6" s="1"/>
  <c r="T48" i="6" s="1"/>
  <c r="Y48" i="6" s="1"/>
  <c r="S48" i="6" s="1"/>
  <c r="F31" i="6"/>
  <c r="T31" i="6" s="1"/>
  <c r="Y31" i="6" s="1"/>
  <c r="S31" i="6" s="1"/>
  <c r="F30" i="6"/>
  <c r="T30" i="6" s="1"/>
  <c r="Y30" i="6" s="1"/>
  <c r="S30" i="6" s="1"/>
  <c r="F114" i="6"/>
  <c r="T114" i="6" s="1"/>
  <c r="Y114" i="6" s="1"/>
  <c r="S114" i="6" s="1"/>
  <c r="F6" i="6"/>
  <c r="T6" i="6" s="1"/>
  <c r="Y6" i="6" s="1"/>
  <c r="S6" i="6" s="1"/>
  <c r="D68" i="6"/>
  <c r="F68" i="6" s="1"/>
  <c r="T68" i="6" s="1"/>
  <c r="Y68" i="6" s="1"/>
  <c r="S68" i="6" s="1"/>
  <c r="E6" i="6" l="1"/>
  <c r="D17" i="6"/>
  <c r="F17" i="6" s="1"/>
  <c r="T17" i="6" s="1"/>
  <c r="Y17" i="6" s="1"/>
  <c r="S17" i="6" s="1"/>
  <c r="F18" i="6"/>
  <c r="T18" i="6" s="1"/>
  <c r="Y18" i="6" s="1"/>
  <c r="S18" i="6" s="1"/>
  <c r="F8" i="6"/>
  <c r="T8" i="6" s="1"/>
  <c r="Y8" i="6" s="1"/>
  <c r="S8" i="6" s="1"/>
  <c r="F7" i="6"/>
  <c r="T7" i="6" s="1"/>
  <c r="Y7" i="6" s="1"/>
  <c r="S7" i="6" s="1"/>
  <c r="F84" i="6"/>
  <c r="T84" i="6" s="1"/>
  <c r="Y84" i="6" s="1"/>
  <c r="S84" i="6" s="1"/>
  <c r="F83" i="6"/>
  <c r="T83" i="6" s="1"/>
  <c r="Y83" i="6" s="1"/>
  <c r="S83" i="6" s="1"/>
  <c r="K6" i="6"/>
  <c r="E8" i="6" l="1"/>
  <c r="E10" i="6"/>
  <c r="E12" i="6"/>
  <c r="E14" i="6"/>
  <c r="E16" i="6"/>
  <c r="E19" i="6"/>
  <c r="E21" i="6"/>
  <c r="E23" i="6"/>
  <c r="E26" i="6"/>
  <c r="E27" i="6"/>
  <c r="E29" i="6"/>
  <c r="E32" i="6"/>
  <c r="E34" i="6"/>
  <c r="E36" i="6"/>
  <c r="E38" i="6"/>
  <c r="E41" i="6"/>
  <c r="E43" i="6"/>
  <c r="E46" i="6"/>
  <c r="E49" i="6"/>
  <c r="E51" i="6"/>
  <c r="E53" i="6"/>
  <c r="E55" i="6"/>
  <c r="E57" i="6"/>
  <c r="E59" i="6"/>
  <c r="E61" i="6"/>
  <c r="E63" i="6"/>
  <c r="E65" i="6"/>
  <c r="E67" i="6"/>
  <c r="E70" i="6"/>
  <c r="E72" i="6"/>
  <c r="E75" i="6"/>
  <c r="E77" i="6"/>
  <c r="E79" i="6"/>
  <c r="E82" i="6"/>
  <c r="E85" i="6"/>
  <c r="E87" i="6"/>
  <c r="E115" i="6"/>
  <c r="E116" i="6"/>
  <c r="E118" i="6"/>
  <c r="E121" i="6"/>
  <c r="E9" i="6"/>
  <c r="E11" i="6"/>
  <c r="E13" i="6"/>
  <c r="E15" i="6"/>
  <c r="E18" i="6"/>
  <c r="E20" i="6"/>
  <c r="E22" i="6"/>
  <c r="E24" i="6"/>
  <c r="E25" i="6"/>
  <c r="E28" i="6"/>
  <c r="E31" i="6"/>
  <c r="E33" i="6"/>
  <c r="E35" i="6"/>
  <c r="E37" i="6"/>
  <c r="E39" i="6"/>
  <c r="E40" i="6"/>
  <c r="E42" i="6"/>
  <c r="E44" i="6"/>
  <c r="E45" i="6"/>
  <c r="E47" i="6"/>
  <c r="E50" i="6"/>
  <c r="E52" i="6"/>
  <c r="E54" i="6"/>
  <c r="E56" i="6"/>
  <c r="E60" i="6"/>
  <c r="E64" i="6"/>
  <c r="E69" i="6"/>
  <c r="E73" i="6"/>
  <c r="E76" i="6"/>
  <c r="E84" i="6"/>
  <c r="E88" i="6"/>
  <c r="E117" i="6"/>
  <c r="E120" i="6"/>
  <c r="E58" i="6"/>
  <c r="E62" i="6"/>
  <c r="E66" i="6"/>
  <c r="E71" i="6"/>
  <c r="E74" i="6"/>
  <c r="E78" i="6"/>
  <c r="E86" i="6"/>
  <c r="E119" i="6"/>
  <c r="E123" i="6"/>
  <c r="K43" i="6"/>
  <c r="K10" i="6"/>
  <c r="K58" i="6"/>
  <c r="K85" i="6"/>
  <c r="K51" i="6"/>
  <c r="K57" i="6"/>
  <c r="K23" i="6"/>
  <c r="K82" i="6"/>
  <c r="K88" i="6"/>
  <c r="K79" i="6"/>
  <c r="K66" i="6"/>
  <c r="K35" i="6"/>
  <c r="K31" i="6"/>
  <c r="K56" i="6"/>
  <c r="K70" i="6"/>
  <c r="K65" i="6"/>
  <c r="K18" i="6"/>
  <c r="K55" i="6"/>
  <c r="K78" i="6"/>
  <c r="K19" i="6"/>
  <c r="K21" i="6"/>
  <c r="K52" i="6"/>
  <c r="K62" i="6"/>
  <c r="K22" i="6"/>
  <c r="K12" i="6"/>
  <c r="K42" i="6"/>
  <c r="K36" i="6"/>
  <c r="K121" i="6"/>
  <c r="K38" i="6"/>
  <c r="K77" i="6"/>
  <c r="K27" i="6"/>
  <c r="K33" i="6"/>
  <c r="K14" i="6"/>
  <c r="K29" i="6"/>
  <c r="K46" i="6"/>
  <c r="K28" i="6"/>
  <c r="K34" i="6"/>
  <c r="K115" i="6"/>
  <c r="K16" i="6"/>
  <c r="K64" i="6"/>
  <c r="K61" i="6"/>
  <c r="K74" i="6"/>
  <c r="K71" i="6"/>
  <c r="K45" i="6"/>
  <c r="K63" i="6"/>
  <c r="K67" i="6"/>
  <c r="K59" i="6"/>
  <c r="K41" i="6"/>
  <c r="K86" i="6"/>
  <c r="K119" i="6"/>
  <c r="K15" i="6"/>
  <c r="K53" i="6"/>
  <c r="K87" i="6"/>
  <c r="K20" i="6"/>
  <c r="K44" i="6"/>
  <c r="K24" i="6"/>
  <c r="K37" i="6"/>
  <c r="K25" i="6"/>
  <c r="K117" i="6"/>
  <c r="K11" i="6"/>
  <c r="K118" i="6"/>
  <c r="K40" i="6"/>
  <c r="K69" i="6"/>
  <c r="K13" i="6"/>
  <c r="K84" i="6"/>
  <c r="K26" i="6"/>
  <c r="K75" i="6"/>
  <c r="K76" i="6"/>
  <c r="K72" i="6"/>
  <c r="K73" i="6"/>
  <c r="K116" i="6"/>
  <c r="K39" i="6"/>
  <c r="K54" i="6"/>
  <c r="K60" i="6"/>
  <c r="K120" i="6"/>
  <c r="K32" i="6"/>
  <c r="K50" i="6"/>
  <c r="K9" i="6"/>
  <c r="K123" i="6"/>
  <c r="K47" i="6"/>
  <c r="K49" i="6"/>
  <c r="N6" i="6" l="1"/>
  <c r="N37" i="6" l="1"/>
  <c r="N117" i="6"/>
  <c r="N36" i="6"/>
  <c r="N58" i="6"/>
  <c r="N42" i="6"/>
  <c r="N31" i="6"/>
  <c r="N20" i="6"/>
  <c r="N51" i="6"/>
  <c r="N23" i="6"/>
  <c r="N46" i="6"/>
  <c r="N26" i="6"/>
  <c r="N116" i="6"/>
  <c r="N118" i="6"/>
  <c r="N34" i="6"/>
  <c r="N47" i="6"/>
  <c r="N57" i="6"/>
  <c r="N55" i="6"/>
  <c r="N21" i="6"/>
  <c r="N61" i="6"/>
  <c r="N70" i="6"/>
  <c r="N78" i="6"/>
  <c r="N32" i="6"/>
  <c r="N120" i="6"/>
  <c r="N69" i="6"/>
  <c r="N66" i="6"/>
  <c r="N121" i="6"/>
  <c r="N65" i="6"/>
  <c r="N56" i="6"/>
  <c r="N82" i="6"/>
  <c r="N75" i="6"/>
  <c r="N18" i="6"/>
  <c r="N19" i="6"/>
  <c r="N40" i="6"/>
  <c r="N54" i="6"/>
  <c r="N60" i="6"/>
  <c r="N119" i="6"/>
  <c r="N28" i="6"/>
  <c r="N71" i="6"/>
  <c r="N43" i="6"/>
  <c r="N115" i="6"/>
  <c r="N14" i="6"/>
  <c r="N24" i="6"/>
  <c r="N85" i="6"/>
  <c r="N35" i="6"/>
  <c r="N13" i="6"/>
  <c r="N11" i="6"/>
  <c r="N86" i="6"/>
  <c r="N73" i="6"/>
  <c r="N88" i="6"/>
  <c r="N39" i="6"/>
  <c r="N72" i="6"/>
  <c r="N41" i="6"/>
  <c r="N22" i="6"/>
  <c r="N67" i="6"/>
  <c r="N10" i="6"/>
  <c r="N9" i="6"/>
  <c r="N45" i="6"/>
  <c r="N49" i="6"/>
  <c r="N33" i="6"/>
  <c r="N44" i="6"/>
  <c r="N38" i="6"/>
  <c r="N77" i="6"/>
  <c r="N59" i="6"/>
  <c r="N27" i="6"/>
  <c r="N76" i="6"/>
  <c r="N12" i="6"/>
  <c r="N50" i="6"/>
  <c r="N29" i="6"/>
  <c r="N64" i="6"/>
  <c r="N16" i="6"/>
  <c r="N52" i="6"/>
  <c r="N74" i="6"/>
  <c r="N79" i="6"/>
  <c r="N63" i="6"/>
  <c r="N123" i="6"/>
  <c r="N15" i="6"/>
  <c r="N84" i="6"/>
  <c r="N53" i="6"/>
  <c r="N25" i="6"/>
  <c r="N87" i="6"/>
  <c r="N62" i="6"/>
  <c r="Q82" i="6" l="1"/>
  <c r="Q6" i="6"/>
  <c r="Q28" i="6"/>
  <c r="Q46" i="6"/>
  <c r="Q78" i="6"/>
  <c r="Q33" i="6"/>
  <c r="Q70" i="6"/>
  <c r="Q87" i="6"/>
  <c r="Q22" i="6"/>
  <c r="Q36" i="6"/>
  <c r="Q56" i="6"/>
  <c r="Q15" i="6"/>
  <c r="Q85" i="6"/>
  <c r="Q75" i="6"/>
  <c r="Q57" i="6"/>
  <c r="Q79" i="6"/>
  <c r="Q47" i="6"/>
  <c r="Q72" i="6"/>
  <c r="Q84" i="6"/>
  <c r="Q16" i="6"/>
  <c r="Q65" i="6"/>
  <c r="Q13" i="6"/>
  <c r="Q123" i="6"/>
  <c r="Q54" i="6"/>
  <c r="Q39" i="6"/>
  <c r="Q73" i="6"/>
  <c r="Q86" i="6"/>
  <c r="Q116" i="6"/>
  <c r="Q14" i="6"/>
  <c r="Q31" i="6"/>
  <c r="Q53" i="6"/>
  <c r="Q45" i="6"/>
  <c r="Q44" i="6"/>
  <c r="Q60" i="6"/>
  <c r="Q67" i="6"/>
  <c r="Q61" i="6"/>
  <c r="Q64" i="6"/>
  <c r="Q38" i="6"/>
  <c r="Q40" i="6"/>
  <c r="Q26" i="6"/>
  <c r="Q58" i="6"/>
  <c r="Q11" i="6"/>
  <c r="Q25" i="6"/>
  <c r="Q66" i="6"/>
  <c r="Q121" i="6"/>
  <c r="Q9" i="6"/>
  <c r="Q117" i="6"/>
  <c r="Q42" i="6"/>
  <c r="Q119" i="6"/>
  <c r="Q59" i="6"/>
  <c r="Q74" i="6"/>
  <c r="Q24" i="6"/>
  <c r="Q77" i="6"/>
  <c r="Q63" i="6"/>
  <c r="Q21" i="6"/>
  <c r="Q52" i="6"/>
  <c r="Q43" i="6"/>
  <c r="Q19" i="6"/>
  <c r="Q71" i="6"/>
  <c r="Q62" i="6"/>
  <c r="Q32" i="6"/>
  <c r="Q27" i="6"/>
  <c r="Q88" i="6"/>
  <c r="Q120" i="6"/>
  <c r="Q69" i="6"/>
  <c r="Q29" i="6"/>
  <c r="Q23" i="6"/>
  <c r="Q55" i="6"/>
  <c r="Q34" i="6"/>
  <c r="Q76" i="6"/>
  <c r="Q8" i="6"/>
  <c r="Q20" i="6"/>
  <c r="Q118" i="6"/>
  <c r="Q12" i="6"/>
  <c r="Q50" i="6"/>
  <c r="Q18" i="6"/>
  <c r="Q10" i="6"/>
  <c r="Q41" i="6"/>
  <c r="Q51" i="6"/>
  <c r="Q37" i="6"/>
  <c r="Q49" i="6"/>
  <c r="Q35" i="6"/>
  <c r="Q115" i="6"/>
</calcChain>
</file>

<file path=xl/sharedStrings.xml><?xml version="1.0" encoding="utf-8"?>
<sst xmlns="http://schemas.openxmlformats.org/spreadsheetml/2006/main" count="3447" uniqueCount="1664">
  <si>
    <t>http://gimn6.ru/</t>
  </si>
  <si>
    <t>http://11y.ru/</t>
  </si>
  <si>
    <t>http://liceum6.ru/</t>
  </si>
  <si>
    <t>http://sch46.jimdo.com/</t>
  </si>
  <si>
    <t>http://sch81.moy.su/</t>
  </si>
  <si>
    <t>http://shko90.ru/</t>
  </si>
  <si>
    <t>http://gimnazy10.ru/</t>
  </si>
  <si>
    <t>http://www.school-135.ru/</t>
  </si>
  <si>
    <t>http://gymn4.ru/</t>
  </si>
  <si>
    <t>http://sch55.ru/</t>
  </si>
  <si>
    <t>http://sch8.ucoz.ru/</t>
  </si>
  <si>
    <t>Адрес сайта</t>
  </si>
  <si>
    <t>Цель проекта</t>
  </si>
  <si>
    <t>Результат проекта</t>
  </si>
  <si>
    <t>Бюджетная стоимость</t>
  </si>
  <si>
    <t>Реквизиты нормативного документа</t>
  </si>
  <si>
    <t>Фотоотчет</t>
  </si>
  <si>
    <t>международный</t>
  </si>
  <si>
    <t>городской</t>
  </si>
  <si>
    <t>районный</t>
  </si>
  <si>
    <t>http://gim11.ru</t>
  </si>
  <si>
    <t>http://www.gimnaziya15.ru/</t>
  </si>
  <si>
    <t>http://www.hundred100.narod.ru/</t>
  </si>
  <si>
    <t>http://hundred.ucoz.ru/index/partnerskoe_vzaimodejstvie/0-78</t>
  </si>
  <si>
    <t>КГАПОУ «Красноярский техникум сварочных технологий и энергетики»</t>
  </si>
  <si>
    <t>МБУ ЦППМиСП № 2</t>
  </si>
  <si>
    <t>http://school16.mmc24421.cross-edu.ru/</t>
  </si>
  <si>
    <t>http://www.school31kras.ru/</t>
  </si>
  <si>
    <t>http://school50.ru/</t>
  </si>
  <si>
    <t>http://www.school64.ru/</t>
  </si>
  <si>
    <t>http://65.ucoz.ru/index/0-2</t>
  </si>
  <si>
    <t>http://school89.mmc24421.cross-edu.ru</t>
  </si>
  <si>
    <t>http://school94.net/</t>
  </si>
  <si>
    <t>http://sc19.ru/about/</t>
  </si>
  <si>
    <t>http://www.sh86.ru/</t>
  </si>
  <si>
    <t>http://www.gymnasium9.ru/</t>
  </si>
  <si>
    <t>http://lyceum7.ru/index</t>
  </si>
  <si>
    <t>http://www.gymn2.ru/</t>
  </si>
  <si>
    <t>http://51krsk.my1.ru/</t>
  </si>
  <si>
    <t>http://153krsk.ru/</t>
  </si>
  <si>
    <t>http://www.liceum9.ru/</t>
  </si>
  <si>
    <t>http://school23krs.ru/</t>
  </si>
  <si>
    <t>http://school-42.info/</t>
  </si>
  <si>
    <t>http://school2.krsnet.ru/</t>
  </si>
  <si>
    <t>http://sch5.ru/</t>
  </si>
  <si>
    <t>http://sch91.ru/</t>
  </si>
  <si>
    <t>http://school98.ru/</t>
  </si>
  <si>
    <t>http://sch108krs.ucoz.com/</t>
  </si>
  <si>
    <t>http://школа115.рф/</t>
  </si>
  <si>
    <t>http://school129.krsnet.ru/</t>
  </si>
  <si>
    <t>http://school129.krsnet.ru/partner/</t>
  </si>
  <si>
    <t>http://school144.my1.ru/</t>
  </si>
  <si>
    <t>http://school144.my1.ru/index/proekt_quot_otkrytaja_shkola_quot/0-123</t>
  </si>
  <si>
    <t>http://school147.krsnet.ru/</t>
  </si>
  <si>
    <t>http://sch149.avers-telecom.ru</t>
  </si>
  <si>
    <t>http://sch149.ru/%D0%BF%D0%B0%D1%80%D1%82%D0%BD%D0%B5%D1%80%D1%8B/</t>
  </si>
  <si>
    <t>http://www.shkola150.ru/</t>
  </si>
  <si>
    <t>http://151школа.рф/</t>
  </si>
  <si>
    <t>http://school152-krs.ru/</t>
  </si>
  <si>
    <t>Проект: "Информационно-консультационная служба по подготовке к ЕГЭ"</t>
  </si>
  <si>
    <t>Партнеры</t>
  </si>
  <si>
    <t>Договор о совместной деятельности</t>
  </si>
  <si>
    <t>Договор о сотрудничестве</t>
  </si>
  <si>
    <t>КГАУК "Государственная универсальная научная библиотека Красноярского края"</t>
  </si>
  <si>
    <t>Соглашение о сотрудничестве</t>
  </si>
  <si>
    <t>ММАУ "Центр продвижения молодежных проектов "Вектор"</t>
  </si>
  <si>
    <t>ММАУ "Молодежный центр "Академия молодой семьи"</t>
  </si>
  <si>
    <t>ФГБОУ ВО "КГПУ им. В. П. Астафьева"</t>
  </si>
  <si>
    <t>Проект "Моя будущая профессия"</t>
  </si>
  <si>
    <t>Проект "Индивидуальный образовательный маршрут"</t>
  </si>
  <si>
    <t>ФГАОУ ВПО "Сибирский федеральный университет"</t>
  </si>
  <si>
    <t>МБОУ ЦППМСиСП "ЭГО"</t>
  </si>
  <si>
    <t>Проект "Инклюзивное образование"</t>
  </si>
  <si>
    <t>КГАОУ ДПО «ККИПКиППРО»</t>
  </si>
  <si>
    <t>МБОУ ДО «ЦДО «Интеллектуал+»</t>
  </si>
  <si>
    <t xml:space="preserve">ММАУ "Красноярский волонтерский центр «Доброе дело" </t>
  </si>
  <si>
    <t>Проект "Мегакласс"</t>
  </si>
  <si>
    <t>http://pro-gymnasium-131.jimdo.com</t>
  </si>
  <si>
    <t>Проект "Профессиональное самоопределение"</t>
  </si>
  <si>
    <t>ФГБОУ ВО «СибГАУ имени академика М.Ф. Решетнева»</t>
  </si>
  <si>
    <t>КГБОУ ДО "Красноярский краевой дворец пионеров"</t>
  </si>
  <si>
    <t>http://www.gim11.ru/index.php</t>
  </si>
  <si>
    <t>http://sch81.moy.su/index/partnerskoe_vzaimodejstvie/0-204</t>
  </si>
  <si>
    <t>http://gymn4.ru/index.php/svedeniya-ob-obrazovatelnoj-organizatsii/partnerskoe-vzaimodejstvie</t>
  </si>
  <si>
    <t>http://school2.krsnet.ru/partnerskoe-vzaimodejstvie.html</t>
  </si>
  <si>
    <t>http://sch5.ru/article.asp?id_text=119</t>
  </si>
  <si>
    <t>Программа ДО "Школьный университет"</t>
  </si>
  <si>
    <t>http://school98.ru/index.php/2010-02-04-17-01-29</t>
  </si>
  <si>
    <t>http://sch108krs.ucoz.com/index/partnerskoe_vzaimodejstvie/0-116</t>
  </si>
  <si>
    <t>Проект «От призыва до присяги»</t>
  </si>
  <si>
    <t>АНО "Научно-методический центр "Школа нового поколения"</t>
  </si>
  <si>
    <t>http://www.school31kras.ru/school_303.html</t>
  </si>
  <si>
    <t>http://school50.ru/?page_id=4441</t>
  </si>
  <si>
    <t>Красноярская региональная общественная организация «Агентство общественных инициатив»</t>
  </si>
  <si>
    <t>http://65.ucoz.ru/index/partnerskoe_vzaimodejstvie/0-51</t>
  </si>
  <si>
    <t>http://school89.mmc24421.cross-edu.ru/</t>
  </si>
  <si>
    <t>http://school79.edusite.ru/p26aa1.html</t>
  </si>
  <si>
    <t>http://school79.edusite.ru/p51aa1.html</t>
  </si>
  <si>
    <t>http://school44.my1.ru/</t>
  </si>
  <si>
    <t>http://school44.my1.ru/index/nashi_partnery/0-114</t>
  </si>
  <si>
    <t>договор</t>
  </si>
  <si>
    <t>федеральный</t>
  </si>
  <si>
    <t>КГБУК "Дом офицеров"</t>
  </si>
  <si>
    <t>МБУ ДО "Станция юных техников № 1"</t>
  </si>
  <si>
    <t>МБОУ ДО "Центр профессионального самоопределения"</t>
  </si>
  <si>
    <t>КГБОУ ДПО  «Красноярский центр профессиональной ориентации и психологической поддержки населения»</t>
  </si>
  <si>
    <t>Краевой центр молодежных проектов "Лидер"</t>
  </si>
  <si>
    <t>http://sch8.ucoz.ru/index/partnerskoe_vzaimodejstvie/0-96</t>
  </si>
  <si>
    <t>http://sch55.ru/asp/infoteka/index.asp?main=&amp;id_folder=103</t>
  </si>
  <si>
    <t>Проект "Одаренные дети"</t>
  </si>
  <si>
    <t>Проект "Инженерные кадры Красноярска"</t>
  </si>
  <si>
    <t>КГБОУ СПО "Красноярский политехнический техникум"</t>
  </si>
  <si>
    <t>Проект "Юридическое делопроизводство"</t>
  </si>
  <si>
    <t>Сроки договора</t>
  </si>
  <si>
    <t>соглашение</t>
  </si>
  <si>
    <t>МБУ ДО "Детская школа искусств № 6"</t>
  </si>
  <si>
    <t>ММАУ "ИТ-центр"</t>
  </si>
  <si>
    <t>МКУ СРЦ "Росток"</t>
  </si>
  <si>
    <t>Договор о сотрудничестве № б/н от 11.01.2016</t>
  </si>
  <si>
    <t>МБОУ СШ № 98</t>
  </si>
  <si>
    <t>КГБОУ ДО «Красноярский краевой центр туризма и краеведения»</t>
  </si>
  <si>
    <t xml:space="preserve">Учебный центр «Годограф» </t>
  </si>
  <si>
    <t>Договор о сотрудничестве от 01.09.2015 с пролонгацией</t>
  </si>
  <si>
    <t>МБОУ ДО "Аэрокосмическая школа"</t>
  </si>
  <si>
    <t>Договор о сотрудничестве  от 01.09.2012 бессрочный</t>
  </si>
  <si>
    <t>Красноярская местная общественная организация "Побратим"</t>
  </si>
  <si>
    <t>Договор о сотрудничестве от 11.11.2016 бессрочный</t>
  </si>
  <si>
    <t>Договор безвозмездного оказания услуг от 01.09.2016 бессрочный</t>
  </si>
  <si>
    <t>КГБУ социального обслуживания "Краевой центр семьи и детей"</t>
  </si>
  <si>
    <t>ММАУ "Центр моделирования здорового образа жизни "Веста"</t>
  </si>
  <si>
    <t>Договор о сотрудничестве от 17.05.2017 с пролонгацией</t>
  </si>
  <si>
    <t>Договор о сотрудничестве от 01.09.2015 бессрочный</t>
  </si>
  <si>
    <t>Договор о совместной деятельности № 4 от 01.09.2015 с пролонгацией</t>
  </si>
  <si>
    <t>ММАУ "Центр авторского самоопределения молодежи "Зеркало"</t>
  </si>
  <si>
    <t>МБОУ ДО "Станция юных техников № 1"</t>
  </si>
  <si>
    <t>региональный</t>
  </si>
  <si>
    <t>ФГБОУ ВПО "Красноярская государственная академия музыки и театра"</t>
  </si>
  <si>
    <t>Договор от 01.09.2015 с пролонгацией</t>
  </si>
  <si>
    <t>ММАУ "Центр технического проектирования"</t>
  </si>
  <si>
    <t>Договор от 01.10.2016 с пролонгацией</t>
  </si>
  <si>
    <t>Договор о совместной деятельности от 01.09.2013 с пролонгацией</t>
  </si>
  <si>
    <t>Договор от 12.09.2015 г</t>
  </si>
  <si>
    <t>Договор о творческом сотрудничестве от 12.01.2016 г.</t>
  </si>
  <si>
    <t>КГБПОУ "Красноярский монтажный колледж"</t>
  </si>
  <si>
    <t>Договор до 31.05.2016 с пролонгацией</t>
  </si>
  <si>
    <t>ММАУ МЦ «Новые имена»</t>
  </si>
  <si>
    <t>Договор о сотрудничестве от 22.03.2016 с пролонгацией</t>
  </si>
  <si>
    <t xml:space="preserve">Договор о сотрудничестве от 01.01.2016 </t>
  </si>
  <si>
    <t>Договор от 21.12.2015 с пролонгацией</t>
  </si>
  <si>
    <t>МАУ ГДК "Кировский"</t>
  </si>
  <si>
    <t>Договор от 10.9.2015 бессрочный</t>
  </si>
  <si>
    <t>ММАУ "Центр здоровых технологий"</t>
  </si>
  <si>
    <t>Договор о сотрудничестве от 02.09.2016</t>
  </si>
  <si>
    <t>Договор № б/н от 01.01.2013</t>
  </si>
  <si>
    <t>Договор № б/н от 23.01.2014</t>
  </si>
  <si>
    <t>Главное управление зарубежных школ г. Новосибирск и г. Кёльн</t>
  </si>
  <si>
    <t>Конференция министров по делам культуры и образования федеральных земель Федеративной Республики Германии г. Бонн</t>
  </si>
  <si>
    <t>Международная организация «Мир без свечей и пламени» г. Берлин</t>
  </si>
  <si>
    <t>Центр немецкого языка (партнер Гёте-института)</t>
  </si>
  <si>
    <t>Договор от 01.09.2015 бессрочный</t>
  </si>
  <si>
    <t>МБОУ ДО "Медиа-мастерская"</t>
  </si>
  <si>
    <t>Договор о совместной деятельности от 27.03.2015 с пролонгацией</t>
  </si>
  <si>
    <t>МБОУ ДО «Центр дополнительного образования «Интеллектуал+» </t>
  </si>
  <si>
    <t>КГБОУ СПО "Красноярский техникум промышленного сервиса"</t>
  </si>
  <si>
    <t>Договор от 19.04.16 бессрочный</t>
  </si>
  <si>
    <t>МАУ "Красноярский парк флоры и фауны "Роев ручей"</t>
  </si>
  <si>
    <t>Договор от 01.02.2015 бессрочный</t>
  </si>
  <si>
    <t>Договор от 15.01.2016 с пролонгацией</t>
  </si>
  <si>
    <t>Договор от 11.01.2016 бессрочный</t>
  </si>
  <si>
    <t>Договор от 29.08.2014 с пролонгированием</t>
  </si>
  <si>
    <t>МБОУ СОШ № 88 г. Воронежа</t>
  </si>
  <si>
    <t>Договор от 25.10.2015 с пролонгированием</t>
  </si>
  <si>
    <t>Договор от 01.09.2015 с пролонгированием</t>
  </si>
  <si>
    <t>Договор от 09.02.2015 с пролонгированием</t>
  </si>
  <si>
    <t>Договор от 01.09.2014 с пролонгированием</t>
  </si>
  <si>
    <t>Соглашение о совместной деятельности</t>
  </si>
  <si>
    <t>http://shkola12krsk.ru</t>
  </si>
  <si>
    <t>договор от 17.12.2015 бессрочный</t>
  </si>
  <si>
    <t>http://shkola12krsk.ru/nashi-partnery/</t>
  </si>
  <si>
    <t>ФГО БУ ВПО "Финансовый университет при Правительстве Российской Федерации"</t>
  </si>
  <si>
    <t>договор от 01.09.2014 бессрочный</t>
  </si>
  <si>
    <t>КГАОУ НПО «Профессиональное училище № 19» им. В. П. Астафьева</t>
  </si>
  <si>
    <t>договор от 11.11.2015 с пролонгацией</t>
  </si>
  <si>
    <t>договор от 02.10.2015 с пролонгацией</t>
  </si>
  <si>
    <t>договор от 12.04.2016 с пролонгацией</t>
  </si>
  <si>
    <t>ФГБОУ ВО "Сибирский государственный технологический университет"</t>
  </si>
  <si>
    <t>договор от 21.02.2013 бессрочный</t>
  </si>
  <si>
    <t>КГБПОУ "Красноярской автотранспортный техникум"</t>
  </si>
  <si>
    <t>КГБПОУ "Красноярский колледж отраслевых технологий и предпринимательства"</t>
  </si>
  <si>
    <t>КГБПОУ "Красноярский колледж радиоэлектроники и информационных технологий"</t>
  </si>
  <si>
    <t>МБУК "Музей мемориал победы"</t>
  </si>
  <si>
    <t>договор от 2016 с пролонгацией</t>
  </si>
  <si>
    <t>ФГАОУ ВПО СФУ, научная библиотека</t>
  </si>
  <si>
    <t>МБОУ ЦСПСиД "Надежда"</t>
  </si>
  <si>
    <t>http://school32-krsk.ru</t>
  </si>
  <si>
    <t>НОУ ВПО «Санкт-Петербургский университет управления и экономики»</t>
  </si>
  <si>
    <t>http://www.sh86.ru/page126/</t>
  </si>
  <si>
    <t>договор от 01.11.2015 с пролонгацией</t>
  </si>
  <si>
    <t>договор от 01.10.2015 с пролонгацией</t>
  </si>
  <si>
    <t>догосвор от 28.04.2015 бессрочный</t>
  </si>
  <si>
    <t>Проект "Интерактивная школа"</t>
  </si>
  <si>
    <t>ЗАО «Ванкорнефть» </t>
  </si>
  <si>
    <t>ФГОУ ВПО «Сибирский Федеральный Университет </t>
  </si>
  <si>
    <t>http://school10.org</t>
  </si>
  <si>
    <t>http://www.gim16.ru</t>
  </si>
  <si>
    <t>МБОУ Гимназия № 16</t>
  </si>
  <si>
    <t>договор от 15.04.2015 бессрочный</t>
  </si>
  <si>
    <t>МБОУ Лицей № 2</t>
  </si>
  <si>
    <t>Международная некоммерческая программа «Глобал Сколарс»</t>
  </si>
  <si>
    <t>КГБУК "Красноярская краевая спецбиблиотека"</t>
  </si>
  <si>
    <t>МБУК "ЦБС для детей имени Н Островского", детская библиотека имени Л. Кассиля</t>
  </si>
  <si>
    <t>Соглашение о взаимодействии от 25.01.2017</t>
  </si>
  <si>
    <t>КГБУК "Красноярский краевой краеведческий музей"</t>
  </si>
  <si>
    <t>ФГАОУ ВПО СФУ, "Красноярский научно-образовательный центр" </t>
  </si>
  <si>
    <t xml:space="preserve"> ФГБОУ ВО "СибГАУ им. академика М.Ф.Решетнева"</t>
  </si>
  <si>
    <t>ФГБУ "Государственный природный заповедник «Столбы"</t>
  </si>
  <si>
    <t>межрегиональный</t>
  </si>
  <si>
    <t>МБОУ ДОД "ДЮСШ № 2 по футболу"</t>
  </si>
  <si>
    <t>Профессиональное самоопределение</t>
  </si>
  <si>
    <t xml:space="preserve"> МБОУ ДО "Центр профессионального самоопределения"</t>
  </si>
  <si>
    <t>договор о сотрудничестве</t>
  </si>
  <si>
    <t>соглашение о сотрудничестве</t>
  </si>
  <si>
    <t>МБУСО "Городской реабилитационный центр для детей и подростков с ограниченными возможностями "Радуга"</t>
  </si>
  <si>
    <t>http://www.shkola-18.ru/</t>
  </si>
  <si>
    <t>договор о совместной деятельности  от 15.09.2015</t>
  </si>
  <si>
    <t>договор о совместной деятельности</t>
  </si>
  <si>
    <t>http://69shkola.ru/</t>
  </si>
  <si>
    <t>Соглашение о сотрудничестве от 15.02.2016</t>
  </si>
  <si>
    <t>Педагогический класс</t>
  </si>
  <si>
    <t>ФГБОУ ВО «Сибирский государственный технологический университет»</t>
  </si>
  <si>
    <t>«Мы – Будущее России»</t>
  </si>
  <si>
    <t>КГБУК "Красноярская краевая молодежная библиотека"</t>
  </si>
  <si>
    <t>Договор о сетевом взаимодействии от 24.06.2015 до 24.06.2018</t>
  </si>
  <si>
    <t>http://sch145.edusite.ru</t>
  </si>
  <si>
    <t>Договор о сотрудничестве от 01.09.2016</t>
  </si>
  <si>
    <t>ФГБОУ ВО "КГПУ им. В. П. Астафьева", ИТК</t>
  </si>
  <si>
    <t>МБУК "ЦБС взрослого населения им. А.М. Горького", филиал № 8 им. А. Чехова</t>
  </si>
  <si>
    <t>МБУК "ЦБС взрослого населения им. А.М. Горького", филиал № 12 им. В Белинского</t>
  </si>
  <si>
    <t>МБУК "ЦБС взрослого населения им. А.М. Горького", филиал № 7 им. Н. Чернышевского</t>
  </si>
  <si>
    <t>МБУК Библиотека  "Зазеркалье"</t>
  </si>
  <si>
    <t>МБУК "ЦБС для детей им. Н. Островского"</t>
  </si>
  <si>
    <t>МБУК "ЦБС для детей им. Н.Островского", филиал № 17 им. В.Драгунского</t>
  </si>
  <si>
    <t>МБУК "ЦБС для детей им. Н. Островского", филиал им. Б. Житкова</t>
  </si>
  <si>
    <t>МБУК "ЦБС для детей им. Островского",  филиал им. М.М. Пришвина</t>
  </si>
  <si>
    <t>МБУК "ЦБС взрослого населения им. А.М. Горького", филиал № 20 им. А. Фадеева</t>
  </si>
  <si>
    <t>МБУК "ЦБС для детей им. Н. Отровского", филиал № 12 им. С.Я.Маршака</t>
  </si>
  <si>
    <t xml:space="preserve">МБУК "ЦБС взрослого населения им. А.М. Горького", филиал № 29 им. М. Шолохова </t>
  </si>
  <si>
    <t>МБУК "ЦБС взрослого населения им. А.М. Горького", филиал № 15 им. Каверина</t>
  </si>
  <si>
    <t>МБУК "ЦБС взрослого населения им. А.М. Горького, филиал № 13 им. И.С. Тургенева</t>
  </si>
  <si>
    <t>МБУК "ЦБС взрослого населения им. А. М. Горького", филиал № 4 им. Н.Некрасова</t>
  </si>
  <si>
    <t>МБУК "ЦБС взрослого населения им. А. М. Горького"</t>
  </si>
  <si>
    <t>МБУК "ЦБС взрослого населения им. А.М. Горького", филиал № 6 им. К. Паустовского</t>
  </si>
  <si>
    <t>МБУК "ЦБС взрослого населения им. А.М. Горького", филиал № 23 им. С. Есенина</t>
  </si>
  <si>
    <t>МБУК "ЦБС взрослого населения им. А.М. Горького", филиал имени В.В. Маяковского</t>
  </si>
  <si>
    <t>МБУК "ЦБС взрослого населения им. А.М. Горького", филиал им. Т.Г. Шевченко</t>
  </si>
  <si>
    <t>МБУК "ЦБС взрослого населения им. А.М. Горького", филиал № 19</t>
  </si>
  <si>
    <t>МБОУ СШ № 69</t>
  </si>
  <si>
    <t>МБОУ СШ № 147</t>
  </si>
  <si>
    <t>МБОУ СШ № 18</t>
  </si>
  <si>
    <t>"Аэрокосмический колледж ФГБОУ ВО "СибГАУ"</t>
  </si>
  <si>
    <t>КРОО СТПВ «Пограничник»</t>
  </si>
  <si>
    <t>КГБУК "Красноярский художественный музей им. В.И. Сурикова"</t>
  </si>
  <si>
    <t>ММАУ "Молодежный военно-спортивный центр «Патриот"</t>
  </si>
  <si>
    <t>МБОУ "ДДиЮ «Школа самоопределения"</t>
  </si>
  <si>
    <t>МБУ ДОД "Детско- юношеская спортивная школа № 6 по шахматам и шашкам"</t>
  </si>
  <si>
    <t>МБУК "Музей художника Б. Я. Ряузова"</t>
  </si>
  <si>
    <t>http://univers.su/</t>
  </si>
  <si>
    <t>http://univers.su/about/partners-gymnasium/</t>
  </si>
  <si>
    <t xml:space="preserve">«Индивидуальный прогресс» </t>
  </si>
  <si>
    <t>«Школа естественных наук им. М.А. Ломоносова» (Инженерная школа) и Экологический клуб гимназии «Универс»</t>
  </si>
  <si>
    <t>МБОУ СШ № 99</t>
  </si>
  <si>
    <t>Договор №11/99 от 30.11.2016 на предоставление услуг доступа к ресурсам библиотечно-информационного центра МАОУ КУГ №1 – Универс»</t>
  </si>
  <si>
    <t>МБОУ СШ № 133</t>
  </si>
  <si>
    <t>Соглашение о повышении (2016 г.) квалификации педагогов-библиотекарей</t>
  </si>
  <si>
    <t>Детская библиотека им. О.Кошевого (филиал детской ЦБС г. Красноярска)</t>
  </si>
  <si>
    <t xml:space="preserve">http://gimn3.ru/ </t>
  </si>
  <si>
    <t>Проект «Чтение с увлечением».</t>
  </si>
  <si>
    <t>Программа тематических уроков по курсу «Окружающий мир» в начальной школе.</t>
  </si>
  <si>
    <t>http://www.krs-gimnazy13.ru/</t>
  </si>
  <si>
    <t>http://www.krs-gimnazy13.ru/about/partnerskoe-vzaimodeystvie.php</t>
  </si>
  <si>
    <t>Соглашение о сотрудничестве от 11 января 2016 года</t>
  </si>
  <si>
    <t>Договор о сотрудничестве в области образования по созданию специализированных классов от 10.09.2015</t>
  </si>
  <si>
    <t>Договор о сотрудничестве и оказании образовательных услуг от 23.06.2015</t>
  </si>
  <si>
    <t>http://www.lyc1.edu.ru/</t>
  </si>
  <si>
    <t>Городская библиотека им. А.С. Серафимовича</t>
  </si>
  <si>
    <t>http://lyceum-8.ru</t>
  </si>
  <si>
    <t>«Апробация и внедрение учебно-методического комплекта «Система Занкова» как инструмента развития УУД у учащихся 1-х классов»</t>
  </si>
  <si>
    <t>Договор о сотрудничестве № 46 от 01 февраля 2012 года</t>
  </si>
  <si>
    <t>Проект «Музеи нашего города»</t>
  </si>
  <si>
    <t>Договор о совместной деятельности от 01.09. 2016г.</t>
  </si>
  <si>
    <t>Договор о сотрудничестве от 01 сентября 2014 года</t>
  </si>
  <si>
    <t>Договор о сетевой форме реализации дополнительной образовательной программы "Архитектурная среда - мир пространственной геометрии" от 02 февраля 2015 года</t>
  </si>
  <si>
    <t>Договор о сотрудничестве от 22 января 2016 года</t>
  </si>
  <si>
    <t>КГАПОУ "Красноярский многопрофильный техникум имени В.П. Астафьева"</t>
  </si>
  <si>
    <t>Создание и развитие специализированного  инженерно-технологического 10 класса</t>
  </si>
  <si>
    <t>май 2016-2019</t>
  </si>
  <si>
    <t>Экскурсионные программы</t>
  </si>
  <si>
    <t>Экскурсионные программы для школьников, Крылатый металл, Познавательная игра «Космодром»</t>
  </si>
  <si>
    <t>Договор о совместной деятельности от 02.12.2015г.</t>
  </si>
  <si>
    <t xml:space="preserve">Программа «Школа-вуз» </t>
  </si>
  <si>
    <t>www.hk3.ucoz.ru</t>
  </si>
  <si>
    <t>http://hk3.ucoz.ru/index/partnerskoe_vzaimodejstvie/0-207</t>
  </si>
  <si>
    <t>Красноярское Региональное Отделение ВСД «Русский лад»</t>
  </si>
  <si>
    <t>Проект «Библиосфера»</t>
  </si>
  <si>
    <t>www.21sch.ru</t>
  </si>
  <si>
    <t>http://schkola39.ucoz.ru/</t>
  </si>
  <si>
    <t>КГБ ПОУ «Красноярский колледж радиоэлектроники и информационных технологий»</t>
  </si>
  <si>
    <t>http://school72.ru</t>
  </si>
  <si>
    <t>http://sch73.ucoz.ru/</t>
  </si>
  <si>
    <t>http://school82-krsk.ru/</t>
  </si>
  <si>
    <t>МБУ "ЦСПСиД "Октябрьский"</t>
  </si>
  <si>
    <t xml:space="preserve">МБУ ЦППМиСП № 5 "Сознание" </t>
  </si>
  <si>
    <t>ММАУ "Молодежный центр "Академия молодой семьи" </t>
  </si>
  <si>
    <t>http://school99krsk.ucoz.com</t>
  </si>
  <si>
    <t>http://school99krsk.ucoz.com/index/partnjorskoe_vzaimodejstvie/0-154</t>
  </si>
  <si>
    <t>МБДОУ «Детский сад № 207»</t>
  </si>
  <si>
    <t xml:space="preserve">Инклюзивное образование </t>
  </si>
  <si>
    <t>Лечебное плавание</t>
  </si>
  <si>
    <t>МБУ ЦППМиСП № 5 «Сознание»</t>
  </si>
  <si>
    <t>Примечание</t>
  </si>
  <si>
    <t>№</t>
  </si>
  <si>
    <t>Код ОУ по КИАСУО</t>
  </si>
  <si>
    <t>МБОУ СШ № 19</t>
  </si>
  <si>
    <t>МБОУ СШ № 12</t>
  </si>
  <si>
    <t>МАОУ СШ № 32</t>
  </si>
  <si>
    <t>МБОУ Гимназия № 8</t>
  </si>
  <si>
    <t>МАОУ Гимназия № 9</t>
  </si>
  <si>
    <t>МАОУ Лицей № 7</t>
  </si>
  <si>
    <t>МБОУ Лицей № 28</t>
  </si>
  <si>
    <t>МБОУ Прогимназия № 131</t>
  </si>
  <si>
    <t>ЖЕЛЕЗНОДОРОЖНЫЙ РАЙОН</t>
  </si>
  <si>
    <t>Раздел/вкладка на сайте "Партнерское взаимодействие"</t>
  </si>
  <si>
    <t>Проект/ программа/ договор/  соглашение</t>
  </si>
  <si>
    <t>из них</t>
  </si>
  <si>
    <t>в области математики и информатики</t>
  </si>
  <si>
    <t>в области естественных наук (Ф, Х, Б)</t>
  </si>
  <si>
    <t>в области общественных наук (И, О, Г)</t>
  </si>
  <si>
    <t>КИРОВСКИЙ РАЙОН</t>
  </si>
  <si>
    <t>МБОУ СШ № 8 "Созидание"</t>
  </si>
  <si>
    <t>МБОУ СШ № 46</t>
  </si>
  <si>
    <t>МАОУ СШ № 55</t>
  </si>
  <si>
    <t>МБОУ СШ № 63</t>
  </si>
  <si>
    <t>МБОУ СШ № 81</t>
  </si>
  <si>
    <t>МБОУ СШ № 90</t>
  </si>
  <si>
    <t>МБОУ СШ 135</t>
  </si>
  <si>
    <t>МАОУ Гимназия № 4</t>
  </si>
  <si>
    <t>МАОУ Гимназия № 6</t>
  </si>
  <si>
    <t>МАОУ Гимназия № 10</t>
  </si>
  <si>
    <t>МАОУ Лицей № 6 "Перспектива"</t>
  </si>
  <si>
    <t>МАОУ Лицей № 11</t>
  </si>
  <si>
    <t>Наименование ОУ (кратко)</t>
  </si>
  <si>
    <t>Среднее значение по городу</t>
  </si>
  <si>
    <t>МБОУ Прогимназия  № 131</t>
  </si>
  <si>
    <t>МАОУ Гимназия №  9</t>
  </si>
  <si>
    <t>МБОУ СШ  № 12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</si>
  <si>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</si>
  <si>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</si>
  <si>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</si>
  <si>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</si>
  <si>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</si>
  <si>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</si>
  <si>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</si>
  <si>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</si>
  <si>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</si>
  <si>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</si>
  <si>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</si>
  <si>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</si>
  <si>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</si>
  <si>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</si>
  <si>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</si>
  <si>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</si>
  <si>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</si>
  <si>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</si>
  <si>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</si>
  <si>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</si>
  <si>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СШ № 3</t>
  </si>
  <si>
    <t>МБОУ Лицей № 8</t>
  </si>
  <si>
    <t>МБОУ Лицей № 10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</si>
  <si>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</si>
  <si>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</si>
  <si>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</si>
  <si>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</si>
  <si>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</si>
  <si>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82</t>
  </si>
  <si>
    <t>МБОУ СШ № 84</t>
  </si>
  <si>
    <t>МБОУ СШ № 95</t>
  </si>
  <si>
    <t>МАОУ Лицей № 9 "Лидер"</t>
  </si>
  <si>
    <t>МАОУ Гимназия № 14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</si>
  <si>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</si>
  <si>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</si>
  <si>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</si>
  <si>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</si>
  <si>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</si>
  <si>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</si>
  <si>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</si>
  <si>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</si>
  <si>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</si>
  <si>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</si>
  <si>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</si>
  <si>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2</t>
  </si>
  <si>
    <t>МБОУ СШ № 5</t>
  </si>
  <si>
    <t>МБОУ СШ № 7</t>
  </si>
  <si>
    <t>МБОУ СШ № 24</t>
  </si>
  <si>
    <t>МБОУ СШ № 56</t>
  </si>
  <si>
    <t>МБОУ СШ № 66</t>
  </si>
  <si>
    <t>МБОУ СШ № 85</t>
  </si>
  <si>
    <t>МБОУ СШ № 91</t>
  </si>
  <si>
    <t>МБОУ СШ № 121</t>
  </si>
  <si>
    <t>МБОУ СШ № 129</t>
  </si>
  <si>
    <t>МБОУ СШ № 149</t>
  </si>
  <si>
    <t>МАОУ СШ № 151</t>
  </si>
  <si>
    <t>МАОУ Гимназия № 2</t>
  </si>
  <si>
    <t>МБОУ СШ № 4</t>
  </si>
  <si>
    <t>МБОУ  Гимназия № 16</t>
  </si>
  <si>
    <t>МБОУ СШ № 27</t>
  </si>
  <si>
    <t>МБОУ СШ № 51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</si>
  <si>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</si>
  <si>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</si>
  <si>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</si>
  <si>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</si>
  <si>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</si>
  <si>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МАОУ "КУГ № 1 - Универс"</t>
  </si>
  <si>
    <t xml:space="preserve">Соглашение о сотрудничестве </t>
  </si>
  <si>
    <t>"Я б в рабочие пошел"</t>
  </si>
  <si>
    <t>http://школа6красноярск.рф</t>
  </si>
  <si>
    <t>МАОУ СШ № 17</t>
  </si>
  <si>
    <t>МАОУ Гимназия № 3</t>
  </si>
  <si>
    <t>45школа.рф</t>
  </si>
  <si>
    <t>www.школа 137.рф</t>
  </si>
  <si>
    <t>http://school62-kras.ru</t>
  </si>
  <si>
    <t>http://школа34.рф</t>
  </si>
  <si>
    <t>МБОУ СШ№ 27</t>
  </si>
  <si>
    <t>МБОУ СШ № 1</t>
  </si>
  <si>
    <t>МАОУ СШ № 143</t>
  </si>
  <si>
    <t>МАОУ СШ № 145</t>
  </si>
  <si>
    <t>МАОУ СШ № 149</t>
  </si>
  <si>
    <t>МАОУ СШ № 150</t>
  </si>
  <si>
    <t>МАОУ СШ № 152</t>
  </si>
  <si>
    <t>Среднее значение</t>
  </si>
  <si>
    <t>КГАУК «Государственная универсальная научная библиотека Красноярского края»</t>
  </si>
  <si>
    <t xml:space="preserve">МБУК «ЦБС им. Горького» б/ф № 1 им. Ф. Достоевского </t>
  </si>
  <si>
    <t>МАОУ ДО "ЦТО "Престиж"</t>
  </si>
  <si>
    <t>A</t>
  </si>
  <si>
    <t>C</t>
  </si>
  <si>
    <t xml:space="preserve">- нормально </t>
  </si>
  <si>
    <t>B</t>
  </si>
  <si>
    <t>- хорошо</t>
  </si>
  <si>
    <t>D</t>
  </si>
  <si>
    <t>- критично</t>
  </si>
  <si>
    <t xml:space="preserve">- отлично </t>
  </si>
  <si>
    <t>ИТОГ</t>
  </si>
  <si>
    <t>МАОУ Гимназия № 11</t>
  </si>
  <si>
    <t>МБОУ СШ № 72</t>
  </si>
  <si>
    <t>МБОУ СШ № 73</t>
  </si>
  <si>
    <t>МБОУ Школа-интернат № 1</t>
  </si>
  <si>
    <t>Количество партнёров с согласованными образовательными результатами</t>
  </si>
  <si>
    <r>
      <t xml:space="preserve">Среднее значение по городу       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пп</t>
    </r>
  </si>
  <si>
    <t>Количество организаций-партнёров</t>
  </si>
  <si>
    <t>Коэффициент партнёрских отношений   Кпо</t>
  </si>
  <si>
    <r>
      <rPr>
        <b/>
        <sz val="10"/>
        <color theme="1"/>
        <rFont val="Calibri"/>
        <family val="2"/>
        <charset val="204"/>
        <scheme val="minor"/>
      </rPr>
      <t xml:space="preserve">Коэффициент партнёрских отношений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по</t>
    </r>
  </si>
  <si>
    <t>МБОУ СШ № 86</t>
  </si>
  <si>
    <t>МБОУ СШ № 10</t>
  </si>
  <si>
    <t>Институт образования Национального исследовательского университета ВШЭ</t>
  </si>
  <si>
    <r>
      <t xml:space="preserve">Среднее значение по городу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по</t>
    </r>
  </si>
  <si>
    <r>
      <t xml:space="preserve">Индекс партнёрских отношений  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0"/>
        <color theme="1"/>
        <rFont val="Calibri"/>
        <family val="2"/>
        <charset val="204"/>
        <scheme val="minor"/>
      </rPr>
      <t>по</t>
    </r>
  </si>
  <si>
    <r>
      <t xml:space="preserve">Коэффициент учебного партнёрства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уп</t>
    </r>
  </si>
  <si>
    <r>
      <t xml:space="preserve">Среднее значение по городу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уп</t>
    </r>
  </si>
  <si>
    <r>
      <t xml:space="preserve">Индекс учебного партнёрства  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0"/>
        <color theme="1"/>
        <rFont val="Calibri"/>
        <family val="2"/>
        <charset val="204"/>
        <scheme val="minor"/>
      </rPr>
      <t>уп</t>
    </r>
  </si>
  <si>
    <r>
      <t xml:space="preserve">Коэффициент согласованности образовательных результатов     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сор</t>
    </r>
  </si>
  <si>
    <r>
      <t xml:space="preserve">Среднее значение по городу        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сор</t>
    </r>
  </si>
  <si>
    <r>
      <t xml:space="preserve">Индекс согласованности образовательных результатов        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0"/>
        <color theme="1"/>
        <rFont val="Calibri"/>
        <family val="2"/>
        <charset val="204"/>
        <scheme val="minor"/>
      </rPr>
      <t>сор</t>
    </r>
  </si>
  <si>
    <t>Количество привлеченных преподавателей ВУЗ и СПО</t>
  </si>
  <si>
    <r>
      <t xml:space="preserve">Коэффициент привлечения преподавателей ВУЗ и СПО     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пп</t>
    </r>
  </si>
  <si>
    <r>
      <t xml:space="preserve">Индекс привлечения преподавателей ВУЗ и СПО              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0"/>
        <color theme="1"/>
        <rFont val="Calibri"/>
        <family val="2"/>
        <charset val="204"/>
        <scheme val="minor"/>
      </rPr>
      <t>пп</t>
    </r>
  </si>
  <si>
    <t>Уровень реализуемой программы / проекта</t>
  </si>
  <si>
    <t>Цифра 1</t>
  </si>
  <si>
    <t>Цифра 2</t>
  </si>
  <si>
    <t>Цифра 3</t>
  </si>
  <si>
    <t>Цифра 4</t>
  </si>
  <si>
    <t>Вспомогательные значения</t>
  </si>
  <si>
    <t>Коэффициент привлечения преподавателей ВУЗ и СПО         Кпп</t>
  </si>
  <si>
    <t>Коэффициент согласованности образовательных результатов     Ксор</t>
  </si>
  <si>
    <t>КГБОУ СПО "Красноярский педагогический колледж № 1 им. М. Горького"</t>
  </si>
  <si>
    <t>МБУК «ЦБС взрослого населения им. А.М. Горького», филиал № 21 им. А. Черкасова</t>
  </si>
  <si>
    <t>КГАПОУ "Красноярский колледж сферы услуг и предпринимательства"</t>
  </si>
  <si>
    <t>ФГБ ОУ ВПО «Иркутский государственный университет путей сообщения» </t>
  </si>
  <si>
    <t>МБУ «ЦППМ иСП № 1 «Развитие»</t>
  </si>
  <si>
    <t>МАУ ДО «Детско-юношеская спортивная школа по видам единоборств» </t>
  </si>
  <si>
    <t>МБОУ ДО "ДДиЮ «Школа самоопределения"</t>
  </si>
  <si>
    <t>НИУ "Высшая школа экономики" (г. Москва)</t>
  </si>
  <si>
    <t>КГБОУ ДОД «Краевая детско-юношеская спортивная школа»</t>
  </si>
  <si>
    <t>КГБОУ ДПО  «КЦПО и ППН»</t>
  </si>
  <si>
    <t>сетевое взаимодействие</t>
  </si>
  <si>
    <t xml:space="preserve">сетевая форма реализации образовательных программ "Шахматы детям", "Футбол" </t>
  </si>
  <si>
    <t>МБОУ ДО "ДООЦ № 1"</t>
  </si>
  <si>
    <t>Ассоциация «Центров молодежного инновационного творчества» (ЦМИТ), г. Красноярск</t>
  </si>
  <si>
    <t>НИУ "Высшая школа экономики",  г. Москва.</t>
  </si>
  <si>
    <t>ЧПОУ "Межрегиональный правовой колледж" СФУ</t>
  </si>
  <si>
    <t>КГБОУ НПО "Профессиональное училище № 85"</t>
  </si>
  <si>
    <t>КГБОУ НПО "Профессиональный лицей № 41"</t>
  </si>
  <si>
    <t>ФГАУ «Федеральный  институт развития образования», г. Москва</t>
  </si>
  <si>
    <t>Проект «Сетевой педагогический лицей»</t>
  </si>
  <si>
    <t xml:space="preserve">Договор о совместной деятельности от 15.05. 2015 </t>
  </si>
  <si>
    <t>Наименование ОУ  (краткое)</t>
  </si>
  <si>
    <t>ГБОУ ВПО "КГМУ им. профессора В.Ф. Войно-Ясенецкого"</t>
  </si>
  <si>
    <t>Договор 2002 с пролонгацией</t>
  </si>
  <si>
    <t>Договор 2001 с пролонгацией</t>
  </si>
  <si>
    <t>Договор 2003 с пролонгацией</t>
  </si>
  <si>
    <t>договор с 2014 г.</t>
  </si>
  <si>
    <t>Соглашение о сотрудничестве  от 18 ноября 2015 г.</t>
  </si>
  <si>
    <t>Граница А-В</t>
  </si>
  <si>
    <t>Граница В-С</t>
  </si>
  <si>
    <t>Граница С-D</t>
  </si>
  <si>
    <t>ПАРТНЁРСКОЕ ВЗАИМОДЕЙСТВИЕ В ДОСТИЖЕНИИ ОБРАЗОВАТЕЛЬНЫХ РЕЗУЛЬТАТОВ</t>
  </si>
  <si>
    <t>По городу Красноярску</t>
  </si>
  <si>
    <t>МБОУ ДО ДДиЮ "Школа самоопределения"</t>
  </si>
  <si>
    <t>Библиотеки</t>
  </si>
  <si>
    <t>Музеи</t>
  </si>
  <si>
    <t>КСП, ООО «Гермес»</t>
  </si>
  <si>
    <t>МБДОУ "Детский сад № 207"</t>
  </si>
  <si>
    <t>ФГБОУ ВО "СибГАУ им. академика М.Ф.Решетнева"</t>
  </si>
  <si>
    <t>КГАПОУ "Красноярский техникум сварочных технологий и энергетики" (КТСТиЭ)</t>
  </si>
  <si>
    <t>КГБПОУ «Красноярский технологический техникум пищевой промышленности» (КТТПП)</t>
  </si>
  <si>
    <t>ФГАОУ ВПО "Политехнический институт"</t>
  </si>
  <si>
    <t>МБУК "ЦБС взрослого населения им. А.М. Горького", филиал № 22 им. М. А. Светлова</t>
  </si>
  <si>
    <t>МБУК "ЦБС взрослого населения им. А.М. Горького"</t>
  </si>
  <si>
    <t>МБУК "ЦБС взрослого населения им. А.М. Горького", филиал № 4 им. Н.Некрасова</t>
  </si>
  <si>
    <t>МБУК "ЦБС взрослого населения им. А.М. Горького", филиал № 13 им. И.С. Тургенева</t>
  </si>
  <si>
    <t xml:space="preserve">МБУК "ЦБС для детей им. Н. Островского", филиал № 2 им. К. Чуковского </t>
  </si>
  <si>
    <t>МБУК "ЦБС для детей им. Н. Островского", филиал им П.П. Бажова</t>
  </si>
  <si>
    <t>МБУК "ЦБС для детей им. Н. Островского", филиал им. А.Гайдара</t>
  </si>
  <si>
    <t>МБУК "ЦБС для детей им. Н. Островского", детская библиотека имени Л. Кассиля</t>
  </si>
  <si>
    <t>МБУК "ЦБС для детей им. Н. Островского", филиал им. М.М. Пришвина</t>
  </si>
  <si>
    <t>МБУК "ЦБС для детей им. Н. Островского", филиал № 12 им. С.Я.Маршака</t>
  </si>
  <si>
    <t>МБУК "ЦБС для детей им. Н. Островского", филиал № 17 им. В.Драгунского</t>
  </si>
  <si>
    <t>МБУК "ЦБС взрослого населения им. А.М. Горького", филиал № 21 им. А. Черкасова</t>
  </si>
  <si>
    <t xml:space="preserve">МБУК "ЦБС взрослого населения им. А.М. Горького", б/ф № 1 им. Ф. Достоевского </t>
  </si>
  <si>
    <t>КГБОУ ДОД "Центр дополнительного образования детей - заочная естественнонаучная школа при СФУ"</t>
  </si>
  <si>
    <t>Патриоты</t>
  </si>
  <si>
    <t>Культура</t>
  </si>
  <si>
    <t>СоцЗащита</t>
  </si>
  <si>
    <t>Молодёжь</t>
  </si>
  <si>
    <t>Спорт</t>
  </si>
  <si>
    <t>УДО</t>
  </si>
  <si>
    <t>Связи</t>
  </si>
  <si>
    <t>Образование</t>
  </si>
  <si>
    <t>МСО Красноярска</t>
  </si>
  <si>
    <t>Другие города</t>
  </si>
  <si>
    <t>МБУ ЦППМиСП № 1 «Развитие»</t>
  </si>
  <si>
    <t>МБОУ ДО ЦДО «Интеллектуал+»</t>
  </si>
  <si>
    <t xml:space="preserve"> - отлично</t>
  </si>
  <si>
    <t xml:space="preserve"> - хорошо</t>
  </si>
  <si>
    <t xml:space="preserve"> - нормально</t>
  </si>
  <si>
    <t xml:space="preserve"> - критично</t>
  </si>
  <si>
    <t>Организация</t>
  </si>
  <si>
    <t>Совместная реализация программ дополнительного образования</t>
  </si>
  <si>
    <t>МБУ СО "ЦСПС и Д "Надежда"</t>
  </si>
  <si>
    <t>создание  специализированного класса математической направленности</t>
  </si>
  <si>
    <t>"Путь к Олимпу"</t>
  </si>
  <si>
    <t>http://www.gim16.ru/?page_id=6978</t>
  </si>
  <si>
    <t>партнерское взаимодействие</t>
  </si>
  <si>
    <t>создание специализированных инженерно-технологических классов</t>
  </si>
  <si>
    <t>http://www.gymnasium9.ru/education/partnership/</t>
  </si>
  <si>
    <t>Проект "Роснефть-класс"</t>
  </si>
  <si>
    <t>соглашение о сотрудничестве от 25.06.2015</t>
  </si>
  <si>
    <t>соглашение о сотрудничестве от 21.03.2016</t>
  </si>
  <si>
    <t>договор от 01.09.2015</t>
  </si>
  <si>
    <t>http://school32-krsk.ru/partneri</t>
  </si>
  <si>
    <t>МБОУ ДО "ЦТ № 3"</t>
  </si>
  <si>
    <t>Проект "Специализированные классы"</t>
  </si>
  <si>
    <t>Договор совместной деятельности от 15.12.2015</t>
  </si>
  <si>
    <t>МБУ ЦППМиСП № 7 "Способный ребенок"</t>
  </si>
  <si>
    <t>договор от 11.05.2016</t>
  </si>
  <si>
    <t>МБОУ ДДиЮ "Школа самоопределения"</t>
  </si>
  <si>
    <t>"Школа профессионального самоопределения"</t>
  </si>
  <si>
    <t>договор от 26.11.2015</t>
  </si>
  <si>
    <t>соглашение о сотрудничестве от 25.03.2016</t>
  </si>
  <si>
    <t xml:space="preserve">договор от 11.01.2016 </t>
  </si>
  <si>
    <t>Договор от 27.03.2015</t>
  </si>
  <si>
    <t>МБУ "ЦСПСиД "Первомайский"</t>
  </si>
  <si>
    <t>Проект "Городской сетевой педагогический лицей"</t>
  </si>
  <si>
    <t>Договор о сотрудничестве от 01.10.2013</t>
  </si>
  <si>
    <t>Договор о сотрудничестве от 13.12.2017</t>
  </si>
  <si>
    <t>АНО "Красноярский детский технопарк "Квантрориум"</t>
  </si>
  <si>
    <t>Соглашение о сотрудничестве 2015 г. бессрочное</t>
  </si>
  <si>
    <t>Проект  «Школа социального менеджмента»</t>
  </si>
  <si>
    <t>Договор о совместной деятельности 09.2015 г.</t>
  </si>
  <si>
    <t>Соглашение о сотрудничестве от 15.09.2017</t>
  </si>
  <si>
    <t>Проект  «Школа профессионального самоопределения»</t>
  </si>
  <si>
    <t>https://pro-gymnasium-131.jimdo.com/%D1%81%D0%B2%D0%B5%D0%B4%D0%B5%D0%BD%D0%B8%D1%8F-%D0%BE%D0%B1-%D0%BE%D0%B1%D1%80%D0%B0%D0%B7%D0%BE%D0%B2%D0%B0%D1%82%D0%B5%D0%BB%D1%8C%D0%BD%D0%BE%D0%B9-%D0%BE%D1%80%D0%B3%D0%B0%D0%BD%D0%B8%D0%B7%D0%B0%D1%86%D0%B8%D0%B8/%D0%BE%D0%B1%D1%80%D0%B0%D0%B7%D0%BE%D0%B2%D0%B0%D0%BD%D0%B8%D0%B5/%D0%BF%D0%B0%D1%80%D1%82%D0%BD%D0%B5%D1%80%D1%81%D0%BA%D0%B8%D0%B5-%D0%BE%D1%82%D0%BD%D0%BE%D1%88%D0%B5%D0%BD%D0%B8%D1%8F/</t>
  </si>
  <si>
    <t xml:space="preserve">Соглашение от 04.2016 </t>
  </si>
  <si>
    <t>http://gimnazy10.ru/index/0-218</t>
  </si>
  <si>
    <t>Соглашение о взаимодействии</t>
  </si>
  <si>
    <t>Договор  о сотрудничестве от 09.17</t>
  </si>
  <si>
    <t>КГБОУ ДО ДЮЦ «Красноярский краевой центр туризма и краеведения»</t>
  </si>
  <si>
    <t>http://www.gimnaziya15.ru/partnerskoe-vzaimodejstvie</t>
  </si>
  <si>
    <t>Эксперементальная площадка "Педагогические кадры Красноярья"</t>
  </si>
  <si>
    <t>МБУК "ЦБС взрослого населения им. А.М. Горького", филиал № 28 им. М. А. Булгакова</t>
  </si>
  <si>
    <t>Договор о сотрудничестве № 5 от 31.08.2017</t>
  </si>
  <si>
    <t>МБОУ ДО "ДДиЮ № 2"</t>
  </si>
  <si>
    <t>МБОУ ДО "ЦВР"</t>
  </si>
  <si>
    <t>http://licey3-kras.ru/</t>
  </si>
  <si>
    <t>МБОУ ДО ДДиЮ № 2</t>
  </si>
  <si>
    <t>договор о сотрудничестве 2016 г.</t>
  </si>
  <si>
    <t xml:space="preserve">Договор о сотрудничестве № 9 от 01.10.2015 </t>
  </si>
  <si>
    <t>"Индивидуальный образовательный маршрут"</t>
  </si>
  <si>
    <t>договор от 09.01.2015</t>
  </si>
  <si>
    <t xml:space="preserve">Договор о совместной деятельности от 14.04.2016 </t>
  </si>
  <si>
    <t>Интенсивная школа по биологии</t>
  </si>
  <si>
    <t>договор № 10 от 28.10.2015</t>
  </si>
  <si>
    <t>Красноярская региональная общественная организация содействия развитию гражданского общества</t>
  </si>
  <si>
    <t>Проект "Молодежь - краю"</t>
  </si>
  <si>
    <t>"Историческая память"</t>
  </si>
  <si>
    <t>договор № 34 от 01.09.2015</t>
  </si>
  <si>
    <t>договор от 24.06.2015</t>
  </si>
  <si>
    <t>МБУК "ЦБС взрослого населения им. А.М. Горького", филиал № 19 им. Т. Г. Шевченко</t>
  </si>
  <si>
    <t>МОУ ДОД "СДЮШОР по греко-римской борьбе"</t>
  </si>
  <si>
    <t>Договор от 26.06.2015 с пролонгацией</t>
  </si>
  <si>
    <t>https://yadi.sk/d/jpzDYcAE3HXfCE</t>
  </si>
  <si>
    <t>класс "МЧС-ресурс"</t>
  </si>
  <si>
    <t>"Сибирская пожарно-спасательная академия" ГПС МЧС России</t>
  </si>
  <si>
    <t>http://www.lyc1.edu.ru/content/716</t>
  </si>
  <si>
    <t>специализированный класс естественнонаучного профиля</t>
  </si>
  <si>
    <t xml:space="preserve">соглашение </t>
  </si>
  <si>
    <t>Проект "Русский лад"</t>
  </si>
  <si>
    <t>МБУ «Центр социальной помощи семье и детям «Октябрьский»</t>
  </si>
  <si>
    <t>договор от 2017 г.</t>
  </si>
  <si>
    <t>МАУ ДО «СДЮСШОР «Красноярск»</t>
  </si>
  <si>
    <t>договор о сетевом взаимодействии 2017 г.</t>
  </si>
  <si>
    <t>МБОУ ДО ЦДО № 4</t>
  </si>
  <si>
    <t>МБОУ ДО ЦДО № 5</t>
  </si>
  <si>
    <t xml:space="preserve">МБОУ ДО ЦДТ № 4 </t>
  </si>
  <si>
    <t>Соглашение о сотрудничестве № 9 от 22.05.2016 г.</t>
  </si>
  <si>
    <t xml:space="preserve">Договор о сотрудничестве от 09.01.2015 </t>
  </si>
  <si>
    <t>http://гимназия14.рф</t>
  </si>
  <si>
    <t>Проект "Инженерно-экономическое образование"</t>
  </si>
  <si>
    <t>Проект "Экошкола"</t>
  </si>
  <si>
    <t>"Школа юного экскурсовода"</t>
  </si>
  <si>
    <t>специализированный класс инженерно-технологической направленности</t>
  </si>
  <si>
    <t>сетевой архитектурно-художественный класс</t>
  </si>
  <si>
    <t>КГБПОУ "Красноярское художественное училище (техникум) им. В. И. Сурикова"</t>
  </si>
  <si>
    <t>Проект "Научный портал"</t>
  </si>
  <si>
    <t>http://школа53.рф/partnyer-vzaimnoe/</t>
  </si>
  <si>
    <t>http://школа53.рф</t>
  </si>
  <si>
    <t>договор № 43 от 06.09.2015</t>
  </si>
  <si>
    <t>Договор  о сотрудничестве 07/15 от 01.09.2015</t>
  </si>
  <si>
    <t>"Мы помним те далекие дни…"</t>
  </si>
  <si>
    <t>Договор № 06/15 от 05.11.2015</t>
  </si>
  <si>
    <t>СК ГАУ "Регбийный клуб "Енисей-СТМ"</t>
  </si>
  <si>
    <t>Договор  о сотрудничестве № 03115 от 09.11.2015</t>
  </si>
  <si>
    <t>"Формирование компетенции здорового образа жизни в школе"</t>
  </si>
  <si>
    <t>КРОО «Агентство общественных инициатив»</t>
  </si>
  <si>
    <t>Проект "Шаг в будущее"</t>
  </si>
  <si>
    <t xml:space="preserve">Договор от 09.03.2017 бессрочный </t>
  </si>
  <si>
    <t xml:space="preserve">дополнительное образование </t>
  </si>
  <si>
    <t>Проект "Читающий ребенок"</t>
  </si>
  <si>
    <t>http://www.школа1-сурикова.рф</t>
  </si>
  <si>
    <t>соглашение о партнерстве от 01.01.2016, с пролонгацией</t>
  </si>
  <si>
    <t>договор сотрудничества, автоматическая пролонгация</t>
  </si>
  <si>
    <t>МБУСО "ГРЦ для детей и подростков с ограниченными возможностями "Радуга"</t>
  </si>
  <si>
    <t>АНО «Онлайн платформа развития образования для детей и молодежи «Национальная открытая школа»</t>
  </si>
  <si>
    <t>договор № 16-Ш-К/17 от 31.05.2017</t>
  </si>
  <si>
    <t>"Мир моих интересов"</t>
  </si>
  <si>
    <t>соглашение о совместной деятельности</t>
  </si>
  <si>
    <t>Муниципальный проект «Подготовка педагогических кадров»</t>
  </si>
  <si>
    <t>МБУ ДО "Станция юных техников № 2"</t>
  </si>
  <si>
    <t>МБУ ЦППМиСП № 6</t>
  </si>
  <si>
    <t>Соглашение о сотрудничестве от 2015 г.</t>
  </si>
  <si>
    <t>http://школа115.рф/партнерское-взаимодействие/</t>
  </si>
  <si>
    <t>"Педагогические кадры города Красноярска"</t>
  </si>
  <si>
    <t xml:space="preserve">Профориентационная работа </t>
  </si>
  <si>
    <t>Договор о совместной деятельности от 10.03.2016</t>
  </si>
  <si>
    <t xml:space="preserve">договор о совместной деятельности </t>
  </si>
  <si>
    <t>соглашение о взаимодействии</t>
  </si>
  <si>
    <t>Проект "Доступная среда"</t>
  </si>
  <si>
    <t>http://gym8.ru</t>
  </si>
  <si>
    <t>Специализированный класс естественнонаучной направленности</t>
  </si>
  <si>
    <t>Специализированный физико-математический класс</t>
  </si>
  <si>
    <t>Создание базовой кафедры информатики и информационных технологий в образовании</t>
  </si>
  <si>
    <t>соглашение о сотрудничестве от 22.12.2014 с пролангацией</t>
  </si>
  <si>
    <t>ОБРАЗОВАТЕЛЬНОЕ ПАРТНЁРСТВО В ДОСТИЖЕНИИ ОБРАЗОВАТЕЛЬНЫХ РЕЗУЛЬТАТОВ</t>
  </si>
  <si>
    <t>Структуры учреждений высшего и среднего профессионального образования</t>
  </si>
  <si>
    <t>Коэффициент межведомственного учебного партнёрства       Кмуп</t>
  </si>
  <si>
    <t xml:space="preserve">  Образовательные организации МСО  (учебное и сетевое взаимодействие)</t>
  </si>
  <si>
    <t>Коэффициент ведомственного учебного партнёрства       Квуп</t>
  </si>
  <si>
    <t>Количество учителей ОУ</t>
  </si>
  <si>
    <t>по городу Красноярску</t>
  </si>
  <si>
    <t>Взаимодействие в рамках внеурочной деятельности «Математика вокруг нас» 5-6 класс</t>
  </si>
  <si>
    <t xml:space="preserve">Проект № 1 "Апробация и внедрение учебно-методического комплекта «Система Занкова» как инструмента развития УУД у учащихся 1-х кл.», Проект № 2 «Становление самооценки у обучающихся с помощью заданий, направленных на формирование универсальных учебных действий» </t>
  </si>
  <si>
    <t>"Библиотека - территория сотрудничества"</t>
  </si>
  <si>
    <r>
      <t xml:space="preserve">Коэффициент межведомственного учебного партнёрства   </t>
    </r>
    <r>
      <rPr>
        <b/>
        <sz val="12"/>
        <color theme="1"/>
        <rFont val="Calibri"/>
        <family val="2"/>
        <charset val="204"/>
        <scheme val="minor"/>
      </rPr>
      <t>Км</t>
    </r>
    <r>
      <rPr>
        <b/>
        <sz val="10"/>
        <color theme="1"/>
        <rFont val="Calibri"/>
        <family val="2"/>
        <charset val="204"/>
        <scheme val="minor"/>
      </rPr>
      <t>уп</t>
    </r>
  </si>
  <si>
    <t xml:space="preserve">Среднее значение по городу  </t>
  </si>
  <si>
    <r>
      <t xml:space="preserve">Индекс межведомственного учебного партнёрства   </t>
    </r>
    <r>
      <rPr>
        <b/>
        <sz val="12"/>
        <color theme="1"/>
        <rFont val="Calibri"/>
        <family val="2"/>
        <charset val="204"/>
        <scheme val="minor"/>
      </rPr>
      <t>Iм</t>
    </r>
    <r>
      <rPr>
        <b/>
        <sz val="10"/>
        <color theme="1"/>
        <rFont val="Calibri"/>
        <family val="2"/>
        <charset val="204"/>
        <scheme val="minor"/>
      </rPr>
      <t>уп</t>
    </r>
  </si>
  <si>
    <t>Цифра 5</t>
  </si>
  <si>
    <t>ФГБОУ ВО "Красноярский государственный аграрный университет"</t>
  </si>
  <si>
    <t>предпрофильный курс для 9-х кл. «Радиотехнологии и монтаж»</t>
  </si>
  <si>
    <t>МБУ "ЦППМ и СП № 1" "Развитие"</t>
  </si>
  <si>
    <t>проект "Школьная лига РОСНАНО"</t>
  </si>
  <si>
    <t>договор от 01.01.2013 г.</t>
  </si>
  <si>
    <t>МБУ "КЦСОН Центрального района"</t>
  </si>
  <si>
    <t>МБУ ЦППМиСП № 9</t>
  </si>
  <si>
    <t>соглашение о сотрудничестве 2017 г.</t>
  </si>
  <si>
    <t>МБОУДО ЦДО «Интеллектуал+»</t>
  </si>
  <si>
    <t>Договор № б/н от 27.04.2015</t>
  </si>
  <si>
    <t>договор о сотрудничестве от 23.01.2014</t>
  </si>
  <si>
    <t>http://11y.ru/asp/infoteka/index.asp?main=&amp;id_folder=318</t>
  </si>
  <si>
    <t>договор № 8 от 01.09.2015</t>
  </si>
  <si>
    <t>Проект "Экологическое образование"</t>
  </si>
  <si>
    <t>http://www.school-135.ru/index.php/o-shkole/partnery</t>
  </si>
  <si>
    <t>договор о сотрудничестве № 4 от 01.09.2015</t>
  </si>
  <si>
    <t>Проект "Практика современной жизни"</t>
  </si>
  <si>
    <t>"Здоровье: факты, советы, статистика"</t>
  </si>
  <si>
    <t>МБОУ ДОД ДМШ № 4</t>
  </si>
  <si>
    <t xml:space="preserve">Договор о сотрудничестве  </t>
  </si>
  <si>
    <t>Министерство образования Красноярского края</t>
  </si>
  <si>
    <t>корпоративный класс железнодорожного транспорта</t>
  </si>
  <si>
    <t>ОАО "РЖД"</t>
  </si>
  <si>
    <t>http://sch366.ucoz.net/</t>
  </si>
  <si>
    <t>http://school82-krsk.ru/index.php/information/partnerskoe-vzaimodejstvie</t>
  </si>
  <si>
    <t>"Юридическое делопроизводство"</t>
  </si>
  <si>
    <t>договор о сетевой форме реализации</t>
  </si>
  <si>
    <t>Реализация программ профессиональной подготовки</t>
  </si>
  <si>
    <t>дополнительное образование</t>
  </si>
  <si>
    <t>Центр социально-педагогического проектирования Института социальных проблем семьи Российской Академии образования</t>
  </si>
  <si>
    <t>http://кр-шк84.учисьучись.рф</t>
  </si>
  <si>
    <t>Проект "Школа - ВУЗ - Работодатель"</t>
  </si>
  <si>
    <t>Проект "ЛНИЦ "Территория "Интеллект +"</t>
  </si>
  <si>
    <t>http://www.liceum9.ru/index.php?option=com_content&amp;view=article&amp;id=3044&amp;Itemid=320</t>
  </si>
  <si>
    <t>Договор о сотрудничестве  от 28.08.2018</t>
  </si>
  <si>
    <t>сетевое и учебное взаимодействие</t>
  </si>
  <si>
    <t>Проект "Предпринимательский класс"</t>
  </si>
  <si>
    <t>http://xn--45-8kc3bfr2e.xn--p1ai/partnerstvo</t>
  </si>
  <si>
    <t>Благотворительный фонд "Принеси пользу"</t>
  </si>
  <si>
    <t>Договор об оказании услуг от 01.10.2018 г.</t>
  </si>
  <si>
    <t>"Экология и разумное природопользование"</t>
  </si>
  <si>
    <t>https://krassh78.nubex.ru/</t>
  </si>
  <si>
    <t>МБУК "ЦБС для детей им. Н. Островского", филиал № 17 им. В. Драгунского</t>
  </si>
  <si>
    <t>http://24.krskschool.ru/</t>
  </si>
  <si>
    <t>МАОУ СШ № 24</t>
  </si>
  <si>
    <t>МБДОУ "Детский сад № 30"</t>
  </si>
  <si>
    <t>МБДОУ "Детский сад № 74"</t>
  </si>
  <si>
    <t>Обеспечение преемственности образовательного процесса</t>
  </si>
  <si>
    <t>https://school56kras.ru/</t>
  </si>
  <si>
    <t>https://school56kras.ru/o-shkole</t>
  </si>
  <si>
    <t>Проект "Финансовая азбука"</t>
  </si>
  <si>
    <t>КГБПОУ "Красноярский юридический техникум"</t>
  </si>
  <si>
    <t>"Основы права"</t>
  </si>
  <si>
    <t>Внеурочная деятельность</t>
  </si>
  <si>
    <t>http://sch66.ru/</t>
  </si>
  <si>
    <t>МБУ "ЦСПСиД "Эдельвейс"</t>
  </si>
  <si>
    <t>https://школа121.рф</t>
  </si>
  <si>
    <t>договор о сотрудничествеот № 1 от 02.03.2015, автоматически пролонгируется</t>
  </si>
  <si>
    <t>http://school143.ru</t>
  </si>
  <si>
    <t>http://sch145.edusite.ru/p27aa1.html</t>
  </si>
  <si>
    <t>http://mboush139.ucoz.net/</t>
  </si>
  <si>
    <t>http://154школа.рф</t>
  </si>
  <si>
    <t>МАОУ СШ № 154</t>
  </si>
  <si>
    <t>http://school85krsk.edusite.ru/</t>
  </si>
  <si>
    <t>http://school85krsk.edusite.ru/p183aa1.html</t>
  </si>
  <si>
    <t>"Экологическое образование"</t>
  </si>
  <si>
    <t>КГБОУ «Спортивная школа олимпийского резерва им. Б. Х. Сайтиева»</t>
  </si>
  <si>
    <t>http://gimn6.ru/asp/infoteka/index.asp?id_folder=264</t>
  </si>
  <si>
    <t>Международный проект по взаимообмену учащимися «Красноярск - Берлин»</t>
  </si>
  <si>
    <t xml:space="preserve">Экспериментальная площадка по углубленному изучению немецкого языка </t>
  </si>
  <si>
    <t xml:space="preserve">Договор № 139 от 29.09.2010 </t>
  </si>
  <si>
    <t>Договор о сотрудничестве № 15 от 07.08.2018</t>
  </si>
  <si>
    <t>Проект "Профессиональная ориентация"</t>
  </si>
  <si>
    <t>Договор о сотрудничестве от 20.10.2017</t>
  </si>
  <si>
    <t>Договор о сотрудничестве от 19.01.2018</t>
  </si>
  <si>
    <t>КГБОУ ДПО «Красноярский краевой центр профориентации и развития квалификаций»</t>
  </si>
  <si>
    <t>Соглашение о сотрудничестве № 187 от 27.12.2017</t>
  </si>
  <si>
    <t>Проект "Наше завтра"</t>
  </si>
  <si>
    <t>"Профориентация"</t>
  </si>
  <si>
    <t>http://www.school64.ru/партнерское-взаимодействие/</t>
  </si>
  <si>
    <t>МБОУ СШ № 156</t>
  </si>
  <si>
    <t>МБОУ СШ № 155</t>
  </si>
  <si>
    <t>Договор № 1711908/0699 Д от 2017 г.</t>
  </si>
  <si>
    <t>ЗАО «Ванкорнефть» совместно с ИНиГ СФУ</t>
  </si>
  <si>
    <t>договор от 01.01.2015 г., приказ № 469 от 03.10. 2019 г.</t>
  </si>
  <si>
    <t>довузовкая подготовка</t>
  </si>
  <si>
    <t>Курсы довузовской подготовки</t>
  </si>
  <si>
    <t>ЧУ ДО "Умка"</t>
  </si>
  <si>
    <t>МБОУ ДОД "ДЮСШ № 1"</t>
  </si>
  <si>
    <t>КГАОУ СПО «Красноярское училище (техникум) олимпийского резерва»</t>
  </si>
  <si>
    <t>Создание естественно-научного класса</t>
  </si>
  <si>
    <t>Договор 2010 г.</t>
  </si>
  <si>
    <t>Договор 2012 г.</t>
  </si>
  <si>
    <t>Совместная реализация программ доп. образования</t>
  </si>
  <si>
    <t>https://liceum6.ru/article.asp?id_text=97&amp;id_design=6</t>
  </si>
  <si>
    <t>довузовкая подготовка и профессиональная ориентация</t>
  </si>
  <si>
    <t>соглашение о сотрудничестве № б/н от 26.08.2016 г.</t>
  </si>
  <si>
    <t>специализированный класс естественнонаучной направленности</t>
  </si>
  <si>
    <t>ГОУ СПО «Красноярский машиностроительный колледж»</t>
  </si>
  <si>
    <t>КГБОУ НПО "Профессиональный лицей № 31"</t>
  </si>
  <si>
    <t>КГБПОУ «Красноярский строительный техникум»</t>
  </si>
  <si>
    <t>http://sch8.ucoz.ru/index/osnovnye_svedenija/0-88</t>
  </si>
  <si>
    <t>https://sch46.jimdofree.com/партнерскиое-взаимодействие/</t>
  </si>
  <si>
    <t xml:space="preserve"> Договор о сотрудничестве </t>
  </si>
  <si>
    <t>МАОУ СШ № 90</t>
  </si>
  <si>
    <t>http://www.gymn2.ru/specialclass/</t>
  </si>
  <si>
    <t>Проект "ТЕХНО-ШКОЛА"</t>
  </si>
  <si>
    <t>довузовская подготовка</t>
  </si>
  <si>
    <t>http://www.gymn2.ru/ksko/op/</t>
  </si>
  <si>
    <t>соглашение от 14.08.2015 г. бессрочное</t>
  </si>
  <si>
    <t>Проект "Мега-клас"</t>
  </si>
  <si>
    <t>https://school-4.krn.eduru.ru</t>
  </si>
  <si>
    <t>Базовая площадка инновационного пректа</t>
  </si>
  <si>
    <t>Договор о сотрудничестве от 01.09.2018 до 2023 г.</t>
  </si>
  <si>
    <t>http://155школа.рф/партнёрское-взаимодействие/</t>
  </si>
  <si>
    <t xml:space="preserve">НОУ ВПО «Санкт-Петербургский университет управления и экономики» </t>
  </si>
  <si>
    <t>Программа "Хореография" и "Мастерство актера"</t>
  </si>
  <si>
    <t>профориентация учащихся школы</t>
  </si>
  <si>
    <t>Договор о сотрудничестве № 3 от 29.05.2015 бессрочный</t>
  </si>
  <si>
    <t>МБОУ ДО "ДД и Ю № 2"</t>
  </si>
  <si>
    <t>договор о сотрудничестве от 04.02.2019 № 129/10-19 на 5 лет</t>
  </si>
  <si>
    <t>Приказ ГУО от 10.10.2019 г. № 485/п</t>
  </si>
  <si>
    <t xml:space="preserve"> </t>
  </si>
  <si>
    <t>доступ к ресурсам библиотеки</t>
  </si>
  <si>
    <t>"Наблюдай и исследуй"</t>
  </si>
  <si>
    <t>Организация образовательного пространства для школьников 1-6 кл.</t>
  </si>
  <si>
    <t>доп. образование технической и естественно-научной направленности</t>
  </si>
  <si>
    <t>"Школа социального менеджмента"</t>
  </si>
  <si>
    <t>договор от 01.09.2016 с пролонгацией</t>
  </si>
  <si>
    <t>Проект "Сообщество добровольческих инициатив"</t>
  </si>
  <si>
    <t>соглашение от 24.10.2016 с пролонгацией</t>
  </si>
  <si>
    <t>Договор о сотрудничестве 06.2016 г.</t>
  </si>
  <si>
    <t>проект, программа</t>
  </si>
  <si>
    <t>оказание образовательных услуг</t>
  </si>
  <si>
    <t>Проект "Специализированные физико-математические классы"</t>
  </si>
  <si>
    <t>МБУК "ЦБС взрослого населения им. А.М. Горького", филиал № 25 им. А. Блока</t>
  </si>
  <si>
    <t>"Институт филологии и языковой коммуникации" СФУ</t>
  </si>
  <si>
    <t>"Лингва класс"</t>
  </si>
  <si>
    <t>базовая площадка по проведению профессиональной педагогической практики студентов</t>
  </si>
  <si>
    <t xml:space="preserve">приказ, соглашение </t>
  </si>
  <si>
    <t>https://lyceum-8.ru/uchashimsya/5219/</t>
  </si>
  <si>
    <t>http://hk3.ucoz.ru/index/bazovye_ploshhadki/0-220</t>
  </si>
  <si>
    <t>Создание специализированного инженерно-технологического класса</t>
  </si>
  <si>
    <t>ЦентроБанк РФ</t>
  </si>
  <si>
    <t xml:space="preserve">ММАУ МЦ «Свое дело» </t>
  </si>
  <si>
    <t>МАОУ ДО "Спектр"</t>
  </si>
  <si>
    <t>договор 2018 г.</t>
  </si>
  <si>
    <t>http://sch366.ucoz.net/index/proektnoe_upravlenie/0-114</t>
  </si>
  <si>
    <t>Проект "Семья как фактор инклюзии. Формирование социального интеллекта у детей с отклонениями в психическом развитии"</t>
  </si>
  <si>
    <t>профессиональная ориентация</t>
  </si>
  <si>
    <t>https://kras-school95.edusite.ru</t>
  </si>
  <si>
    <t>http://kras-school95.edusite.ru/p54aa1.html</t>
  </si>
  <si>
    <t>Договор от 14.03.2016 бессрочный</t>
  </si>
  <si>
    <t>КГБОУ ДО "Красноярский краевой центр "Юннаты"</t>
  </si>
  <si>
    <t xml:space="preserve">Договор о сотрудничестве </t>
  </si>
  <si>
    <t>обслуживание по межбиблиотечному абонементу и доставка документов</t>
  </si>
  <si>
    <t>Соглашение о сотрудничестве от 01.09.2014 бессрочное, Договор № 19 от 10.01.2014</t>
  </si>
  <si>
    <t>ГУО администрации г. Красноярска</t>
  </si>
  <si>
    <t>Приказ от 03.10.2019 № 469/п</t>
  </si>
  <si>
    <t>Министерсво образования Красноярского края</t>
  </si>
  <si>
    <t>Приказ от 15.11.2019 № 636-11-05</t>
  </si>
  <si>
    <t>Региональная инновационная площадка  "Создание условий для детей-инвалидов и детей с ОВЗ в условиях общеобразовательной школы-интерната".</t>
  </si>
  <si>
    <t>Договор о сотрудничестве от 01.09.2017</t>
  </si>
  <si>
    <t>Проект "Школа Здоровья и Успеха: Новый формат"</t>
  </si>
  <si>
    <t>ГБОУ "Многопрофильная школа № 1537" г. Москва</t>
  </si>
  <si>
    <t>ГУО администрации г. Красноярска, МКУ КИМЦ</t>
  </si>
  <si>
    <t>Договор на предоставление услуг от 01.09.2017 с пролонгацией</t>
  </si>
  <si>
    <t>профориентационная подготовка</t>
  </si>
  <si>
    <t>Соглашение  о сотрудничестве от 25.12.2014 с пролангацией</t>
  </si>
  <si>
    <t>договор № 28 от 09.03.2016 бессрочный</t>
  </si>
  <si>
    <t>договор о сотрудничестве от 01.04.2015 бессрочный</t>
  </si>
  <si>
    <t>договор о сотрудничестве от 31.08.2015 бессрочный</t>
  </si>
  <si>
    <t>договор от 03.09.2015 с пролангацией</t>
  </si>
  <si>
    <t>Приказ ГУО от 23.10.2017 г. № 480/п</t>
  </si>
  <si>
    <t>Пилотная площадка проекта "Немецкий - первый второй иностранный язык"</t>
  </si>
  <si>
    <t>Базовая площадка инклюзивного образования для детей с интеллектуальными нарушениями</t>
  </si>
  <si>
    <t>АНОУ ДОД «Краевая детско-юношеская спортивная школа по баскетболу «Енисей»</t>
  </si>
  <si>
    <t>соглашение о сотрудничестве от 03.04.2019 на 5 лет</t>
  </si>
  <si>
    <t>Проект "Немецкий - первый второй иностранный язык"</t>
  </si>
  <si>
    <t>КГБОУ СПО "Красноярский техникум социальных технологий"</t>
  </si>
  <si>
    <t>"Институт космических и информационных технологий" СФУ</t>
  </si>
  <si>
    <t>образовательная деятельность, социализация учащихся с ОВЗ</t>
  </si>
  <si>
    <t xml:space="preserve">преемственность дошкольного и начального общего образования </t>
  </si>
  <si>
    <t>МАОУ ДО "ЦДО № 5"</t>
  </si>
  <si>
    <t>"Курс практической экологии "ЗЕЛЕНЫЙ ДОМ"</t>
  </si>
  <si>
    <t>Договор от 15.10.2018 с пролангацией</t>
  </si>
  <si>
    <t>Профессиональное ориентирование</t>
  </si>
  <si>
    <t>http://www.школа137.рф/школа/образовательное-партнёрство</t>
  </si>
  <si>
    <t>Договор 2016 г. бессрочный</t>
  </si>
  <si>
    <t>МАОУ СШ № 156</t>
  </si>
  <si>
    <t>Соглашение о сотрудничестве16.01.2019 на 4 года</t>
  </si>
  <si>
    <t>Грант - подготовка специалистов (бакалавр): китайский язык</t>
  </si>
  <si>
    <t>Институт международного обмена Аньшаньского педагогического университета (КНР)</t>
  </si>
  <si>
    <t>http://школа1-суриков.рф/sample-page/sotrudnichestvo/</t>
  </si>
  <si>
    <t>Договор от 02.06.2016 с пролангацией</t>
  </si>
  <si>
    <t>"Технология. Технический труд"</t>
  </si>
  <si>
    <t>Профильный класс физико-математический</t>
  </si>
  <si>
    <t>Профильный класс полицейский</t>
  </si>
  <si>
    <t>ФГКОУ ВО "Сибирский юридический институт МВД РФ"</t>
  </si>
  <si>
    <t>НОУ "Открытый молодежный университет" (г. Томск)</t>
  </si>
  <si>
    <t>«Новой школе – педагоги и обучающиеся нового поколения»</t>
  </si>
  <si>
    <t>договор о совместной деятельности от 09.2017</t>
  </si>
  <si>
    <t>договор о совместной деятельности от 2018 г.</t>
  </si>
  <si>
    <t>договор о совместной деятельности от 09.2017 г.</t>
  </si>
  <si>
    <t>Проект "Пришло время читать"</t>
  </si>
  <si>
    <t>Проект "Вектор здоровья", "Единый день здорового питания"</t>
  </si>
  <si>
    <t>"Ранняя профориентация"</t>
  </si>
  <si>
    <t>договор от 01.03.2019 до 31.12.2021 г.</t>
  </si>
  <si>
    <t>договор о сотрудничестве от 22.02.2019 бессрочный</t>
  </si>
  <si>
    <t>Приказ ГУО от 03.10.2019 г. № 469/п</t>
  </si>
  <si>
    <t>Базовая площадка инклюзивного образования для детей с задержкой психического развития</t>
  </si>
  <si>
    <t>«Мир моих интересов»</t>
  </si>
  <si>
    <t>Договор о сотрудничестве от 2018 г.</t>
  </si>
  <si>
    <t>МАОУ СШ № 108</t>
  </si>
  <si>
    <t>МАОУ СШ № 115</t>
  </si>
  <si>
    <t>Базовая площадка "Ресурсный класс" для детей с расстройствами аутистического спектра</t>
  </si>
  <si>
    <t>Приказ ГУО от 13.01.2017 № 22/п</t>
  </si>
  <si>
    <t>Договор о сотрудничестве № 290/114 от 21.01.2020 бессрочный</t>
  </si>
  <si>
    <t>МАОУ СШ № 134</t>
  </si>
  <si>
    <t xml:space="preserve">Договор о сотрудничестве от 18.03.2020 </t>
  </si>
  <si>
    <t>МБДОУ "Детский сад № 66"</t>
  </si>
  <si>
    <t>МБДОУ "Детский сад № 301"</t>
  </si>
  <si>
    <t>МБОУ ДО ЦДТ № 1</t>
  </si>
  <si>
    <t>Договор от 2019 г.</t>
  </si>
  <si>
    <t>Специализированный класс</t>
  </si>
  <si>
    <t>МАОУ СШ № 139</t>
  </si>
  <si>
    <t>МАОУ СШ № 141</t>
  </si>
  <si>
    <t>"Инженерно-технологический класс"</t>
  </si>
  <si>
    <t>МБУК "ЦБС для детей им. Н. Отровского", филиал № 12 им. С. Я .Маршака</t>
  </si>
  <si>
    <t>ФГБОУ ВО "СибГАУ им. академика М.Ф. Решетнева"</t>
  </si>
  <si>
    <t>МАОУ СШ № 144</t>
  </si>
  <si>
    <t>http://school147.krsnet.ru/index.php/2017-07-04-13-16-34/2016-06-10-02-29-39.html</t>
  </si>
  <si>
    <t>Договор о совместной деятельности от 2016 г.</t>
  </si>
  <si>
    <t>договор № 3 от 25.01.2016 с пролангацией</t>
  </si>
  <si>
    <t>«Дни воинской славы России»</t>
  </si>
  <si>
    <t>http://www.shkola150.ru/proektnoe-upravlenie/</t>
  </si>
  <si>
    <t>"Городской сетевой педагогический лицей"</t>
  </si>
  <si>
    <t>МБОУ ДО "ЦТР и ГО"</t>
  </si>
  <si>
    <t>Договор о сотрудничестве от 10.2019</t>
  </si>
  <si>
    <t>Городская базовая площадка по внедрению электронной образовательной среды "Русское слово"</t>
  </si>
  <si>
    <t>Сетевая школа старшеклассников «Лидер+»</t>
  </si>
  <si>
    <t>Договор о сотрудничестве от 15.12.2013, от 23.03.2016, автоматически пролонгируется</t>
  </si>
  <si>
    <t>договор о сотрудничестве от 30.01.2014 на 5 лет, от 25.02.2016, автоматически пролонгируется</t>
  </si>
  <si>
    <t>http://школа156.рф</t>
  </si>
  <si>
    <t>Эксперементальная площадка "Система Л. В. Занкова как научно-методологическая программа "педагогики развития" в образовательных организациях России"</t>
  </si>
  <si>
    <t>Приказ МОиН РФ от 24.06.2016 № 198, изменения Приказ от 08.07.2016 № 216</t>
  </si>
  <si>
    <t>Программа "Дошколенок"</t>
  </si>
  <si>
    <t>Договор о сотрудничестве  от 01.09.2015 бессрочный</t>
  </si>
  <si>
    <t>https://sch7.ru/</t>
  </si>
  <si>
    <t>https://sch7.ru/article.asp?id_text=80</t>
  </si>
  <si>
    <t>«Создание специализированного математического 8-го  С-класса»</t>
  </si>
  <si>
    <t>Договор № 1 о сотрудничестве от 01.09.2015</t>
  </si>
  <si>
    <t>Гимназия № 8</t>
  </si>
  <si>
    <t>Гимназия № 9</t>
  </si>
  <si>
    <t>Лицей № 7</t>
  </si>
  <si>
    <t>Лицей № 28</t>
  </si>
  <si>
    <t>СШ № 12</t>
  </si>
  <si>
    <t>СШ № 19</t>
  </si>
  <si>
    <t>СШ № 32</t>
  </si>
  <si>
    <t>Всего</t>
  </si>
  <si>
    <t>СШ № 86</t>
  </si>
  <si>
    <t>Сфера</t>
  </si>
  <si>
    <t>Гимназия № 4</t>
  </si>
  <si>
    <t>Лицей № 6</t>
  </si>
  <si>
    <t>Лицей № 11</t>
  </si>
  <si>
    <t>СШ № 8 "Созидание"</t>
  </si>
  <si>
    <t>СШ № 46</t>
  </si>
  <si>
    <t>СШ № 55</t>
  </si>
  <si>
    <t>СШ № 63</t>
  </si>
  <si>
    <t>СШ № 81</t>
  </si>
  <si>
    <t>СШ № 90</t>
  </si>
  <si>
    <t>СШ № 135</t>
  </si>
  <si>
    <t>ВПО и СПО</t>
  </si>
  <si>
    <t>Гимназия № 6</t>
  </si>
  <si>
    <t>Гимназия № 7</t>
  </si>
  <si>
    <t>Гимназия № 11</t>
  </si>
  <si>
    <t>Гимназия № 15</t>
  </si>
  <si>
    <t>Лицей № 3</t>
  </si>
  <si>
    <t>Лицей № 12</t>
  </si>
  <si>
    <t>СШ № 13</t>
  </si>
  <si>
    <t>СШ № 16</t>
  </si>
  <si>
    <t>СШ № 31</t>
  </si>
  <si>
    <t>СШ № 44</t>
  </si>
  <si>
    <t>СШ № 50</t>
  </si>
  <si>
    <t>СШ № 53</t>
  </si>
  <si>
    <t>СШ № 64</t>
  </si>
  <si>
    <t>СШ № 65</t>
  </si>
  <si>
    <t>СШ № 79</t>
  </si>
  <si>
    <t>СШ № 89</t>
  </si>
  <si>
    <t>СШ № 94</t>
  </si>
  <si>
    <t>СШ № 148</t>
  </si>
  <si>
    <t>КУГ № 1 – Универс</t>
  </si>
  <si>
    <t>Гимназия № 3</t>
  </si>
  <si>
    <t>Гимназия № 13</t>
  </si>
  <si>
    <t>Лицей № 1</t>
  </si>
  <si>
    <t>Лицей № 8</t>
  </si>
  <si>
    <t>Лицей № 10</t>
  </si>
  <si>
    <t>СШ № 3</t>
  </si>
  <si>
    <t>СШ № 21</t>
  </si>
  <si>
    <t>СШ № 30</t>
  </si>
  <si>
    <t>СШ № 36</t>
  </si>
  <si>
    <t>СШ № 39</t>
  </si>
  <si>
    <t>СШ № 72</t>
  </si>
  <si>
    <t>СШ № 73</t>
  </si>
  <si>
    <t>СШ № 82</t>
  </si>
  <si>
    <t>СШ № 84</t>
  </si>
  <si>
    <t>СШ № 95</t>
  </si>
  <si>
    <t>СШ № 99</t>
  </si>
  <si>
    <t>СШ № 133</t>
  </si>
  <si>
    <t>Школа-интернат № 1</t>
  </si>
  <si>
    <t>Лицей № 9 "Лидер"</t>
  </si>
  <si>
    <t>СШ № 6</t>
  </si>
  <si>
    <t>Гимназия № 14</t>
  </si>
  <si>
    <t>СШ № 17</t>
  </si>
  <si>
    <t>СШ № 23</t>
  </si>
  <si>
    <t>СШ № 34</t>
  </si>
  <si>
    <t>СШ № 42</t>
  </si>
  <si>
    <t>СШ № 45</t>
  </si>
  <si>
    <t>СШ № 62</t>
  </si>
  <si>
    <t>СШ № 76</t>
  </si>
  <si>
    <t>СШ № 78</t>
  </si>
  <si>
    <t>СШ № 93</t>
  </si>
  <si>
    <t>СШ № 137</t>
  </si>
  <si>
    <t>СШ № 1</t>
  </si>
  <si>
    <t>СШ № 2</t>
  </si>
  <si>
    <t>СШ № 5</t>
  </si>
  <si>
    <t>СШ № 7</t>
  </si>
  <si>
    <t>СШ № 18</t>
  </si>
  <si>
    <t>СШ № 24</t>
  </si>
  <si>
    <t>СШ № 56</t>
  </si>
  <si>
    <t>СШ № 66</t>
  </si>
  <si>
    <t>СШ № 69</t>
  </si>
  <si>
    <t>СШ № 85</t>
  </si>
  <si>
    <t>СШ № 91</t>
  </si>
  <si>
    <t>СШ № 98</t>
  </si>
  <si>
    <t>СШ № 108</t>
  </si>
  <si>
    <t>СШ № 154</t>
  </si>
  <si>
    <t>СШ № 156</t>
  </si>
  <si>
    <t>СШ № 152</t>
  </si>
  <si>
    <t>СШ № 151</t>
  </si>
  <si>
    <t>СШ № 150</t>
  </si>
  <si>
    <t>СШ № 149</t>
  </si>
  <si>
    <t>СШ № 147</t>
  </si>
  <si>
    <t>СШ № 145</t>
  </si>
  <si>
    <t>СШ № 144</t>
  </si>
  <si>
    <t>СШ № 143</t>
  </si>
  <si>
    <t>СШ № 115</t>
  </si>
  <si>
    <t>СШ № 121</t>
  </si>
  <si>
    <t>СШ № 129</t>
  </si>
  <si>
    <t>СШ № 134</t>
  </si>
  <si>
    <t>СШ № 139</t>
  </si>
  <si>
    <t>СШ № 141</t>
  </si>
  <si>
    <t>Гимназия № 2</t>
  </si>
  <si>
    <t>Гимназия № 16</t>
  </si>
  <si>
    <t>Лицей № 2</t>
  </si>
  <si>
    <t>СШ № 4</t>
  </si>
  <si>
    <t>СШ № 10</t>
  </si>
  <si>
    <t>СШ № 27</t>
  </si>
  <si>
    <t>СШ № 51</t>
  </si>
  <si>
    <t>СШ № 155</t>
  </si>
  <si>
    <t>Гимназия № 10</t>
  </si>
  <si>
    <t>Прогимназия № 131</t>
  </si>
  <si>
    <t>ОЧУ ДПО Открытый институт "Развивающее образование" г. Москва</t>
  </si>
  <si>
    <t>ФГБОУ ВПО «Иркутский государственный университет путей сообщения» </t>
  </si>
  <si>
    <t xml:space="preserve">"Институт психологии практик развития" (ИППР) </t>
  </si>
  <si>
    <t>КГБОУ СПО "Красноярский колледж искусств им. П. И. Иванова-Радкевича"</t>
  </si>
  <si>
    <t>КГБОУ СПО «Красноярский техникум информатики и вычеслительной техники»</t>
  </si>
  <si>
    <t>АНО ВО "Сибирский институт бизнеса, управления и психологии"</t>
  </si>
  <si>
    <t>МБОУ ДО "Дом творчества"</t>
  </si>
  <si>
    <t>МБОУ ДОД "Детская музыкальная школа № 4"</t>
  </si>
  <si>
    <t>Министерства образования Красноярского края</t>
  </si>
  <si>
    <t>МБОУ ДОД "Детская музыкальная школа № 12"</t>
  </si>
  <si>
    <t>МАОУ ДО "ЦДТ № 4"</t>
  </si>
  <si>
    <t>АНО ВПО "Сибирский институт бизнеса, управления и психологии"</t>
  </si>
  <si>
    <t>АНО ВПО «Сибирский институт бизнеса, управления и психологии»</t>
  </si>
  <si>
    <t>АНОУ ДПО «Открытый молодёжный университет» г. Томск</t>
  </si>
  <si>
    <t>МАДОУ "Детский сад № 323"</t>
  </si>
  <si>
    <t>МАДОУ "Детский сад № 30"</t>
  </si>
  <si>
    <t>МАДОУ "Детский сад № 74"</t>
  </si>
  <si>
    <t>МАУ ДО СДЮСШ ОР "Красноярск"</t>
  </si>
  <si>
    <t>МАУ ДО СДЮШ ОР "Сибиряк"</t>
  </si>
  <si>
    <t>МАУ ДО СДЮСШ ОР «Энергия» </t>
  </si>
  <si>
    <t>МАУ ДО СДЮСШ ОР "Юность"</t>
  </si>
  <si>
    <t>МАУДО СДЮСШ ОР «Энергия» </t>
  </si>
  <si>
    <t>МАУ ДО "СДЮШ ОР по боксу им. Валова Н. Д."</t>
  </si>
  <si>
    <t>МБОУ ДОД "СДЮШ ОР по греко-римской борьбе"</t>
  </si>
  <si>
    <t>МБОУ ДОД "СДЮШ ОР по дзюдо"</t>
  </si>
  <si>
    <t>Институт инженерной физики и радиоэлектроники, СФУ</t>
  </si>
  <si>
    <t>Институт космических и информационных технологий, СФУ</t>
  </si>
  <si>
    <t>Институт филологии и языковой коммуникации, СФУ</t>
  </si>
  <si>
    <t>"Аэрокосмический колледж" ФГБОУ ВО "СибГАУ"</t>
  </si>
  <si>
    <t>Главное управление зарубежных школ, г. Новосибирск и г. Кёльн</t>
  </si>
  <si>
    <t>КГБУ СО "Краевой центр семьи и детей"</t>
  </si>
  <si>
    <t>МАОУ СШ "Комплекс "Покровский"</t>
  </si>
  <si>
    <t>СШК "Покровский"</t>
  </si>
  <si>
    <t>КГАОУ "Краевая школа-интернат по работе с одаренными детьми "Школа космонавтики"</t>
  </si>
  <si>
    <t>Договор о сотрудничестве № 13/2019 от 01.11.2019 до 31.12.2022</t>
  </si>
  <si>
    <t>Договор о сотрудничестве от 22.04.2019 бессрочный</t>
  </si>
  <si>
    <t>КРОО Центр инновационных технологий "Умк@"</t>
  </si>
  <si>
    <t>Договор о сотрудничестве от 02.10.2017 бессрочный</t>
  </si>
  <si>
    <t>Общероссийская общественная организация поддержки презедентских инициатив в области здоровьесбережения нации "Общее дело"</t>
  </si>
  <si>
    <t>Договор о сотрудничестве от 11.09.2019 бессрочный</t>
  </si>
  <si>
    <t>ООО "Максимум-Сибирь"</t>
  </si>
  <si>
    <t>Образовательная (просветительская) деятельность</t>
  </si>
  <si>
    <t>Сетевая Федеральная инновационная площадка</t>
  </si>
  <si>
    <t>Договор № 5 от 01.09.2019</t>
  </si>
  <si>
    <t>Соглашение о сотрудничестве от 30.05.2015</t>
  </si>
  <si>
    <t>Договор о совместной деятельности от 01.09.2015 бессрочный</t>
  </si>
  <si>
    <t>МБОУ СШ № 157</t>
  </si>
  <si>
    <t>АНО ДПО Открытый институт "Развивающее образование" г. Москва</t>
  </si>
  <si>
    <t>КГАУ ДПО «ККИПК и ППРО»</t>
  </si>
  <si>
    <t xml:space="preserve">Региональная инновационная площадка  </t>
  </si>
  <si>
    <t>http://gym8.ru/index.php/svedeniya-ob-oo/obrazovanie</t>
  </si>
  <si>
    <t>приказ от 09.03.2016 № 64-11-05</t>
  </si>
  <si>
    <t>Красноярский институт железнодорожного транспорта - филиал ФГБОУ ВПО «Иркутский государственный университет путей сообщения»  (КрИЖТ ИрГУПС)</t>
  </si>
  <si>
    <t xml:space="preserve">соглашение о сотрудничестве </t>
  </si>
  <si>
    <t>"Институт торговли и сферы услуг", СФУ</t>
  </si>
  <si>
    <t>КГАПУ  "Красноярский финансово-экономический колледж" Финансового университета при Правительстве Российской Федерации"</t>
  </si>
  <si>
    <t>Базовая площадка по реализации проекта «Развитие цифровых навыков обучающихся младших классов с помощью интерактивной платформы «Алгоритмика»</t>
  </si>
  <si>
    <t>приказ от 30.09.2019 г. № 455-п</t>
  </si>
  <si>
    <t>договор № 143/19 от 26.01.2018</t>
  </si>
  <si>
    <t>Эксперементальная площадка «Система Л.В. Занкова  как научно-методологическая программа педагогики развития в образовательной организации России».</t>
  </si>
  <si>
    <t>договор от 2020 г.</t>
  </si>
  <si>
    <t>договор № 43 от 18.05.2016</t>
  </si>
  <si>
    <t>договор № 1482 от 22.06.2018</t>
  </si>
  <si>
    <t>договор от 09.01.2017</t>
  </si>
  <si>
    <t>КГБПОУ «Красноярский аграрный техникум»</t>
  </si>
  <si>
    <t>КГБОУ НПО "Профессиональное училище № 50"</t>
  </si>
  <si>
    <t>договор от 18.01.2016</t>
  </si>
  <si>
    <t>договор от 30.12.2016</t>
  </si>
  <si>
    <t>МАУ ДО СДЮШ ОР "Рассвет"</t>
  </si>
  <si>
    <t>договор от 06.01.2016</t>
  </si>
  <si>
    <t>КМО СО "Юные лыжники Сибири"</t>
  </si>
  <si>
    <t>договор 3 15 от 10.05.2016</t>
  </si>
  <si>
    <t>договор № 155 от 16.11.2015</t>
  </si>
  <si>
    <t>договор от 11.01.2017</t>
  </si>
  <si>
    <t>http://sc19.ru/school_life/istoriya-shkoly/</t>
  </si>
  <si>
    <t>договор от 16 .05.2017</t>
  </si>
  <si>
    <t>договор № 3 от 22.10.2015</t>
  </si>
  <si>
    <t>договор № 81 от 18.05.2016</t>
  </si>
  <si>
    <t>договор от 01.09.2017</t>
  </si>
  <si>
    <t>ООО "Ньютон Парк"</t>
  </si>
  <si>
    <t>Довузовская подготовка, профориентация и профильное обучение</t>
  </si>
  <si>
    <t>Договор</t>
  </si>
  <si>
    <t>"Международной площадки по изучению немецкого языка"</t>
  </si>
  <si>
    <t>договор от 29.11.2019</t>
  </si>
  <si>
    <t>Проект "Российское движение школьников" г. Красноярска</t>
  </si>
  <si>
    <t>https://gimnazy10.ru/documents/sotrudnichestvo</t>
  </si>
  <si>
    <t>https://liceum6.ru/article.asp?id_text=271&amp;r=796412052759909339581266</t>
  </si>
  <si>
    <t>договор от 01.06.2020</t>
  </si>
  <si>
    <t>Городская базовая разработческая площадка по инклюзивному образованию</t>
  </si>
  <si>
    <t>Базовая площадка реализации ФГОС по внеурочной деятельности</t>
  </si>
  <si>
    <t>Городская базовая опорная площадка по формированию Цифровой образовательной среды</t>
  </si>
  <si>
    <t>профильный класс</t>
  </si>
  <si>
    <t>МБОУ Дрокинская СОШ</t>
  </si>
  <si>
    <t>МБОУ Мигнинская СШ</t>
  </si>
  <si>
    <t>Создание инженерно-технологического класса</t>
  </si>
  <si>
    <t>Соглашение о сотрудничестве от 18.01.2016 с пролонгацией</t>
  </si>
  <si>
    <t>популяризация технического творчества молодежи</t>
  </si>
  <si>
    <t>Соглашение о взаимодействии от 25.01.2016 бессрочное</t>
  </si>
  <si>
    <t>муниципальный (городской) проект «Как воспитать инженера?»</t>
  </si>
  <si>
    <t>КГАУ "СШ олимпийского резерва по волейболу "Енисей им. Э. А. Носкова"</t>
  </si>
  <si>
    <t>Соглашение от 01.09.2018, положение</t>
  </si>
  <si>
    <t>специализированный спортивный класс по волейболу</t>
  </si>
  <si>
    <t>Городская базовая инновационная площадка по внедрению новой системы внутриклассного оценивания</t>
  </si>
  <si>
    <t>Договор о сотрудничестве от 17.02.2015 с прогангацией</t>
  </si>
  <si>
    <t>"Музейные уроки"</t>
  </si>
  <si>
    <t>Договор о сотрудничестве от 24.02.2015 бессрочный</t>
  </si>
  <si>
    <t>Городская базовая опорная площадка по работе с молодыми педагогами</t>
  </si>
  <si>
    <t>проекты по экологическому образованию</t>
  </si>
  <si>
    <t>http://65.ucoz.ru/index/proekty/0-54</t>
  </si>
  <si>
    <t>проведение учебной и производственной практики</t>
  </si>
  <si>
    <t>Договор на предоставление услуг  № 148 от 30.09.2010 с пролонгацией</t>
  </si>
  <si>
    <t>довузовская подготовка и профориентация учащихся школы</t>
  </si>
  <si>
    <t>Договор о совместной деятельности  от 12.01.2016 с пролонгацией</t>
  </si>
  <si>
    <t>https://www.s148.ru/</t>
  </si>
  <si>
    <t>https://www.s148.ru/partnersconnect</t>
  </si>
  <si>
    <t>проект "Учитель РО"</t>
  </si>
  <si>
    <t>договор о сотрудничестве от 2018 г.</t>
  </si>
  <si>
    <t>Договор о сотрудничестве № 4-бв/2016 от 28.03.2016 с пролонгацией</t>
  </si>
  <si>
    <t>Договор о сотрудничестве от 10.09.2015 с пролонгацией</t>
  </si>
  <si>
    <t>Городская базовая инновационная площадка по работе с молодыми педагогами</t>
  </si>
  <si>
    <t>Договор о сотрудничестве от 12.04.2016 г.</t>
  </si>
  <si>
    <t>Договор о сотрудничестве № 46 от 01.02.2012 г.</t>
  </si>
  <si>
    <t>http://lyceum-10.ru/</t>
  </si>
  <si>
    <t>http://lyceum-10.ru/partnerka/</t>
  </si>
  <si>
    <t>Профориентационный проект "В будущее с РЖД"</t>
  </si>
  <si>
    <t>договор № 311-18в от 01.09.2018 с пролонгацией</t>
  </si>
  <si>
    <t>Договор о совместной деятельности от 10.2020 г.</t>
  </si>
  <si>
    <t>Городская базовая площадка по повышению качества физико-математического образования.</t>
  </si>
  <si>
    <t>Договор о совместной деятельности от 26.04.2016 с пролонгацией</t>
  </si>
  <si>
    <t>Красноярский техникум железнодорожного транспорта – структурное подразделение Красноярского института железнодорожного транспорта</t>
  </si>
  <si>
    <t>Методическое сопровождение инклюзивного образования</t>
  </si>
  <si>
    <t>Благотворительный фонд ПАО "Сбербанк"</t>
  </si>
  <si>
    <t>http://sch30.org/</t>
  </si>
  <si>
    <t>Проект "Финансовая грамотность" (пилотная площадка)</t>
  </si>
  <si>
    <t>http://schkola39.ucoz.ru/index/proekty_shkoly/0-174</t>
  </si>
  <si>
    <t>КГБПОУ "Красноярской автотранспортный техникум" (КАТТ)</t>
  </si>
  <si>
    <t xml:space="preserve">договор о сотрудничестве </t>
  </si>
  <si>
    <t>соглашение о сотрудничестве № 17 от 29.01.2021 до 30.12.2023 г.</t>
  </si>
  <si>
    <t xml:space="preserve">Проект "Научно-методическое сопровождение формирования образовательных результатов в школьном биологическом образовании"
</t>
  </si>
  <si>
    <t>http://school72.ru/innovatsionnaya-deyatelnost/</t>
  </si>
  <si>
    <t>АНО "Платформа новой школы" г. Москва</t>
  </si>
  <si>
    <t>соглашение от 26.08.2020 бессрочное</t>
  </si>
  <si>
    <t>договор № 04 от 16.01.2020 с пролонгацией</t>
  </si>
  <si>
    <t>профильное обучение</t>
  </si>
  <si>
    <t>Региональная инновационная площадка "Информационно-математическая школа"</t>
  </si>
  <si>
    <t>приказ от 09.03.2021 № 116-11-05</t>
  </si>
  <si>
    <t>Региональная инновационная площадка "Инженерно-технологический лицей"</t>
  </si>
  <si>
    <t>Региональная инновационная площадка "Лаборатория сетевых образовательных практик"</t>
  </si>
  <si>
    <t>Проект "Вклад в будущее" (СберКласс) - "Персонализированная модель образования на школьной цифровой платформе"</t>
  </si>
  <si>
    <t>договор № 1/15 от 28.08.2015 с пролонгацией</t>
  </si>
  <si>
    <t>Городская базовая стажировочная площадка по работе с молодыми педагогами</t>
  </si>
  <si>
    <t xml:space="preserve">профессиональная ориентация </t>
  </si>
  <si>
    <t>Договор сотрудничества от 09.01.2016 с пролонгацией</t>
  </si>
  <si>
    <t>Договор о взаимодействии с 01.04.2015 с пролонгацией</t>
  </si>
  <si>
    <t xml:space="preserve">Соглашение о сотрудничестве от 29.12.2015 бессрочное </t>
  </si>
  <si>
    <t>сопровождения детей с особыми образовательными потребностями</t>
  </si>
  <si>
    <t xml:space="preserve">Соглашение о сотрудничестве от 09.2019 </t>
  </si>
  <si>
    <t>https://school133krsk.ru/</t>
  </si>
  <si>
    <t>соглашение № 18102019 от 28.10.2019 до 2022 г.</t>
  </si>
  <si>
    <t>Аппробация инновационных моделей обучения в сфере внедрения технологии смешанного обучения</t>
  </si>
  <si>
    <t>Проект "Школа электронного обучения", "Педагогическая практика"; Проект "Мега-класс"</t>
  </si>
  <si>
    <t>Городская базовая разработческая площадка по работе с молодыми педагогами</t>
  </si>
  <si>
    <t xml:space="preserve">сетевое взаимодействие реализации инженерно-технологического направления </t>
  </si>
  <si>
    <t>http://xn--6-7sbb1bcbcudgtdkd6gxf.xn--p1ai/pedagog/ksko/ksko-part/</t>
  </si>
  <si>
    <t>Договор о сотрудничестве от 25.09.2017 с пролонгацией</t>
  </si>
  <si>
    <t>Договор о сотрудничестве № 2 от 01.09.2017 с пролонгацией</t>
  </si>
  <si>
    <t>Программа "От пробы - к выбору, от выбора - к успеху"</t>
  </si>
  <si>
    <t>Договор о сотрудничестве  от 28.08.2018 с пролонгацией</t>
  </si>
  <si>
    <t xml:space="preserve">Базовая образовательная площадка инклюзавного образования </t>
  </si>
  <si>
    <t>Договор № 23/15 от 18.02.2015 бессрочный</t>
  </si>
  <si>
    <t>Договор о сотрудничестве от 15.04.2016 с пролонгацией</t>
  </si>
  <si>
    <t>Проект "Сетевой педагогический лицей", "Психолого-педагогический класс"</t>
  </si>
  <si>
    <t>Городская базовая стажировочная площадка для учителей начальных классов по освоению технологии развивающего обучения Д. Б. Эльконина - В. В. Давыдова</t>
  </si>
  <si>
    <t>сопровождения детей с ОВЗ</t>
  </si>
  <si>
    <t>Договор № 303/114 от 21.01.2020 бессрочный</t>
  </si>
  <si>
    <t>Договор № 15 от 01.03.2021 до 31.12 2021 г.</t>
  </si>
  <si>
    <t xml:space="preserve">проектная деятельность </t>
  </si>
  <si>
    <t xml:space="preserve">Пр. № 259 от 09.11.2017, договор о сотрудничестве </t>
  </si>
  <si>
    <t>http://school62-kras.ru/index.php/21-partnerskoe-vzaimodejstvie/74-partnerskoe-vzaimodejstvie</t>
  </si>
  <si>
    <t>соглашение о сотрудничестве от 02.09.2015 с пролонгацией</t>
  </si>
  <si>
    <t>Проект "Наше завтра" (Школа-ВУЗ- работа)</t>
  </si>
  <si>
    <t>https://www.xn--76-8kc3bfr2e.xn--p1ai/</t>
  </si>
  <si>
    <t>Образовательный полигон "Столбы"</t>
  </si>
  <si>
    <t>https://krassh78.nubex.ru/about/5354/</t>
  </si>
  <si>
    <t>МБУК "ЦБС взрослого населения им. А.М. Горького", филиал № 27 им. Я. Свердлова</t>
  </si>
  <si>
    <t>договор от 11.01.2021 с пролонгацией</t>
  </si>
  <si>
    <t>договор о сотрудничестве от 20.08.2020 с пролонгацией</t>
  </si>
  <si>
    <t>договор от 11.01.2021 на 5 лет</t>
  </si>
  <si>
    <t>договор от 11.01.2021 на 3 года</t>
  </si>
  <si>
    <t>http://maou93.ru/</t>
  </si>
  <si>
    <t>http://maou93.ru/partner/</t>
  </si>
  <si>
    <t>соглашение о сотрудничестве от 23.10.2018 с пролонгацией</t>
  </si>
  <si>
    <t>эколого-просветительская деятельность</t>
  </si>
  <si>
    <t>Договор № 13 от 14.12.2016 с пролонгацией</t>
  </si>
  <si>
    <t>Соглашение № 35-2019 от 27.11.2019 на 3 года, договор о сотрудничестве № 282/114 от 16.01.2020 с пролонгацией</t>
  </si>
  <si>
    <t>Договор № 460 от 21.10.2010 с пролонгацией</t>
  </si>
  <si>
    <t>https://xn--1--6kck3aied0agtl0a6d.xn--p1ai/krasnoyarskij-standart-kachestva/</t>
  </si>
  <si>
    <t>договор от 09.01.2019 с пролонгацией</t>
  </si>
  <si>
    <t>договор от 10.01.2020 бессрочный</t>
  </si>
  <si>
    <t>профориентационная деятельность</t>
  </si>
  <si>
    <t>договор от 20.12.2018 на 5 лет</t>
  </si>
  <si>
    <t>Обучающий курс совместно с ФБУ "ГРЦ стандартизации, метрологии и измерений в КК, РХ и РТ"</t>
  </si>
  <si>
    <t>ЧУ ДО "Школа "Ин.яз."</t>
  </si>
  <si>
    <t>Договор от 09.12.2019 на 5 лет</t>
  </si>
  <si>
    <t>обучение мигрантов русскому языку, как иностранному</t>
  </si>
  <si>
    <t>Договор о сотрудничестве № 1-02 от 01.09.2015 с пролонгацией</t>
  </si>
  <si>
    <t>договор о совместной деятельности от 01.09.2014 с пролонгацией</t>
  </si>
  <si>
    <t>договор о совместной деятельности бессрочный</t>
  </si>
  <si>
    <t>Соглашение о сотрудничестве № 49 от 14.04.2016 с пролонгацией</t>
  </si>
  <si>
    <t>Ранние профессиональные пробы</t>
  </si>
  <si>
    <t>Проект «Профессиональное образование школьникам!»</t>
  </si>
  <si>
    <t>договор о совместной деятельности 2017 г.</t>
  </si>
  <si>
    <t>договор о совместной деятельности № 3 от 03.06.2016 с пролонгацией</t>
  </si>
  <si>
    <t>договор о сотрудническве от 01.09.2015 с пролонгацией</t>
  </si>
  <si>
    <t>договор № 1 от 01.10.2018 до 31.12.2022 г.</t>
  </si>
  <si>
    <t>договор о совместной деятельности от 04.09.2018 с пролонгацией</t>
  </si>
  <si>
    <t>досуговая деятельность</t>
  </si>
  <si>
    <t>договор о совместной деятельности от 12.04.2017 с пролонгацией</t>
  </si>
  <si>
    <t>соглашение о сотрудничестве № 26 от 03.12.2018 с пролонгацией</t>
  </si>
  <si>
    <t>соглашение о сотрудничестве от 04.02.2021 с пролонгацией</t>
  </si>
  <si>
    <t xml:space="preserve">Договор № 27/1415 от 22.01.2015 </t>
  </si>
  <si>
    <t>"Территория 2020"</t>
  </si>
  <si>
    <t>Договор о сотрудничестве 2019 г.</t>
  </si>
  <si>
    <t>профессиональное образование</t>
  </si>
  <si>
    <t>МАОУ СШ № 157</t>
  </si>
  <si>
    <t>Договор о сотрудничестве № 18/1 от 09.11.2015 с пролонгацией</t>
  </si>
  <si>
    <t>договор от 29.12.2015 с пролонгацией</t>
  </si>
  <si>
    <t>договор № 13 от 06.12.2018 с пролонгацией</t>
  </si>
  <si>
    <t>договор от 01.11.2018 до 2025 г.</t>
  </si>
  <si>
    <t>КГБПОУ «Красноярский индустриально-металлургический техникум»</t>
  </si>
  <si>
    <t>Городская базовая эксперементальная площадка по сетевому взаимодействию общеобразовательных организаций (проекты Мега-класс) в рамках образовательного партнерства с ФГБОУ ВО "КГПУ им. В. П. Астафьева"</t>
  </si>
  <si>
    <t>Методическое сопровождение детей с ОВЗ</t>
  </si>
  <si>
    <t>https://school-134.krn.eduru.ru/</t>
  </si>
  <si>
    <t>https://school-134.krn.eduru.ru/standartkacestva</t>
  </si>
  <si>
    <t>Договор от 13.03.2020 до 31.12.2023 г.</t>
  </si>
  <si>
    <t>Договор от 13.03.2020 до 31.05.2021 с пролонгацией</t>
  </si>
  <si>
    <t>Договор о сотрудничестве от 12.02.2020 на 2 года с пролонгацией</t>
  </si>
  <si>
    <t>https://school-141.ru/</t>
  </si>
  <si>
    <t>http://school143.ru/inj_klass/</t>
  </si>
  <si>
    <t>Соглашение о сотрудничестве № 2 от 01.09.2018 с пролонгацией</t>
  </si>
  <si>
    <t>договор о сотрудничестве № 1 от 01.09.2018 с пролонгацией</t>
  </si>
  <si>
    <t>http://school144.my1.ru/index/specializirovannye_klassy/0-153</t>
  </si>
  <si>
    <t xml:space="preserve">Соглашение по программаме от 2017 г., Пр. МОКК от 28.04.2017 № 75-4910 </t>
  </si>
  <si>
    <t>договор о сотрудничестве от 2017, пр. МОКК от 28.04.2017 № 75-4910</t>
  </si>
  <si>
    <t>проект, программа, пр. МОКК от 28.04.2017 № 75-4910</t>
  </si>
  <si>
    <t>договор о сотрудничестве от 25.03.2017 с пролонгацией, Пр. МОКК от 28.04.2017 от 75-4910</t>
  </si>
  <si>
    <t>Пр. № 75-4910 от 28.04.2017</t>
  </si>
  <si>
    <t>соглашение о сотрудничестве 2016 г. Бессрочное, Пр. МОКК от 28.04.2017 № 75-4910</t>
  </si>
  <si>
    <t>Договор о сотрудничестве № 18-24 от 26.12.2018 бессрочный, пр. МОКК от 28.04.2017 № 75-4910</t>
  </si>
  <si>
    <t>Соглашение о сотрудничестве от 18.09.2019 с пролонгацией</t>
  </si>
  <si>
    <t>договор № 01/11/17 от 23.11.2017 бессрочный</t>
  </si>
  <si>
    <t>Договор о сотрудничестве № 7 от 01.12.2016 с пролонгацией</t>
  </si>
  <si>
    <t>Базовая площадка дополнительного образования и повышения квалификации</t>
  </si>
  <si>
    <t>договор от 07.06.2016 с пролонгацией</t>
  </si>
  <si>
    <t xml:space="preserve">АНО "Лаборатория по робототехнике «Инженеры будущего» </t>
  </si>
  <si>
    <t>соглашение о сотрудничестве 2020</t>
  </si>
  <si>
    <t>научно-техническое творчество</t>
  </si>
  <si>
    <t>Договор о сотрудничестве от 02.09.2019 на 5 лет с пролонгацией</t>
  </si>
  <si>
    <t>Договор о совместной деятельности от 16.04.2019 с пролонгацией</t>
  </si>
  <si>
    <t>МАОУ Гимназия № 10 им. А. Е. Бочкина г. Дивногорск</t>
  </si>
  <si>
    <t>договор № С-26 от 30.10.2020 на 3 года</t>
  </si>
  <si>
    <t>соглашение о сотрудничестве от 19.03.2018 с пролонгацией</t>
  </si>
  <si>
    <t xml:space="preserve">соглашение о сотрудничестве № 2 от 31.08.2018 бессрочное </t>
  </si>
  <si>
    <t>соглашение о сотрудничестве от 29.01.2020 бессрочное</t>
  </si>
  <si>
    <t>соглашение о сотрудничестве № 28 от 05.02.2020 с пролонгацией</t>
  </si>
  <si>
    <t>Городская базовая стажировочная площадка по работе с молодыми педагогами; Городская базовая опорная площадка по формированию Цифровой образовательной среды</t>
  </si>
  <si>
    <t>соглашение о сотрудничестве от 09.2020</t>
  </si>
  <si>
    <t>Учебный курс "Физический практикум", "Инженерный дизайн", "Экономика"</t>
  </si>
  <si>
    <t>договор о сотрудничесве, пр. МОКК от 28.04.2017 г.                № 75-4910</t>
  </si>
  <si>
    <t>https://xn--151-8cd3cgu2f.xn--p1ai/content.php?id_content=174</t>
  </si>
  <si>
    <t>Прект, программа 2020 г., пр. МОКК от 16.09.2020 № 293-11-05</t>
  </si>
  <si>
    <t>пр. № 29 от 31.08.2020 г.</t>
  </si>
  <si>
    <t>ООО «Гермес» (совместно с КГПУ им. В. П. Астафьева)</t>
  </si>
  <si>
    <t>Профориентационная работа, проектная деятельность</t>
  </si>
  <si>
    <t>экологические и природоохранные проекты</t>
  </si>
  <si>
    <t>соглашение № 32 от 28.12.2018 с пролонгацией</t>
  </si>
  <si>
    <t>МАОУ СШ № 134 им. ГСС Б. А. Микуцкого</t>
  </si>
  <si>
    <t>КГБОУ "Красноярская школа № 11"</t>
  </si>
  <si>
    <t>сетевое взаимодействие в предметной области "Технология"</t>
  </si>
  <si>
    <t>соглашение от 20.01.2020 на 3 года</t>
  </si>
  <si>
    <t>http://xn--156-5cd3cgu2f.xn--p1ai/%D0%B3%D0%BE%D1%80%D0%BE%D0%B4%D1%81%D0%BA%D0%B0%D1%8F-%D0%B1%D0%B0%D0%B7%D0%BE%D0%B2%D0%B0%D1%8F-%D0%BF%D0%BB%D0%BE%D1%89%D0%B0%D0%B4%D0%BA%D0%B0-%D0%BF%D0%BE-%D1%84%D0%BE%D1%80%D0%BC%D0%B8%D1%80/</t>
  </si>
  <si>
    <t>Проект "Педагогический класс"</t>
  </si>
  <si>
    <t>договор на 2020-2024 г.</t>
  </si>
  <si>
    <t>https://preobrschool24.ru/</t>
  </si>
  <si>
    <t>МБУ ДО "Детская художественная школа № 1 им. В. И. Сурикова"</t>
  </si>
  <si>
    <t>сетевое взаимодействие в ИЗО</t>
  </si>
  <si>
    <t>соглашение о взаимодействии 2020 г.</t>
  </si>
  <si>
    <t>программа на 2016 - 2020 г. , договор о сотрудничестве с пролонгацией</t>
  </si>
  <si>
    <t>договор о сотрудничестве от 01.01.2016, пр. МОКК от 28.04.2017 № 75-4910</t>
  </si>
  <si>
    <t>Проект "Создание специализированных классов естественно-научной напраленности"</t>
  </si>
  <si>
    <t>Договор об обслуживании 09.2018 г.</t>
  </si>
  <si>
    <t>https://licey2.ru/</t>
  </si>
  <si>
    <t>https://licey2.ru/proektnoe-upravlenie-proekty-i-programmy/partnerskie-vzaimootnosheniya.html</t>
  </si>
  <si>
    <t>Соглашение о сотрудничестве от 01.09.2016 г., пр. МОКК от 28.04.2-17 № 75-4910</t>
  </si>
  <si>
    <t>Региональная пилотная площадка по апробации программ наставничества в номинации "Достижение высоких результатов"</t>
  </si>
  <si>
    <t>https://school-4.krn.eduru.ru/region_pl</t>
  </si>
  <si>
    <t>ФГБНУ "Институт изучения детства, семьи и воспитания Российской академии образования"</t>
  </si>
  <si>
    <t>Приказ от 01.03.2021 № 25</t>
  </si>
  <si>
    <t>Инновационная площадка по внедрению новейших научных разработок в сфере воспитания и образования</t>
  </si>
  <si>
    <t>https://school-4.krn.eduru.ru/innovations</t>
  </si>
  <si>
    <t>http://shkola27.ru/</t>
  </si>
  <si>
    <t>http://shkola27.ru/?page_id=985</t>
  </si>
  <si>
    <t>ФГАОУ ВО "Сибирский государсвенный институт искусств им. Дмитрия Хворостовского"</t>
  </si>
  <si>
    <t>договор о сотрудничестве 2017 г., Пр. МО КК от 28.04.2017 № 75-4910</t>
  </si>
  <si>
    <t>Сетевая инновационная площадка (программа "От Фрёбеля до робота: растим будущих инженеров")</t>
  </si>
  <si>
    <t>https://153krsk.ru/federal-nye-innovatsionnye-ploshchadki</t>
  </si>
  <si>
    <t>соглашение о сотрудничестве № 01-15-2/18 от 15.10.2018 бессрочное</t>
  </si>
  <si>
    <t>Образовательная деятельность, воспитание, инженерное творчество</t>
  </si>
  <si>
    <t>ГБОУ "Многопрофильная школа № 1537 "Информационные технологии" г. Москва</t>
  </si>
  <si>
    <t>https://153krsk.ru/krasnoyarskij-standart-kachestva-obrazovaniya#obrazovatel-noe-partnjorstvo</t>
  </si>
  <si>
    <t>договор № 125/10-19 от 29.01.2019 на 5 лет</t>
  </si>
  <si>
    <t>АНО ДПО "Национальный институт качества образования"</t>
  </si>
  <si>
    <t>Приказ от 01.07.2020 № 9</t>
  </si>
  <si>
    <t>Инновационная площадка "Развитие качества дошкольного образования с использованием инструментария МКДО на образовательной платформе "Вдохновение"</t>
  </si>
  <si>
    <t xml:space="preserve">МАОУ ДО "ЦТО "Престиж" </t>
  </si>
  <si>
    <t>МАОУ ДО "Спектр"  (МБОУ ДОД "ЦДОД № 2")</t>
  </si>
  <si>
    <t>"Институт педагогики, психологии и социологии", СФУ</t>
  </si>
  <si>
    <t>МБУК "Музей-усадьба В.И. Сурикова"</t>
  </si>
  <si>
    <t>МБОУ ДО "ЦТ и Р"</t>
  </si>
  <si>
    <t>СШ № 157</t>
  </si>
  <si>
    <t>соглашение о сотрудничестве 09.2018 с пролонгацией</t>
  </si>
  <si>
    <t>факультет дополнительного образования</t>
  </si>
  <si>
    <t>на 01.01.2022 года</t>
  </si>
  <si>
    <t>2021-2022 учебный год</t>
  </si>
  <si>
    <t>28.03.2022</t>
  </si>
  <si>
    <t>План реализации 2021-2022</t>
  </si>
  <si>
    <t>Наличие отчета 2020-2021</t>
  </si>
  <si>
    <t>МБОУ СШ № 158</t>
  </si>
  <si>
    <t>http://lyceum7.ru/info/obrazovanie/specializirovannye-klassy/</t>
  </si>
  <si>
    <t>договор о сотрудничестве с пролонгацией</t>
  </si>
  <si>
    <t>"Университетский образовательный округ"</t>
  </si>
  <si>
    <t>Соглашение от 20.08.2020</t>
  </si>
  <si>
    <t>создание  специализированного класса физико-математической и билого-химической направленности</t>
  </si>
  <si>
    <t>http://lyceum7.ru/info/partnerskoe-vzaimodejstvie/</t>
  </si>
  <si>
    <t>https://mboy28.wixsite.com/licey</t>
  </si>
  <si>
    <t>АНО ДПО "Институт научно-деятельностной педагогики"</t>
  </si>
  <si>
    <t>договор № 182-фип от 15.09.2015 на 5 лет с пролонгацией</t>
  </si>
  <si>
    <t xml:space="preserve">Инновационный проект «Механизмы внедрения системно-деятельностного подхода с позиции непрерывности образования (ДО-НОО-ООО)» </t>
  </si>
  <si>
    <t>https://mboy28.wixsite.com/licey/innovacionnaya-deyatelnost</t>
  </si>
  <si>
    <t>КГБОУ ДОД "Центр дополнительного образования детей - заочная естественно-научная школа при СФУ"</t>
  </si>
  <si>
    <t>МБУК Библиотека  им. Космодемьянской "Зазеркалье"</t>
  </si>
  <si>
    <t>проектная деятельность 6 - 10 кл.</t>
  </si>
  <si>
    <t>договор от 10.11.2015 № 23 на 5 лет с пролонгацией</t>
  </si>
  <si>
    <t>ОБРАЗОВАТЕЛЬНОЕ ПАРТНЁРСТВО В ДОСТИЖЕНИИ ОБРАЗОВАТЕЛЬНЫХ РЕЗУЛЬТАТОВ на 01.01.2022 г.</t>
  </si>
  <si>
    <t>СШ № 158</t>
  </si>
  <si>
    <t>Приказ ГУО от 05.10.2021 г. № 398-п</t>
  </si>
  <si>
    <t>Городская базовая площадка по внедрению новой системы внутрикласснго оценивания</t>
  </si>
  <si>
    <t>Приказ ГУО от 05.10.2021 г. № 398/п</t>
  </si>
  <si>
    <t>Городская базовая опорная площадка по направленю: воспитание</t>
  </si>
  <si>
    <t>приказ от 05.10.2021 г. № 398/п</t>
  </si>
  <si>
    <t>Городская базовая эксперементальная площадка по системному взаимодействию ОО (проект "Мега-класс") в рамках образовательного партнерствас ФГБОУ ВО «КГПУ им. В. П. Астафьева»</t>
  </si>
  <si>
    <t>http://sc19.ru/about/base_platform/</t>
  </si>
  <si>
    <t>МБОУ ДОД "ДЮСШ № 6 "Вертикаль"</t>
  </si>
  <si>
    <t>КГБПОУ "Красноярский педагогический колледж № 2"</t>
  </si>
  <si>
    <t>договор № 49/18 от 01.09.2018</t>
  </si>
  <si>
    <t>Приказ № 198 от 24.06.2016                                                      соглашение, свидетельство № 579 от 08.07.2016</t>
  </si>
  <si>
    <t>психолого-педагогическое сопровождение</t>
  </si>
  <si>
    <t>29.03.2022</t>
  </si>
  <si>
    <t>30.03.2022</t>
  </si>
  <si>
    <t>соглашение о сотрудничестве от 2021 г. до 31.05.2022</t>
  </si>
  <si>
    <t>логовор р сотрудничестве № 49/114 от 02.03.2021</t>
  </si>
  <si>
    <t>МБОУ СОШ № 20 г. Екатеринбург</t>
  </si>
  <si>
    <t>реализация совместных проектов</t>
  </si>
  <si>
    <t>соглашение о сотрудничестве от 01.04.2021 бессрочное</t>
  </si>
  <si>
    <t>Программа "Инженерно-технологический лицей" 2021-2024 г.</t>
  </si>
  <si>
    <t>Городская базовая инновационная площадка по внедрению образовательной технологии "мультипликация" (МБДОУ "Ньютоша"); Городская базовая разработческая площадка по работе с молодыми педагогами</t>
  </si>
  <si>
    <t>https://11y.ru/article.asp?id_text=382</t>
  </si>
  <si>
    <t>Программа "Полицейская академия"</t>
  </si>
  <si>
    <t>Городская базовая разработческая площадка по оказанию ранней помощи семьям, имющим детей от 0 до 3 лет (структурное подразделение "Детский сад"; Городская базовая разработческая площадка по инклюзивному образованию</t>
  </si>
  <si>
    <t>http://krasschool63.ru/</t>
  </si>
  <si>
    <t>http://krasschool63.ru/2016-06-10-03-52-36</t>
  </si>
  <si>
    <t>Городская базовая разработческая площадка по направлению деятельности "Преемственность ДОО и НОО" (структурное подразделение "Детский сад")</t>
  </si>
  <si>
    <t>31.03.2022</t>
  </si>
  <si>
    <t>01.04.2022</t>
  </si>
  <si>
    <t>https://7гимназия.рф/</t>
  </si>
  <si>
    <t>https://7гимназия.рф/item/1021894</t>
  </si>
  <si>
    <t>Соглашение о сотрудничестве до 31.08.2023</t>
  </si>
  <si>
    <t>Соглашение о взаимодействии от 25.01.2016 бессрочное, Пр. МОКК от 28.04.2017 № 75-4910</t>
  </si>
  <si>
    <t>Городская стажировочная базовая площадка "Управление профессиональным развитием педагогов в соответствии с профессиональным стандартом на основе электронного инструментария"</t>
  </si>
  <si>
    <t>Договор о сотрудничестве от 01.09.2014 с пролонгацией</t>
  </si>
  <si>
    <t>Договор о сотрудничестве № 5 от 01.06.2016 с пролонгацией</t>
  </si>
  <si>
    <t>Соглашение о сотрудничестве от 01.02.2016</t>
  </si>
  <si>
    <t>http://school16.mmc24421.cross-edu.ru/partner%20otnochenie.htm</t>
  </si>
  <si>
    <t>Городская базовая опорная площадка по теме "Психолого-педагогическое сопровождение детей-инофонов"</t>
  </si>
  <si>
    <t>Договор № 1 от 09.01.2018 с пролонгацией</t>
  </si>
  <si>
    <t>Соглашение о сотрудничестве 01.10.2015 с пролонгацией</t>
  </si>
  <si>
    <t>Договор о сотрудничестве от 08.02.2017 с пролонгацией</t>
  </si>
  <si>
    <t>договор о сотрудничестве № 258/14К от 28.08.2015 бессрочный</t>
  </si>
  <si>
    <t>"Мое Красноярье"</t>
  </si>
  <si>
    <t>договор о сотрудничестве от 01.01.2019 с пролонгацией</t>
  </si>
  <si>
    <t>Городская базовая инновационная площадка по внедрению новой системы внутриклассного оценивания; Городская базовая опорная площадка по организации образовательного процесса в начальной школе в рамках реализации программы "Загадки природы", пропедевтики углубленного изучения предметов естественнонаучной направленности</t>
  </si>
  <si>
    <t>Городская базовая эксперементальная площадка "Расширение образовательного пространства общеобразовательной организацтт (расшколивание); Городская базовая инновационная площадка по внедрению STEM-технологии в образовательный процесс ДОО (структурное подразделение "Детский сад")</t>
  </si>
  <si>
    <t>договор от 15.12.2016 с пролонгацинй</t>
  </si>
  <si>
    <t>договор № 75 от 02.10.2015 с пролонгацией</t>
  </si>
  <si>
    <t>совместная деятельность</t>
  </si>
  <si>
    <t>договор № 25 от 04.02.2016 с пролонгацией</t>
  </si>
  <si>
    <t>договор от 04.02.2016 с пролонгацией</t>
  </si>
  <si>
    <t>Договор о совместной деятельности от 01.09.2015 с пролонгацией</t>
  </si>
  <si>
    <t>Договор о совместной деятельности от 01.01.2016 с пролонгацией</t>
  </si>
  <si>
    <t>Договор № 1/14К от 12.01.2015 бессрочный</t>
  </si>
  <si>
    <t>Договор от 01.10.2010 бессрочный</t>
  </si>
  <si>
    <t>Договор от 19.12.2015 с пролонгацией</t>
  </si>
  <si>
    <t>договор №10 от 01.10.2016 с пролонгацией</t>
  </si>
  <si>
    <t>Соглашение о взаимодействии от 25.01.2016 бессрочное; договор № 30/114 от 22.03.2021 на 3 года с пролонгацией</t>
  </si>
  <si>
    <t>ФГБОУ ВО "Сибирская пожарно-спасательная академия" ГПС МЧС России</t>
  </si>
  <si>
    <t>Договор от 14.03.2016 с пролонгацией</t>
  </si>
  <si>
    <t>Городская базовая опорная площадка по формированию читательской грамотности обучающихся</t>
  </si>
  <si>
    <t>Городская базовая опорная площадка по формированию читательской грамотности обучающихся; Городская базовая опорная площадка по формировантю естественно-научной грамотности обучающихся</t>
  </si>
  <si>
    <t>Городская базовая инновационная площадка по обновлению содержания и совершенствования методов обучения предтетной области "Технология"</t>
  </si>
  <si>
    <t>Городская базовая инновационая площадка по работе с молодыми педагогами</t>
  </si>
  <si>
    <t>Городская базовая опорная площадка по формированию Цифровой бразовательной среды; Городская базовая разработческая площадка по работе с молодыми педагогами</t>
  </si>
  <si>
    <t>Городская базовая инновационная площадка "Организация работы в разновозрастной группе детей в условиях ФГОС ДО" (структурное подразделение "Детский сад "Волшебники")</t>
  </si>
  <si>
    <t>Приказ НИУ ВШЭ от21.03.2018 № 6.18.1-01/2103-02, соглашение о сотрудничестве 2018 г. с пролонгацией</t>
  </si>
  <si>
    <t xml:space="preserve">договор от 06.08.2018  до 05.2022 </t>
  </si>
  <si>
    <t>договор  от 05.2019 г. с пролонгацией</t>
  </si>
  <si>
    <t>соглашение о сотрудничестве от 2018 г. бессрочный</t>
  </si>
  <si>
    <t>04.04.2022</t>
  </si>
  <si>
    <t>05.04.2022</t>
  </si>
  <si>
    <t>Договор о совместной деятельности 2019 г. бессрочный</t>
  </si>
  <si>
    <t xml:space="preserve">Договор о совместной деятельности </t>
  </si>
  <si>
    <t>договор от 10.2017 с пролонгацией</t>
  </si>
  <si>
    <t>Городская базовая инновационная площадка по обновлению содержания и совершенствования методов обучения предтетной области "Технология"; Городская базовая опорная площадка по теме "Управление процессом обучения иняз (французский) в условиях онлайн взаимодействия в межкультурной образовательной среде с использование современных социальных технологий и образовательного партнерства, и сетевого взаимодействия"</t>
  </si>
  <si>
    <t>Городская базовая опорная площадка по формированию Цифровой образовательной среды; Городская базовая разработческая площадка по созданию виртуальной образовательной среды, нацеленной на профессиональной ориентирование обучающихся; Городская базовая эксперементальная площадка по системному взаимодействию ОО (проект "Мега-класс") в рамках образовательного партнерствас ФГБОУ ВО «КГПУ им. В. П. Астафьева»; Городская базовая опорная площадка по работе с молодыми педагогами; Городская базовая инновационная площадка ДОУ (ЦДО "Росточек")</t>
  </si>
  <si>
    <t>Городская базовая разработческая площадка "Расширение образовательного пространства общеобразовательной организации (расшколивание)"; Городская базовая инновационная площадка по созданию сетевого взаимодействия школ Красноярска и Красноярского края на примере сетевой школы "Лидер +"; Городская базовая инновационная площадка  "Развитие дошкольника (Структ.подразделение "Д/с "Маленькая страна")</t>
  </si>
  <si>
    <t>Городская базовая опорная площадка поформированию Цифровой образовательной среды;  Городская базовая эксперементальная площадка по внедрению службы медитации в ДОУ (ОП № 4)</t>
  </si>
  <si>
    <t>соглашение 2019 г.</t>
  </si>
  <si>
    <t>договор о сотрудничестве от 15.01.2016 бессрочный</t>
  </si>
  <si>
    <t>договор № 7 от 06.10.2017 с пролонгацией</t>
  </si>
  <si>
    <t>http://school72.ru/bazovaya-ploshchadka/</t>
  </si>
  <si>
    <t>договор от 10.01.2020 с пролонгацией</t>
  </si>
  <si>
    <t>Соглашение № 49/Об от 31.08.2021 до 31.05.2022</t>
  </si>
  <si>
    <t>http://sch73.ucoz.ru/index/setevoe_vzaimodejstvie/0-165</t>
  </si>
  <si>
    <t>Договор № 194 от 01.09.2015 бессрочный</t>
  </si>
  <si>
    <t>профессиональная ориентация обучающихся</t>
  </si>
  <si>
    <t>Договор № 165/1 от 10.08.2015 бессрочный</t>
  </si>
  <si>
    <t>Договор № 186/1 от31.08.2015 на 5 лет с пролонгацией</t>
  </si>
  <si>
    <t>договор № 185/1 от 31.08.2015 с пролонгацией</t>
  </si>
  <si>
    <t>договор № 2015-2021/01 от 14.09.2015 с пролонгацией</t>
  </si>
  <si>
    <t>http://кр-шк84.учисьучись.рф/media/sub/55/files/partnerskie-otnosheniya-mbou-ssh-84.pdf</t>
  </si>
  <si>
    <t>доп. образование "Танцы", "Мир книги в игре"</t>
  </si>
  <si>
    <t>Договор о сотрудничестве 2021 г.</t>
  </si>
  <si>
    <t>предпрофильная подготовка</t>
  </si>
  <si>
    <t>договор на оказание услуг 2021 г.</t>
  </si>
  <si>
    <t>соглашение от 01.11.2021 до 31.12.2022</t>
  </si>
  <si>
    <t>договор от 11.03.2019 с пролонгацией</t>
  </si>
  <si>
    <t>https://school-int-1-krsk.ru/</t>
  </si>
  <si>
    <t>https://school-int-1-krsk.ru/content/976</t>
  </si>
  <si>
    <t>МАУ ДО СШОР «Сибиряк»</t>
  </si>
  <si>
    <t>"Политехник" бассейн СФУ № 2</t>
  </si>
  <si>
    <t>оказание физкультурно-оздоровительных услуг</t>
  </si>
  <si>
    <t xml:space="preserve">договор № 7-л от 03.09.2015 </t>
  </si>
  <si>
    <t>договор № 81/10 от 01.09.2015</t>
  </si>
  <si>
    <t>06.04.2022</t>
  </si>
  <si>
    <t>http://гимназия14.рф/базовые-площадки</t>
  </si>
  <si>
    <t>Базовая площадка программы "IT Школа SAMSUNG"</t>
  </si>
  <si>
    <t>Соглашение от 18.03.2014 бессрочное</t>
  </si>
  <si>
    <t xml:space="preserve">ООО «Samsung Electronics Рус Компани»
</t>
  </si>
  <si>
    <t>http://гимназия14.рф/о-нас/визитка</t>
  </si>
  <si>
    <t>http://www.liceum9.ru/index.php/nash-litsej/partnerskoe-vzaimodejstvie</t>
  </si>
  <si>
    <t>http://школа6красноярск.рф/life/partner/</t>
  </si>
  <si>
    <t>Договор № 14/114 от 14.04.2021 с пролонгацией</t>
  </si>
  <si>
    <t>доп. образовательные программы</t>
  </si>
  <si>
    <t>договор № 44 от 05.09.2017 с пролонгацией</t>
  </si>
  <si>
    <t>"Музейный всеобуч"</t>
  </si>
  <si>
    <t>договор № 14/2122 от 21.10.2021 до 30.06.2022</t>
  </si>
  <si>
    <t>доп. Оразовательная программа "Окружающий мир"</t>
  </si>
  <si>
    <t>договор № шк6/21 от 01.09.2021 с пролонгацией</t>
  </si>
  <si>
    <t>Договор № 43 от 17.08.2021 до 28.06.2022, договор № 44 от 17.08.2021 до 30.05.2023</t>
  </si>
  <si>
    <t>http://krasschool-17.ru/</t>
  </si>
  <si>
    <t>http://krasschool-17.ru/partnyorskoe-vzaimodejstvie.html</t>
  </si>
  <si>
    <t>Соглашение о сотрудничестве № 23/20-С от 12.05.2020 с пролонгацией</t>
  </si>
  <si>
    <t>Договор о сотрудничестве  2019 г.</t>
  </si>
  <si>
    <t>ООО "Алгоритмика"</t>
  </si>
  <si>
    <t>Соглашение о сотрудничестве от 27.09.2021 на 3 года с пролонгацией</t>
  </si>
  <si>
    <t>Развитие и популяризация информационно-коммуникационных технологийцифровых навыков</t>
  </si>
  <si>
    <t>Договор  о сотрудничестве от 12.01.2015 с пролонгацией</t>
  </si>
  <si>
    <t>Договор о сотрудничестве № 22/114 от 15.02.2021</t>
  </si>
  <si>
    <t>соглашение № 1 от 01.09.2021 до 31.08.2022</t>
  </si>
  <si>
    <t>Договор от 30.08.2017 с пролонгацинй</t>
  </si>
  <si>
    <t>РОО «Красноярская краевая Федерация кинологического спорта»</t>
  </si>
  <si>
    <t xml:space="preserve">соглашение от 15.01.2021 на 2 года </t>
  </si>
  <si>
    <t>07.04.2022</t>
  </si>
  <si>
    <t>Базовая площадка Института (ФГОС физической культуры)</t>
  </si>
  <si>
    <t>договор о сотрудничестве 2017 г. бессрочный</t>
  </si>
  <si>
    <t>договор о сотрудничестве№ 11/2015 от 07.07.2015 с пролонгацией</t>
  </si>
  <si>
    <t>договор о сотрудничестве от 01.02.2022 на 3 года с пролонгацией</t>
  </si>
  <si>
    <t>соглашение от 01.04.2021 на 5 лет</t>
  </si>
  <si>
    <t>Договор  о сотрудничестве от 02.09.2019 с пролонгацией</t>
  </si>
  <si>
    <t>Договор от 19.02.2020 с пролонгацией</t>
  </si>
  <si>
    <t>Информационно-библиотечное обслуживание</t>
  </si>
  <si>
    <t xml:space="preserve">ФП "Ассоциация военно-патриотических клубов" </t>
  </si>
  <si>
    <t>https://school158.best/</t>
  </si>
  <si>
    <t>https://school158.best/партнерское-взаимодействие/</t>
  </si>
  <si>
    <t>08.04.2022</t>
  </si>
  <si>
    <t>Договор № 19/2122 от 29.10.2021 до 30.06.2022</t>
  </si>
  <si>
    <t>Договор о сотрудничестве от 10.03.2018 с пролонгацией</t>
  </si>
  <si>
    <t>Договор о сотрудничестве от 15.01.2015 с пролонгацией</t>
  </si>
  <si>
    <t>Договор о сотрудничестве от 26.09.2017 с пролонгацией</t>
  </si>
  <si>
    <t>договор от 02.09.2019 до 31.05.2020 с пролонгацией</t>
  </si>
  <si>
    <t>Соглашение № 1 от 20.01.2022 до 31.12.2022</t>
  </si>
  <si>
    <t>Договор от 16.09.2014 бессрочный</t>
  </si>
  <si>
    <t>предпрофильная подготовка и профильное обучение</t>
  </si>
  <si>
    <t>МАОУ Лицей №  9 "Лидер"</t>
  </si>
  <si>
    <t>соглашение от 14.10.2021 с пролонгацией</t>
  </si>
  <si>
    <t>"Русский язык легко вместе с Сетевой школой "Лидер +"</t>
  </si>
  <si>
    <t>Договор от 01.09.2021 до 31.05.2022</t>
  </si>
  <si>
    <t>соглашение от 21.09.2121 на 3 года с пролонгацией; соглашение от 22.12.2021 на 3 года с пролонгацией</t>
  </si>
  <si>
    <t>Развитие и популяризация информационно-коммуникационных технологийцифровых навыков (3-4 кл., 5-6 кл.)</t>
  </si>
  <si>
    <t>Договор от 02.03.2022</t>
  </si>
  <si>
    <t>профориентационная работа: "Билет в будущее"</t>
  </si>
  <si>
    <t>образователные услуги естественнонаучной направленности</t>
  </si>
  <si>
    <t>договор № 137/03 от 10.06.2020 до 01.09.2023</t>
  </si>
  <si>
    <t>Городская базовая опорная площадка по формированию читательской грамотности обучающихся; Городская базовая инновационная площадка по работе с молодыми педагогами</t>
  </si>
  <si>
    <t>Городская базовая опорная площадкапо формированию математической грамотности; Городская базовая опорная площадкапо формированию естественнонаучной грамотности; Городская базовая опорная площадка по теме "Технология сенсорно-динамической интеграции в деятельности специалистов сопровождения обр. процесса"; Городская базовая разработческа площадка по работе с молодыми педагогами</t>
  </si>
  <si>
    <t>Городская базовая разработческая площадка по теме "Разработка модели единого социально-педагогического пространства конструктивного взаимодействия образовательной организации с родителями"</t>
  </si>
  <si>
    <t>Городская базовая опорная площадка по формированию Цифровой образовательной среды; Городская базовая разработческая площадка по работе с молодыми педагогами</t>
  </si>
  <si>
    <t>Городская базовая опорная площадка по формированию Цифровой образовательной среды; Городская базовая эксперементальная площадка по инклюзивному образованию</t>
  </si>
  <si>
    <t xml:space="preserve">Городская базовая эксперементальная площадка по сетевому взаимодействию общеобразовательных организаций (проекты Мега-класс) в рамках образовательного партнерства с ФГБОУ ВО "КГПУ им. В. П. Астафьева"; Городская базовая инновационная площадка "Внутренная система оценки качества образования с использованием шкал МКДО" </t>
  </si>
  <si>
    <t>Договор от 02.09.2017 с пролангацией</t>
  </si>
  <si>
    <t>соглашение от 16.10.2017 с пролонгацией</t>
  </si>
  <si>
    <t>"Здоровое питание от А до Я"</t>
  </si>
  <si>
    <t>http://www.gymn2.ru/partnerships/</t>
  </si>
  <si>
    <t>Договор от 02.09.2017 с пролонгацией</t>
  </si>
  <si>
    <t xml:space="preserve">ФГБОУ ВО «Санкт-Петербургскийгосударственный морской технический университет» </t>
  </si>
  <si>
    <t>договор от 02.12.2021 на 5 лет</t>
  </si>
  <si>
    <t>профориентацонная работа</t>
  </si>
  <si>
    <t>договор о сотрудничестве от 08.12.2021 бессрочный</t>
  </si>
  <si>
    <t>договор о сотрудничестве от 10.09.2021 до 31.05.2022</t>
  </si>
  <si>
    <t>Договор о сотрудничестве от 02.09.2019 г. с пролонгацией</t>
  </si>
  <si>
    <t>дополнительное образование 1-4 кл.</t>
  </si>
  <si>
    <t>договор о сотрудничестве 2019 г. с пролонгацией</t>
  </si>
  <si>
    <t>Соглашение от 01.09.2015 с пролонгацией</t>
  </si>
  <si>
    <t>договор от 01.09.2018 с пролонгацией</t>
  </si>
  <si>
    <t>соглашение № 1 от 01.06.2021 до 31.12.2021</t>
  </si>
  <si>
    <t>Договор от 20.01.2021 до 31.12.2025</t>
  </si>
  <si>
    <t>договор от 02.09.2019 на 3 года с пролонгацией</t>
  </si>
  <si>
    <t>физкультурно-просветительская деятельность</t>
  </si>
  <si>
    <t>ККО Общероссийская общественная организация поддержки презедентских инициатив в области здоровьесбережения нации "Общее дело"</t>
  </si>
  <si>
    <t>договор о сотрудничестве № 114/25 от 02.02.2018 на 3 года с пролонгацией</t>
  </si>
  <si>
    <t>Базовая площадка по реализации практики инклюзивного образования для детей с нарушением опорно-двигательного аппарата</t>
  </si>
  <si>
    <t>Соглашение о сотрудничестве 2019 г.</t>
  </si>
  <si>
    <t>договор от 27.01.2016 бессрочный</t>
  </si>
  <si>
    <t>Договор № 115ш от 03.12.2018 с пролонгацией</t>
  </si>
  <si>
    <t>сетевая форма дополнительного образования</t>
  </si>
  <si>
    <t>http://школа115.рф/договора/</t>
  </si>
  <si>
    <t>Договор от 01.03.2019 на 5 лет с пролонгацией</t>
  </si>
  <si>
    <t>"Единая система педагогического образования", предпрофильная подготовка и прфильное обучение</t>
  </si>
  <si>
    <t>Трехстороннее соглашение от 26.11.2021 на 2 года с пролонгацией (с ГУО администрации г. Красноярска)</t>
  </si>
  <si>
    <t>https://preobrschool24.ru/page-3510048/page-3510028</t>
  </si>
  <si>
    <t>МБОУ ДО "ЦТ и Р № 1"</t>
  </si>
  <si>
    <t>По  образовательной области «Технология»</t>
  </si>
  <si>
    <t>договор 2020 г.</t>
  </si>
  <si>
    <t>соглашение 2020 г.</t>
  </si>
  <si>
    <t>Базовая площадка по реализации практики формирования инклюзивной культуры в образовательной организации</t>
  </si>
  <si>
    <t>Базовая площадка по реализации практики инклюзивного образования для детей с НОДА</t>
  </si>
  <si>
    <t>Соглашение о сотрудничестве № 5 от 01.03.2022 до 28.02.2023</t>
  </si>
  <si>
    <t>АНПО "Школьная лига"</t>
  </si>
  <si>
    <t>"Школьная лига "РОСНАНО"</t>
  </si>
  <si>
    <t>соглашение от 11.01.2021 до 2023 г.</t>
  </si>
  <si>
    <t>ООО Спортивно-оздоровительный комплекс "Сокол"</t>
  </si>
  <si>
    <t>"Лечебное плавание"</t>
  </si>
  <si>
    <t>Договор от 01.09.2021 до 31.08.2022</t>
  </si>
  <si>
    <t>соглашение от 28.02.2020 на 3 года с пролонгацией</t>
  </si>
  <si>
    <t>Приказ ГУО от 20.03.2022 г. № 149/п</t>
  </si>
  <si>
    <t>Городская базоваяопорная площадка по реализации обновленных ФГОС</t>
  </si>
  <si>
    <t>https://school-141.ru/фгос/городская-базовая-площадка/</t>
  </si>
  <si>
    <t>https://school-141.ru/образовательное-партнерство/</t>
  </si>
  <si>
    <t>соглашение от 02.09.2019 бессрочное</t>
  </si>
  <si>
    <t>ФГБНУ "ФИЦ "Красноярский научный центр Сибирского  отделения Российской академии наук" (КНЦ СО РАН)</t>
  </si>
  <si>
    <t>Договор № 03-2019 от 18.02.2019 на 3 года</t>
  </si>
  <si>
    <t>соглашение о сотрудничестве № 1 от 31.08.2018 бессрочное</t>
  </si>
  <si>
    <t>ООО "Ладно"</t>
  </si>
  <si>
    <t>Договор № 1/КО от 19.02.2016 на 3 года с пролонгацией; договор № 2/КО от 23.01.2014 на 5 лет с пролонгацией</t>
  </si>
  <si>
    <t>"Стильная школа", совместная деятельность</t>
  </si>
  <si>
    <t>https://151школа.рф/content.php?id_content=62</t>
  </si>
  <si>
    <t>http://school152-krs.ru/?page_id=383</t>
  </si>
  <si>
    <t>http://school152-krs.ru/?page_id=1109</t>
  </si>
  <si>
    <t>соглашение от 15.02.2014 бессрочное</t>
  </si>
  <si>
    <t>http://155школа.рф/</t>
  </si>
  <si>
    <t>http://155школа.рф/городская-базовая-площадка/</t>
  </si>
  <si>
    <t>соглашение о сотрудничестве 10.2020 г.</t>
  </si>
  <si>
    <t>обучение экологической грамотности</t>
  </si>
  <si>
    <t>договор № 36/11 от 01.09.2015 на 3 года с пролонгацией</t>
  </si>
  <si>
    <t>Соглашение о сотрудничестве от 06.04.2015 бессрочное</t>
  </si>
  <si>
    <t>Приказ от 22.01.2021 № 10, программа; договор № 66 от 10.09.2021 до 31.12.2023</t>
  </si>
  <si>
    <t>https://school-4.krn.eduru.ru/vospitrabota</t>
  </si>
  <si>
    <t>Создание специализированного математического класса</t>
  </si>
  <si>
    <t>пр. МОКК от 28.04.2-17 № 75-4910; соглашение о сотрудничестве 09.2018 с пролонгацией</t>
  </si>
  <si>
    <t>МАОУ СШ № 158</t>
  </si>
  <si>
    <t>Министерство  образования Красноярского края совместно с КГАУ ДПО «ККИПК и ППРО»</t>
  </si>
  <si>
    <t xml:space="preserve">МБОУ ДОД "ДЮСШ № 6 по шахматам и шашкам "Вертикаль" </t>
  </si>
  <si>
    <t>"Элементарное музицирование"</t>
  </si>
  <si>
    <t>соглашение о сотрудничестве от 30.08.2019 бессрочное</t>
  </si>
  <si>
    <t>http://shkola27.ru/?page_id=13824</t>
  </si>
  <si>
    <t>Приказ от 30.01.2020 № 3/6 - 7, программа</t>
  </si>
  <si>
    <t>ГБ ПОУСПО "Дербентский профессионально-педагогический колледж им. Г. Б. Казиахмедова"</t>
  </si>
  <si>
    <t>практическая подготовка обучающихся</t>
  </si>
  <si>
    <t>договор № 63 от 21.12.2021</t>
  </si>
  <si>
    <t>Соглашение о сотрудничестве от 2015 г., Пр. МОКК от 28.04.2017 № 75-4910</t>
  </si>
  <si>
    <t>Договор № 22/2016 от 29.03.2016, Пр. МОКК от 28.04.2017 № 75-4910</t>
  </si>
  <si>
    <t>договор о сотрудничестве № 17-08 от 01.10.2015, Пр. МОКК от 28.04.2017 № 75-4910</t>
  </si>
  <si>
    <t>Соглашение о сотрудничестве  от 10.09.2011 бессрочное, Пр. МОКК от 28.04.2017 № 75-4910</t>
  </si>
  <si>
    <t>Договор о сотрудничестве № 1-бв/2016, № 2-бв/2016 от 21.03.2016 с пролонгацией, Пр. МОКК от 28.04.2017 № 75-4910</t>
  </si>
  <si>
    <t>Соглашение о сотрудничестве от 01.10.2015 с пролонгацией, Пр. МОКК от 28.04.2017 № 75-4910</t>
  </si>
  <si>
    <t>Соглашение о сотрудничестве от 27.09.2015, Пр. МОКК от 28.04.2017 № 75-4910</t>
  </si>
  <si>
    <t>Соглашение от 12.01.2015, договор № 01/11 от 03.11.2015</t>
  </si>
  <si>
    <t>https://liraca.wixsite.com/school13-krsk</t>
  </si>
  <si>
    <r>
      <rPr>
        <sz val="11"/>
        <rFont val="Calibri"/>
        <family val="2"/>
        <charset val="204"/>
        <scheme val="minor"/>
      </rPr>
      <t>14.04.2022</t>
    </r>
    <r>
      <rPr>
        <sz val="11"/>
        <color rgb="FFFF0000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</si>
</sst>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5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u/>
      <sz val="11"/>
      <color indexed="12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u/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u/>
      <sz val="11"/>
      <color rgb="FF3333CC"/>
      <name val="Calibri"/>
      <family val="2"/>
      <charset val="204"/>
      <scheme val="minor"/>
    </font>
    <font>
      <sz val="11"/>
      <color rgb="FF3333CC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0"/>
      <name val="Arial"/>
      <family val="2"/>
      <charset val="204"/>
    </font>
    <font>
      <u/>
      <sz val="11"/>
      <color rgb="FF3333CC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1"/>
      <color rgb="FF3333CC"/>
      <name val="Calibri"/>
      <family val="2"/>
      <charset val="204"/>
    </font>
    <font>
      <sz val="9"/>
      <name val="Calibri"/>
      <family val="2"/>
      <charset val="204"/>
      <scheme val="minor"/>
    </font>
    <font>
      <sz val="11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8"/>
      <color theme="1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u/>
      <sz val="11"/>
      <color rgb="FFFF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sz val="10"/>
      <color theme="1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ECC5"/>
        <bgColor indexed="64"/>
      </patternFill>
    </fill>
    <fill>
      <patternFill patternType="solid">
        <fgColor rgb="FFC0F8ED"/>
        <bgColor indexed="64"/>
      </patternFill>
    </fill>
    <fill>
      <patternFill patternType="solid">
        <fgColor rgb="FFD0E9B1"/>
        <bgColor indexed="64"/>
      </patternFill>
    </fill>
    <fill>
      <patternFill patternType="solid">
        <fgColor rgb="FFCDE6EF"/>
        <bgColor indexed="64"/>
      </patternFill>
    </fill>
    <fill>
      <patternFill patternType="solid">
        <fgColor rgb="FFFEF3A0"/>
        <bgColor indexed="64"/>
      </patternFill>
    </fill>
  </fills>
  <borders count="8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4" fillId="0" borderId="0"/>
    <xf numFmtId="0" fontId="24" fillId="0" borderId="0"/>
    <xf numFmtId="0" fontId="34" fillId="0" borderId="0" applyNumberFormat="0" applyFill="0" applyBorder="0" applyAlignment="0" applyProtection="0"/>
  </cellStyleXfs>
  <cellXfs count="1762">
    <xf numFmtId="0" fontId="0" fillId="0" borderId="0" xfId="0"/>
    <xf numFmtId="0" fontId="0" fillId="0" borderId="0" xfId="0"/>
    <xf numFmtId="0" fontId="0" fillId="0" borderId="1" xfId="0" applyBorder="1"/>
    <xf numFmtId="0" fontId="0" fillId="0" borderId="0" xfId="0" applyFill="1"/>
    <xf numFmtId="0" fontId="0" fillId="0" borderId="0" xfId="0" applyAlignment="1"/>
    <xf numFmtId="0" fontId="22" fillId="0" borderId="1" xfId="0" applyFont="1" applyFill="1" applyBorder="1" applyAlignment="1">
      <alignment wrapText="1"/>
    </xf>
    <xf numFmtId="0" fontId="22" fillId="0" borderId="0" xfId="0" applyFont="1" applyFill="1"/>
    <xf numFmtId="0" fontId="22" fillId="0" borderId="1" xfId="0" applyFont="1" applyBorder="1" applyAlignment="1">
      <alignment wrapText="1"/>
    </xf>
    <xf numFmtId="0" fontId="22" fillId="0" borderId="1" xfId="1" applyFont="1" applyFill="1" applyBorder="1" applyAlignment="1">
      <alignment wrapText="1"/>
    </xf>
    <xf numFmtId="0" fontId="22" fillId="0" borderId="3" xfId="0" applyFont="1" applyFill="1" applyBorder="1" applyAlignment="1">
      <alignment wrapText="1"/>
    </xf>
    <xf numFmtId="0" fontId="22" fillId="0" borderId="0" xfId="0" applyFont="1" applyFill="1" applyBorder="1" applyAlignment="1">
      <alignment wrapText="1"/>
    </xf>
    <xf numFmtId="0" fontId="22" fillId="0" borderId="4" xfId="0" applyFont="1" applyFill="1" applyBorder="1" applyAlignment="1">
      <alignment wrapText="1"/>
    </xf>
    <xf numFmtId="0" fontId="22" fillId="0" borderId="10" xfId="0" applyFont="1" applyFill="1" applyBorder="1" applyAlignment="1">
      <alignment wrapText="1"/>
    </xf>
    <xf numFmtId="0" fontId="22" fillId="0" borderId="7" xfId="0" applyFont="1" applyFill="1" applyBorder="1" applyAlignment="1">
      <alignment wrapText="1"/>
    </xf>
    <xf numFmtId="0" fontId="22" fillId="0" borderId="8" xfId="0" applyFont="1" applyFill="1" applyBorder="1" applyAlignment="1">
      <alignment wrapText="1"/>
    </xf>
    <xf numFmtId="0" fontId="22" fillId="0" borderId="11" xfId="0" applyFont="1" applyFill="1" applyBorder="1" applyAlignment="1">
      <alignment wrapText="1"/>
    </xf>
    <xf numFmtId="0" fontId="22" fillId="0" borderId="9" xfId="0" applyFont="1" applyFill="1" applyBorder="1" applyAlignment="1">
      <alignment wrapText="1"/>
    </xf>
    <xf numFmtId="0" fontId="22" fillId="0" borderId="6" xfId="0" applyFont="1" applyFill="1" applyBorder="1" applyAlignment="1">
      <alignment wrapText="1"/>
    </xf>
    <xf numFmtId="0" fontId="22" fillId="0" borderId="8" xfId="0" applyFont="1" applyBorder="1" applyAlignment="1">
      <alignment wrapText="1"/>
    </xf>
    <xf numFmtId="0" fontId="22" fillId="0" borderId="0" xfId="0" applyFont="1" applyBorder="1" applyAlignment="1">
      <alignment wrapText="1"/>
    </xf>
    <xf numFmtId="0" fontId="22" fillId="0" borderId="27" xfId="0" applyFont="1" applyFill="1" applyBorder="1" applyAlignment="1">
      <alignment wrapText="1"/>
    </xf>
    <xf numFmtId="0" fontId="22" fillId="0" borderId="28" xfId="0" applyFont="1" applyFill="1" applyBorder="1" applyAlignment="1">
      <alignment wrapText="1"/>
    </xf>
    <xf numFmtId="0" fontId="22" fillId="0" borderId="29" xfId="0" applyFont="1" applyFill="1" applyBorder="1" applyAlignment="1">
      <alignment wrapText="1"/>
    </xf>
    <xf numFmtId="0" fontId="22" fillId="0" borderId="27" xfId="0" applyFont="1" applyBorder="1" applyAlignment="1">
      <alignment wrapText="1"/>
    </xf>
    <xf numFmtId="0" fontId="22" fillId="0" borderId="14" xfId="0" applyFont="1" applyFill="1" applyBorder="1" applyAlignment="1">
      <alignment wrapText="1"/>
    </xf>
    <xf numFmtId="0" fontId="22" fillId="0" borderId="10" xfId="0" applyFont="1" applyBorder="1" applyAlignment="1">
      <alignment wrapText="1"/>
    </xf>
    <xf numFmtId="0" fontId="22" fillId="0" borderId="32" xfId="0" applyFont="1" applyFill="1" applyBorder="1" applyAlignment="1">
      <alignment wrapText="1"/>
    </xf>
    <xf numFmtId="0" fontId="22" fillId="0" borderId="38" xfId="0" applyFont="1" applyFill="1" applyBorder="1" applyAlignment="1">
      <alignment wrapText="1"/>
    </xf>
    <xf numFmtId="0" fontId="22" fillId="0" borderId="40" xfId="0" applyFont="1" applyFill="1" applyBorder="1" applyAlignment="1">
      <alignment wrapText="1"/>
    </xf>
    <xf numFmtId="0" fontId="22" fillId="0" borderId="16" xfId="0" applyFont="1" applyFill="1" applyBorder="1" applyAlignment="1">
      <alignment wrapText="1"/>
    </xf>
    <xf numFmtId="0" fontId="22" fillId="0" borderId="16" xfId="0" applyFont="1" applyBorder="1" applyAlignment="1">
      <alignment wrapText="1"/>
    </xf>
    <xf numFmtId="0" fontId="22" fillId="0" borderId="41" xfId="0" applyNumberFormat="1" applyFont="1" applyBorder="1" applyAlignment="1">
      <alignment wrapText="1"/>
    </xf>
    <xf numFmtId="0" fontId="22" fillId="0" borderId="42" xfId="0" applyFont="1" applyFill="1" applyBorder="1" applyAlignment="1">
      <alignment wrapText="1"/>
    </xf>
    <xf numFmtId="0" fontId="22" fillId="0" borderId="43" xfId="0" applyFont="1" applyFill="1" applyBorder="1" applyAlignment="1">
      <alignment wrapText="1"/>
    </xf>
    <xf numFmtId="0" fontId="27" fillId="0" borderId="32" xfId="1" applyFont="1" applyFill="1" applyBorder="1" applyAlignment="1" applyProtection="1">
      <alignment wrapText="1"/>
      <protection locked="0"/>
    </xf>
    <xf numFmtId="0" fontId="27" fillId="0" borderId="4" xfId="1" applyFont="1" applyFill="1" applyBorder="1" applyAlignment="1" applyProtection="1">
      <alignment wrapText="1"/>
      <protection locked="0"/>
    </xf>
    <xf numFmtId="0" fontId="27" fillId="0" borderId="42" xfId="1" applyFont="1" applyFill="1" applyBorder="1" applyAlignment="1" applyProtection="1">
      <alignment wrapText="1"/>
      <protection locked="0"/>
    </xf>
    <xf numFmtId="0" fontId="28" fillId="0" borderId="0" xfId="0" applyFont="1" applyFill="1" applyBorder="1" applyAlignment="1">
      <alignment wrapText="1"/>
    </xf>
    <xf numFmtId="0" fontId="27" fillId="0" borderId="0" xfId="1" applyFont="1" applyFill="1" applyBorder="1" applyAlignment="1">
      <alignment wrapText="1"/>
    </xf>
    <xf numFmtId="0" fontId="27" fillId="0" borderId="0" xfId="1" applyFont="1" applyFill="1" applyBorder="1" applyAlignment="1" applyProtection="1">
      <alignment wrapText="1"/>
      <protection locked="0"/>
    </xf>
    <xf numFmtId="0" fontId="27" fillId="0" borderId="4" xfId="1" applyFont="1" applyFill="1" applyBorder="1" applyAlignment="1">
      <alignment wrapText="1"/>
    </xf>
    <xf numFmtId="0" fontId="22" fillId="0" borderId="29" xfId="0" applyFont="1" applyBorder="1" applyAlignment="1">
      <alignment wrapText="1"/>
    </xf>
    <xf numFmtId="0" fontId="22" fillId="0" borderId="13" xfId="0" applyFont="1" applyFill="1" applyBorder="1" applyAlignment="1">
      <alignment wrapText="1"/>
    </xf>
    <xf numFmtId="0" fontId="22" fillId="0" borderId="9" xfId="0" applyFont="1" applyBorder="1" applyAlignment="1">
      <alignment wrapText="1"/>
    </xf>
    <xf numFmtId="0" fontId="22" fillId="0" borderId="42" xfId="0" applyFont="1" applyBorder="1" applyAlignment="1">
      <alignment wrapText="1"/>
    </xf>
    <xf numFmtId="0" fontId="27" fillId="0" borderId="6" xfId="1" applyFont="1" applyFill="1" applyBorder="1" applyAlignment="1">
      <alignment wrapText="1"/>
    </xf>
    <xf numFmtId="0" fontId="27" fillId="0" borderId="6" xfId="1" applyFont="1" applyFill="1" applyBorder="1" applyAlignment="1" applyProtection="1">
      <alignment wrapText="1"/>
      <protection locked="0"/>
    </xf>
    <xf numFmtId="0" fontId="27" fillId="0" borderId="38" xfId="1" applyFont="1" applyFill="1" applyBorder="1" applyAlignment="1">
      <alignment wrapText="1"/>
    </xf>
    <xf numFmtId="0" fontId="27" fillId="0" borderId="43" xfId="1" applyFont="1" applyFill="1" applyBorder="1" applyAlignment="1">
      <alignment wrapText="1"/>
    </xf>
    <xf numFmtId="0" fontId="28" fillId="0" borderId="43" xfId="0" applyFont="1" applyFill="1" applyBorder="1" applyAlignment="1">
      <alignment wrapText="1"/>
    </xf>
    <xf numFmtId="0" fontId="22" fillId="0" borderId="50" xfId="0" applyFont="1" applyFill="1" applyBorder="1" applyAlignment="1">
      <alignment wrapText="1"/>
    </xf>
    <xf numFmtId="0" fontId="22" fillId="0" borderId="40" xfId="0" applyFont="1" applyBorder="1" applyAlignment="1">
      <alignment wrapText="1"/>
    </xf>
    <xf numFmtId="0" fontId="22" fillId="0" borderId="4" xfId="0" applyFont="1" applyBorder="1" applyAlignment="1">
      <alignment wrapText="1"/>
    </xf>
    <xf numFmtId="0" fontId="27" fillId="0" borderId="32" xfId="1" applyFont="1" applyFill="1" applyBorder="1" applyAlignment="1">
      <alignment vertical="top" wrapText="1"/>
    </xf>
    <xf numFmtId="14" fontId="22" fillId="0" borderId="17" xfId="0" applyNumberFormat="1" applyFont="1" applyFill="1" applyBorder="1" applyAlignment="1">
      <alignment horizontal="left" wrapText="1"/>
    </xf>
    <xf numFmtId="14" fontId="22" fillId="0" borderId="21" xfId="0" applyNumberFormat="1" applyFont="1" applyFill="1" applyBorder="1" applyAlignment="1">
      <alignment horizontal="left" wrapText="1"/>
    </xf>
    <xf numFmtId="14" fontId="22" fillId="0" borderId="45" xfId="0" applyNumberFormat="1" applyFont="1" applyFill="1" applyBorder="1" applyAlignment="1">
      <alignment horizontal="left" wrapText="1"/>
    </xf>
    <xf numFmtId="14" fontId="22" fillId="0" borderId="26" xfId="0" applyNumberFormat="1" applyFont="1" applyFill="1" applyBorder="1" applyAlignment="1">
      <alignment horizontal="left" wrapText="1"/>
    </xf>
    <xf numFmtId="0" fontId="22" fillId="0" borderId="49" xfId="0" applyNumberFormat="1" applyFont="1" applyFill="1" applyBorder="1" applyAlignment="1">
      <alignment wrapText="1"/>
    </xf>
    <xf numFmtId="0" fontId="31" fillId="0" borderId="41" xfId="0" applyNumberFormat="1" applyFont="1" applyFill="1" applyBorder="1" applyAlignment="1">
      <alignment wrapText="1"/>
    </xf>
    <xf numFmtId="0" fontId="22" fillId="0" borderId="52" xfId="0" applyFont="1" applyFill="1" applyBorder="1" applyAlignment="1">
      <alignment wrapText="1"/>
    </xf>
    <xf numFmtId="0" fontId="22" fillId="0" borderId="2" xfId="0" applyFont="1" applyFill="1" applyBorder="1" applyAlignment="1">
      <alignment wrapText="1"/>
    </xf>
    <xf numFmtId="0" fontId="22" fillId="0" borderId="47" xfId="0" applyFont="1" applyFill="1" applyBorder="1" applyAlignment="1">
      <alignment wrapText="1"/>
    </xf>
    <xf numFmtId="0" fontId="19" fillId="0" borderId="24" xfId="0" applyFont="1" applyBorder="1" applyAlignment="1">
      <alignment horizontal="right"/>
    </xf>
    <xf numFmtId="0" fontId="30" fillId="2" borderId="1" xfId="0" applyFont="1" applyFill="1" applyBorder="1" applyAlignment="1">
      <alignment horizontal="center" wrapText="1"/>
    </xf>
    <xf numFmtId="0" fontId="30" fillId="3" borderId="3" xfId="0" applyFont="1" applyFill="1" applyBorder="1" applyAlignment="1">
      <alignment wrapText="1"/>
    </xf>
    <xf numFmtId="0" fontId="19" fillId="0" borderId="18" xfId="0" applyFont="1" applyBorder="1" applyAlignment="1">
      <alignment horizontal="right"/>
    </xf>
    <xf numFmtId="0" fontId="30" fillId="2" borderId="9" xfId="0" applyFont="1" applyFill="1" applyBorder="1" applyAlignment="1">
      <alignment horizontal="center" wrapText="1"/>
    </xf>
    <xf numFmtId="0" fontId="30" fillId="3" borderId="11" xfId="0" applyFont="1" applyFill="1" applyBorder="1" applyAlignment="1">
      <alignment wrapText="1"/>
    </xf>
    <xf numFmtId="0" fontId="30" fillId="2" borderId="10" xfId="0" applyFont="1" applyFill="1" applyBorder="1" applyAlignment="1">
      <alignment horizontal="center" wrapText="1"/>
    </xf>
    <xf numFmtId="0" fontId="30" fillId="3" borderId="7" xfId="0" applyFont="1" applyFill="1" applyBorder="1" applyAlignment="1">
      <alignment wrapText="1"/>
    </xf>
    <xf numFmtId="0" fontId="19" fillId="0" borderId="23" xfId="0" applyFont="1" applyFill="1" applyBorder="1" applyAlignment="1">
      <alignment horizontal="right"/>
    </xf>
    <xf numFmtId="0" fontId="19" fillId="0" borderId="24" xfId="0" applyFont="1" applyFill="1" applyBorder="1" applyAlignment="1">
      <alignment horizontal="right"/>
    </xf>
    <xf numFmtId="0" fontId="19" fillId="0" borderId="18" xfId="0" applyFont="1" applyFill="1" applyBorder="1" applyAlignment="1">
      <alignment horizontal="right"/>
    </xf>
    <xf numFmtId="0" fontId="19" fillId="0" borderId="10" xfId="0" applyFont="1" applyBorder="1" applyAlignment="1">
      <alignment horizontal="center"/>
    </xf>
    <xf numFmtId="0" fontId="0" fillId="0" borderId="0" xfId="0" applyBorder="1"/>
    <xf numFmtId="0" fontId="19" fillId="0" borderId="20" xfId="0" applyFont="1" applyBorder="1" applyAlignment="1">
      <alignment horizontal="right"/>
    </xf>
    <xf numFmtId="0" fontId="30" fillId="3" borderId="3" xfId="0" applyFont="1" applyFill="1" applyBorder="1" applyAlignment="1">
      <alignment horizontal="left" wrapText="1"/>
    </xf>
    <xf numFmtId="0" fontId="23" fillId="0" borderId="64" xfId="0" applyFont="1" applyFill="1" applyBorder="1" applyAlignment="1">
      <alignment horizontal="left"/>
    </xf>
    <xf numFmtId="0" fontId="0" fillId="0" borderId="27" xfId="0" applyBorder="1"/>
    <xf numFmtId="0" fontId="0" fillId="0" borderId="8" xfId="0" applyBorder="1"/>
    <xf numFmtId="0" fontId="0" fillId="0" borderId="29" xfId="0" applyBorder="1"/>
    <xf numFmtId="0" fontId="31" fillId="0" borderId="20" xfId="0" applyNumberFormat="1" applyFont="1" applyFill="1" applyBorder="1" applyAlignment="1">
      <alignment wrapText="1"/>
    </xf>
    <xf numFmtId="0" fontId="22" fillId="0" borderId="55" xfId="0" applyNumberFormat="1" applyFont="1" applyFill="1" applyBorder="1" applyAlignment="1">
      <alignment wrapText="1"/>
    </xf>
    <xf numFmtId="0" fontId="22" fillId="2" borderId="0" xfId="0" applyFont="1" applyFill="1" applyBorder="1" applyAlignment="1">
      <alignment wrapText="1"/>
    </xf>
    <xf numFmtId="14" fontId="22" fillId="0" borderId="0" xfId="0" applyNumberFormat="1" applyFont="1" applyFill="1" applyBorder="1" applyAlignment="1">
      <alignment horizontal="left" wrapText="1"/>
    </xf>
    <xf numFmtId="0" fontId="27" fillId="0" borderId="0" xfId="1" applyFont="1" applyFill="1" applyBorder="1" applyAlignment="1" applyProtection="1">
      <alignment wrapText="1"/>
    </xf>
    <xf numFmtId="0" fontId="0" fillId="0" borderId="4" xfId="0" applyBorder="1"/>
    <xf numFmtId="0" fontId="28" fillId="0" borderId="4" xfId="0" applyFont="1" applyFill="1" applyBorder="1" applyAlignment="1">
      <alignment wrapText="1"/>
    </xf>
    <xf numFmtId="0" fontId="28" fillId="0" borderId="4" xfId="0" applyFont="1" applyBorder="1" applyAlignment="1">
      <alignment wrapText="1"/>
    </xf>
    <xf numFmtId="0" fontId="22" fillId="0" borderId="31" xfId="0" applyNumberFormat="1" applyFont="1" applyFill="1" applyBorder="1" applyAlignment="1">
      <alignment wrapText="1"/>
    </xf>
    <xf numFmtId="0" fontId="22" fillId="0" borderId="53" xfId="0" applyNumberFormat="1" applyFont="1" applyFill="1" applyBorder="1" applyAlignment="1">
      <alignment wrapText="1"/>
    </xf>
    <xf numFmtId="0" fontId="27" fillId="0" borderId="44" xfId="1" applyFont="1" applyFill="1" applyBorder="1" applyAlignment="1">
      <alignment wrapText="1"/>
    </xf>
    <xf numFmtId="0" fontId="27" fillId="0" borderId="39" xfId="1" applyFont="1" applyFill="1" applyBorder="1" applyAlignment="1">
      <alignment wrapText="1"/>
    </xf>
    <xf numFmtId="0" fontId="29" fillId="0" borderId="32" xfId="0" applyFont="1" applyFill="1" applyBorder="1" applyAlignment="1">
      <alignment horizontal="right" wrapText="1"/>
    </xf>
    <xf numFmtId="0" fontId="29" fillId="0" borderId="4" xfId="0" applyFont="1" applyFill="1" applyBorder="1" applyAlignment="1">
      <alignment horizontal="right" wrapText="1"/>
    </xf>
    <xf numFmtId="0" fontId="29" fillId="0" borderId="42" xfId="0" applyFont="1" applyFill="1" applyBorder="1" applyAlignment="1">
      <alignment horizontal="right" wrapText="1"/>
    </xf>
    <xf numFmtId="0" fontId="22" fillId="0" borderId="38" xfId="0" applyFont="1" applyFill="1" applyBorder="1" applyAlignment="1">
      <alignment horizontal="right" wrapText="1"/>
    </xf>
    <xf numFmtId="0" fontId="22" fillId="0" borderId="0" xfId="0" applyFont="1" applyFill="1" applyBorder="1" applyAlignment="1">
      <alignment horizontal="right" wrapText="1"/>
    </xf>
    <xf numFmtId="0" fontId="22" fillId="0" borderId="43" xfId="0" applyFont="1" applyFill="1" applyBorder="1" applyAlignment="1">
      <alignment horizontal="right" wrapText="1"/>
    </xf>
    <xf numFmtId="0" fontId="22" fillId="0" borderId="32" xfId="0" applyFont="1" applyFill="1" applyBorder="1" applyAlignment="1">
      <alignment horizontal="right" wrapText="1"/>
    </xf>
    <xf numFmtId="0" fontId="22" fillId="0" borderId="4" xfId="0" applyFont="1" applyFill="1" applyBorder="1" applyAlignment="1">
      <alignment horizontal="right" wrapText="1"/>
    </xf>
    <xf numFmtId="0" fontId="22" fillId="0" borderId="3" xfId="0" applyFont="1" applyBorder="1" applyAlignment="1">
      <alignment wrapText="1"/>
    </xf>
    <xf numFmtId="0" fontId="22" fillId="0" borderId="56" xfId="0" applyFont="1" applyFill="1" applyBorder="1" applyAlignment="1">
      <alignment wrapText="1"/>
    </xf>
    <xf numFmtId="0" fontId="22" fillId="0" borderId="28" xfId="0" applyFont="1" applyBorder="1" applyAlignment="1">
      <alignment wrapText="1"/>
    </xf>
    <xf numFmtId="0" fontId="22" fillId="0" borderId="13" xfId="0" applyFont="1" applyBorder="1" applyAlignment="1">
      <alignment wrapText="1"/>
    </xf>
    <xf numFmtId="0" fontId="22" fillId="0" borderId="34" xfId="0" applyFont="1" applyFill="1" applyBorder="1" applyAlignment="1">
      <alignment wrapText="1"/>
    </xf>
    <xf numFmtId="14" fontId="31" fillId="0" borderId="21" xfId="0" applyNumberFormat="1" applyFont="1" applyFill="1" applyBorder="1" applyAlignment="1">
      <alignment horizontal="left" wrapText="1"/>
    </xf>
    <xf numFmtId="14" fontId="31" fillId="0" borderId="45" xfId="0" applyNumberFormat="1" applyFont="1" applyFill="1" applyBorder="1" applyAlignment="1">
      <alignment horizontal="left" wrapText="1"/>
    </xf>
    <xf numFmtId="0" fontId="0" fillId="0" borderId="21" xfId="0" applyBorder="1"/>
    <xf numFmtId="0" fontId="22" fillId="0" borderId="21" xfId="0" applyFont="1" applyFill="1" applyBorder="1" applyAlignment="1">
      <alignment horizontal="left" wrapText="1"/>
    </xf>
    <xf numFmtId="0" fontId="27" fillId="0" borderId="38" xfId="1" applyFont="1" applyFill="1" applyBorder="1" applyAlignment="1" applyProtection="1">
      <alignment wrapText="1"/>
    </xf>
    <xf numFmtId="0" fontId="27" fillId="0" borderId="43" xfId="1" applyFont="1" applyFill="1" applyBorder="1" applyAlignment="1" applyProtection="1">
      <alignment wrapText="1"/>
    </xf>
    <xf numFmtId="0" fontId="22" fillId="0" borderId="45" xfId="0" applyFont="1" applyFill="1" applyBorder="1" applyAlignment="1">
      <alignment horizontal="left" wrapText="1"/>
    </xf>
    <xf numFmtId="0" fontId="27" fillId="0" borderId="32" xfId="1" applyFont="1" applyFill="1" applyBorder="1" applyAlignment="1" applyProtection="1">
      <alignment wrapText="1"/>
    </xf>
    <xf numFmtId="0" fontId="27" fillId="0" borderId="4" xfId="1" applyFont="1" applyFill="1" applyBorder="1" applyAlignment="1" applyProtection="1">
      <alignment wrapText="1"/>
    </xf>
    <xf numFmtId="0" fontId="0" fillId="0" borderId="20" xfId="0" applyBorder="1"/>
    <xf numFmtId="0" fontId="27" fillId="0" borderId="4" xfId="1" applyFont="1" applyFill="1" applyBorder="1" applyAlignment="1" applyProtection="1">
      <alignment wrapText="1" shrinkToFit="1"/>
    </xf>
    <xf numFmtId="0" fontId="0" fillId="0" borderId="40" xfId="0" applyBorder="1"/>
    <xf numFmtId="0" fontId="0" fillId="0" borderId="16" xfId="0" applyBorder="1"/>
    <xf numFmtId="14" fontId="0" fillId="0" borderId="16" xfId="0" applyNumberFormat="1" applyBorder="1"/>
    <xf numFmtId="0" fontId="0" fillId="0" borderId="38" xfId="0" applyBorder="1"/>
    <xf numFmtId="0" fontId="0" fillId="0" borderId="43" xfId="0" applyBorder="1"/>
    <xf numFmtId="0" fontId="0" fillId="0" borderId="45" xfId="0" applyBorder="1"/>
    <xf numFmtId="0" fontId="0" fillId="0" borderId="37" xfId="0" applyBorder="1"/>
    <xf numFmtId="0" fontId="0" fillId="0" borderId="41" xfId="0" applyBorder="1"/>
    <xf numFmtId="0" fontId="0" fillId="0" borderId="49" xfId="0" applyBorder="1"/>
    <xf numFmtId="0" fontId="27" fillId="0" borderId="38" xfId="1" applyNumberFormat="1" applyFont="1" applyFill="1" applyBorder="1" applyAlignment="1" applyProtection="1">
      <alignment wrapText="1"/>
    </xf>
    <xf numFmtId="0" fontId="27" fillId="0" borderId="0" xfId="1" applyNumberFormat="1" applyFont="1" applyFill="1" applyBorder="1" applyAlignment="1" applyProtection="1">
      <alignment wrapText="1"/>
    </xf>
    <xf numFmtId="0" fontId="27" fillId="0" borderId="38" xfId="1" applyNumberFormat="1" applyFont="1" applyFill="1" applyBorder="1" applyAlignment="1" applyProtection="1">
      <alignment wrapText="1" shrinkToFit="1"/>
    </xf>
    <xf numFmtId="0" fontId="27" fillId="0" borderId="0" xfId="1" applyNumberFormat="1" applyFont="1" applyFill="1" applyBorder="1" applyAlignment="1" applyProtection="1">
      <alignment wrapText="1" shrinkToFit="1"/>
    </xf>
    <xf numFmtId="0" fontId="28" fillId="0" borderId="0" xfId="1" applyFont="1" applyFill="1" applyBorder="1" applyAlignment="1" applyProtection="1">
      <alignment wrapText="1"/>
    </xf>
    <xf numFmtId="0" fontId="28" fillId="0" borderId="43" xfId="1" applyFont="1" applyFill="1" applyBorder="1" applyAlignment="1" applyProtection="1">
      <alignment wrapText="1"/>
    </xf>
    <xf numFmtId="0" fontId="35" fillId="0" borderId="38" xfId="0" applyFont="1" applyBorder="1" applyAlignment="1"/>
    <xf numFmtId="0" fontId="35" fillId="0" borderId="0" xfId="0" applyFont="1" applyBorder="1" applyAlignment="1"/>
    <xf numFmtId="0" fontId="35" fillId="0" borderId="43" xfId="0" applyFont="1" applyBorder="1" applyAlignment="1"/>
    <xf numFmtId="0" fontId="0" fillId="0" borderId="0" xfId="0" applyBorder="1" applyAlignment="1"/>
    <xf numFmtId="0" fontId="0" fillId="0" borderId="43" xfId="0" applyBorder="1" applyAlignment="1"/>
    <xf numFmtId="0" fontId="27" fillId="0" borderId="32" xfId="1" applyFont="1" applyFill="1" applyBorder="1" applyAlignment="1" applyProtection="1">
      <alignment wrapText="1" shrinkToFit="1"/>
    </xf>
    <xf numFmtId="0" fontId="27" fillId="0" borderId="42" xfId="1" applyFont="1" applyFill="1" applyBorder="1" applyAlignment="1" applyProtection="1">
      <alignment wrapText="1" shrinkToFit="1"/>
    </xf>
    <xf numFmtId="0" fontId="27" fillId="0" borderId="50" xfId="1" applyFont="1" applyFill="1" applyBorder="1" applyAlignment="1" applyProtection="1">
      <alignment wrapText="1" shrinkToFit="1"/>
    </xf>
    <xf numFmtId="0" fontId="22" fillId="0" borderId="39" xfId="0" applyFont="1" applyFill="1" applyBorder="1" applyAlignment="1">
      <alignment wrapText="1"/>
    </xf>
    <xf numFmtId="0" fontId="22" fillId="0" borderId="44" xfId="0" applyFont="1" applyFill="1" applyBorder="1" applyAlignment="1">
      <alignment wrapText="1"/>
    </xf>
    <xf numFmtId="0" fontId="27" fillId="0" borderId="42" xfId="1" applyFont="1" applyFill="1" applyBorder="1" applyAlignment="1" applyProtection="1">
      <alignment wrapText="1"/>
    </xf>
    <xf numFmtId="0" fontId="22" fillId="0" borderId="16" xfId="1" applyFont="1" applyFill="1" applyBorder="1" applyAlignment="1">
      <alignment wrapText="1"/>
    </xf>
    <xf numFmtId="0" fontId="22" fillId="0" borderId="32" xfId="0" applyFont="1" applyBorder="1" applyAlignment="1">
      <alignment wrapText="1"/>
    </xf>
    <xf numFmtId="0" fontId="22" fillId="0" borderId="42" xfId="1" applyFont="1" applyFill="1" applyBorder="1" applyAlignment="1">
      <alignment wrapText="1"/>
    </xf>
    <xf numFmtId="0" fontId="22" fillId="2" borderId="16" xfId="0" applyFont="1" applyFill="1" applyBorder="1" applyAlignment="1">
      <alignment wrapText="1"/>
    </xf>
    <xf numFmtId="0" fontId="23" fillId="0" borderId="0" xfId="0" applyFont="1" applyAlignment="1">
      <alignment horizontal="center"/>
    </xf>
    <xf numFmtId="0" fontId="26" fillId="0" borderId="0" xfId="0" applyFont="1" applyAlignment="1">
      <alignment vertical="top"/>
    </xf>
    <xf numFmtId="2" fontId="0" fillId="0" borderId="66" xfId="0" applyNumberFormat="1" applyBorder="1"/>
    <xf numFmtId="2" fontId="0" fillId="0" borderId="67" xfId="0" applyNumberFormat="1" applyBorder="1"/>
    <xf numFmtId="2" fontId="0" fillId="0" borderId="12" xfId="0" applyNumberFormat="1" applyBorder="1"/>
    <xf numFmtId="0" fontId="36" fillId="4" borderId="0" xfId="0" applyFont="1" applyFill="1" applyAlignment="1">
      <alignment horizontal="center"/>
    </xf>
    <xf numFmtId="49" fontId="37" fillId="0" borderId="0" xfId="0" applyNumberFormat="1" applyFont="1" applyAlignment="1">
      <alignment horizontal="left"/>
    </xf>
    <xf numFmtId="0" fontId="36" fillId="5" borderId="0" xfId="0" applyFont="1" applyFill="1" applyAlignment="1">
      <alignment horizontal="center"/>
    </xf>
    <xf numFmtId="0" fontId="36" fillId="6" borderId="0" xfId="0" applyFont="1" applyFill="1" applyAlignment="1">
      <alignment horizontal="center"/>
    </xf>
    <xf numFmtId="0" fontId="36" fillId="7" borderId="0" xfId="0" applyFont="1" applyFill="1" applyAlignment="1">
      <alignment horizontal="center"/>
    </xf>
    <xf numFmtId="2" fontId="23" fillId="0" borderId="33" xfId="0" applyNumberFormat="1" applyFont="1" applyBorder="1" applyAlignment="1">
      <alignment horizontal="left"/>
    </xf>
    <xf numFmtId="0" fontId="23" fillId="0" borderId="35" xfId="0" applyFont="1" applyBorder="1" applyAlignment="1">
      <alignment horizontal="left"/>
    </xf>
    <xf numFmtId="2" fontId="23" fillId="0" borderId="35" xfId="0" applyNumberFormat="1" applyFont="1" applyBorder="1" applyAlignment="1">
      <alignment horizontal="left"/>
    </xf>
    <xf numFmtId="0" fontId="28" fillId="0" borderId="6" xfId="0" applyFont="1" applyFill="1" applyBorder="1" applyAlignment="1">
      <alignment wrapText="1"/>
    </xf>
    <xf numFmtId="2" fontId="0" fillId="0" borderId="3" xfId="0" applyNumberFormat="1" applyBorder="1"/>
    <xf numFmtId="2" fontId="22" fillId="0" borderId="48" xfId="0" applyNumberFormat="1" applyFont="1" applyBorder="1" applyAlignment="1">
      <alignment wrapText="1"/>
    </xf>
    <xf numFmtId="0" fontId="22" fillId="0" borderId="25" xfId="0" applyFont="1" applyBorder="1" applyAlignment="1">
      <alignment wrapText="1"/>
    </xf>
    <xf numFmtId="0" fontId="22" fillId="0" borderId="30" xfId="0" applyFont="1" applyBorder="1" applyAlignment="1">
      <alignment wrapText="1"/>
    </xf>
    <xf numFmtId="2" fontId="22" fillId="0" borderId="48" xfId="0" applyNumberFormat="1" applyFont="1" applyBorder="1" applyAlignment="1">
      <alignment horizontal="right" wrapText="1"/>
    </xf>
    <xf numFmtId="2" fontId="22" fillId="0" borderId="25" xfId="0" applyNumberFormat="1" applyFont="1" applyBorder="1" applyAlignment="1">
      <alignment horizontal="right" wrapText="1"/>
    </xf>
    <xf numFmtId="2" fontId="22" fillId="0" borderId="19" xfId="0" applyNumberFormat="1" applyFont="1" applyBorder="1" applyAlignment="1">
      <alignment horizontal="right" wrapText="1"/>
    </xf>
    <xf numFmtId="2" fontId="22" fillId="0" borderId="45" xfId="0" applyNumberFormat="1" applyFont="1" applyBorder="1" applyAlignment="1">
      <alignment horizontal="right" wrapText="1"/>
    </xf>
    <xf numFmtId="2" fontId="22" fillId="0" borderId="30" xfId="0" applyNumberFormat="1" applyFont="1" applyBorder="1" applyAlignment="1">
      <alignment horizontal="right" wrapText="1"/>
    </xf>
    <xf numFmtId="2" fontId="22" fillId="0" borderId="21" xfId="0" applyNumberFormat="1" applyFont="1" applyBorder="1" applyAlignment="1">
      <alignment horizontal="right" wrapText="1"/>
    </xf>
    <xf numFmtId="2" fontId="22" fillId="0" borderId="22" xfId="0" applyNumberFormat="1" applyFont="1" applyBorder="1" applyAlignment="1">
      <alignment horizontal="right" wrapText="1"/>
    </xf>
    <xf numFmtId="0" fontId="22" fillId="0" borderId="25" xfId="0" applyFont="1" applyBorder="1" applyAlignment="1">
      <alignment horizontal="right" wrapText="1"/>
    </xf>
    <xf numFmtId="2" fontId="0" fillId="0" borderId="48" xfId="0" applyNumberFormat="1" applyBorder="1" applyAlignment="1">
      <alignment horizontal="right"/>
    </xf>
    <xf numFmtId="2" fontId="0" fillId="0" borderId="25" xfId="0" applyNumberFormat="1" applyBorder="1" applyAlignment="1">
      <alignment horizontal="right"/>
    </xf>
    <xf numFmtId="0" fontId="0" fillId="0" borderId="30" xfId="0" applyBorder="1" applyAlignment="1">
      <alignment horizontal="right"/>
    </xf>
    <xf numFmtId="0" fontId="0" fillId="0" borderId="25" xfId="0" applyBorder="1" applyAlignment="1">
      <alignment horizontal="right"/>
    </xf>
    <xf numFmtId="2" fontId="22" fillId="0" borderId="17" xfId="0" applyNumberFormat="1" applyFont="1" applyBorder="1" applyAlignment="1">
      <alignment horizontal="right" wrapText="1"/>
    </xf>
    <xf numFmtId="2" fontId="22" fillId="0" borderId="25" xfId="0" applyNumberFormat="1" applyFont="1" applyBorder="1" applyAlignment="1">
      <alignment wrapText="1"/>
    </xf>
    <xf numFmtId="2" fontId="22" fillId="0" borderId="30" xfId="0" applyNumberFormat="1" applyFont="1" applyBorder="1" applyAlignment="1">
      <alignment wrapText="1"/>
    </xf>
    <xf numFmtId="2" fontId="22" fillId="0" borderId="38" xfId="0" applyNumberFormat="1" applyFont="1" applyFill="1" applyBorder="1" applyAlignment="1">
      <alignment wrapText="1"/>
    </xf>
    <xf numFmtId="2" fontId="22" fillId="0" borderId="0" xfId="0" applyNumberFormat="1" applyFont="1" applyFill="1" applyBorder="1" applyAlignment="1">
      <alignment wrapText="1"/>
    </xf>
    <xf numFmtId="2" fontId="22" fillId="0" borderId="43" xfId="0" applyNumberFormat="1" applyFont="1" applyFill="1" applyBorder="1" applyAlignment="1">
      <alignment wrapText="1"/>
    </xf>
    <xf numFmtId="2" fontId="0" fillId="0" borderId="38" xfId="0" applyNumberFormat="1" applyBorder="1"/>
    <xf numFmtId="2" fontId="0" fillId="0" borderId="43" xfId="0" applyNumberFormat="1" applyBorder="1"/>
    <xf numFmtId="2" fontId="23" fillId="0" borderId="49" xfId="0" applyNumberFormat="1" applyFont="1" applyBorder="1" applyAlignment="1">
      <alignment horizontal="left"/>
    </xf>
    <xf numFmtId="2" fontId="23" fillId="0" borderId="34" xfId="0" applyNumberFormat="1" applyFont="1" applyBorder="1" applyAlignment="1">
      <alignment horizontal="left"/>
    </xf>
    <xf numFmtId="2" fontId="0" fillId="0" borderId="7" xfId="0" applyNumberFormat="1" applyBorder="1"/>
    <xf numFmtId="2" fontId="0" fillId="0" borderId="11" xfId="0" applyNumberFormat="1" applyBorder="1"/>
    <xf numFmtId="2" fontId="23" fillId="10" borderId="51" xfId="0" applyNumberFormat="1" applyFont="1" applyFill="1" applyBorder="1" applyAlignment="1">
      <alignment horizontal="left" vertical="center"/>
    </xf>
    <xf numFmtId="0" fontId="23" fillId="0" borderId="35" xfId="0" applyFont="1" applyFill="1" applyBorder="1" applyAlignment="1">
      <alignment horizontal="left"/>
    </xf>
    <xf numFmtId="2" fontId="23" fillId="0" borderId="0" xfId="0" applyNumberFormat="1" applyFont="1" applyBorder="1"/>
    <xf numFmtId="0" fontId="23" fillId="0" borderId="0" xfId="0" applyFont="1" applyAlignment="1"/>
    <xf numFmtId="0" fontId="36" fillId="0" borderId="0" xfId="0" applyFont="1" applyFill="1" applyAlignment="1">
      <alignment horizontal="center"/>
    </xf>
    <xf numFmtId="2" fontId="22" fillId="0" borderId="46" xfId="0" applyNumberFormat="1" applyFont="1" applyFill="1" applyBorder="1" applyAlignment="1">
      <alignment wrapText="1"/>
    </xf>
    <xf numFmtId="2" fontId="22" fillId="0" borderId="26" xfId="0" applyNumberFormat="1" applyFont="1" applyFill="1" applyBorder="1" applyAlignment="1">
      <alignment wrapText="1"/>
    </xf>
    <xf numFmtId="2" fontId="22" fillId="0" borderId="54" xfId="0" applyNumberFormat="1" applyFont="1" applyFill="1" applyBorder="1" applyAlignment="1">
      <alignment wrapText="1"/>
    </xf>
    <xf numFmtId="0" fontId="0" fillId="0" borderId="62" xfId="0" applyBorder="1"/>
    <xf numFmtId="0" fontId="0" fillId="0" borderId="67" xfId="0" applyBorder="1"/>
    <xf numFmtId="0" fontId="0" fillId="0" borderId="63" xfId="0" applyBorder="1"/>
    <xf numFmtId="2" fontId="23" fillId="10" borderId="34" xfId="0" applyNumberFormat="1" applyFont="1" applyFill="1" applyBorder="1" applyAlignment="1">
      <alignment horizontal="left" vertical="center"/>
    </xf>
    <xf numFmtId="0" fontId="26" fillId="11" borderId="35" xfId="0" applyFont="1" applyFill="1" applyBorder="1" applyAlignment="1">
      <alignment vertical="center" wrapText="1"/>
    </xf>
    <xf numFmtId="0" fontId="26" fillId="11" borderId="35" xfId="0" applyFont="1" applyFill="1" applyBorder="1" applyAlignment="1"/>
    <xf numFmtId="2" fontId="23" fillId="10" borderId="74" xfId="0" applyNumberFormat="1" applyFont="1" applyFill="1" applyBorder="1" applyAlignment="1">
      <alignment horizontal="center" vertical="center"/>
    </xf>
    <xf numFmtId="2" fontId="23" fillId="10" borderId="69" xfId="0" applyNumberFormat="1" applyFont="1" applyFill="1" applyBorder="1" applyAlignment="1">
      <alignment horizontal="center" vertical="center"/>
    </xf>
    <xf numFmtId="2" fontId="23" fillId="10" borderId="75" xfId="0" applyNumberFormat="1" applyFont="1" applyFill="1" applyBorder="1" applyAlignment="1">
      <alignment horizontal="center" vertical="center"/>
    </xf>
    <xf numFmtId="2" fontId="23" fillId="10" borderId="65" xfId="0" applyNumberFormat="1" applyFont="1" applyFill="1" applyBorder="1" applyAlignment="1">
      <alignment horizontal="center" vertical="center"/>
    </xf>
    <xf numFmtId="0" fontId="22" fillId="0" borderId="62" xfId="0" applyFont="1" applyBorder="1" applyAlignment="1">
      <alignment wrapText="1"/>
    </xf>
    <xf numFmtId="0" fontId="22" fillId="0" borderId="67" xfId="0" applyFont="1" applyBorder="1" applyAlignment="1">
      <alignment wrapText="1"/>
    </xf>
    <xf numFmtId="0" fontId="22" fillId="0" borderId="63" xfId="0" applyFont="1" applyBorder="1" applyAlignment="1">
      <alignment wrapText="1"/>
    </xf>
    <xf numFmtId="0" fontId="22" fillId="0" borderId="12" xfId="0" applyFont="1" applyBorder="1" applyAlignment="1">
      <alignment wrapText="1"/>
    </xf>
    <xf numFmtId="0" fontId="22" fillId="0" borderId="66" xfId="0" applyFont="1" applyBorder="1" applyAlignment="1">
      <alignment wrapText="1"/>
    </xf>
    <xf numFmtId="0" fontId="22" fillId="0" borderId="43" xfId="0" applyFont="1" applyBorder="1" applyAlignment="1">
      <alignment wrapText="1"/>
    </xf>
    <xf numFmtId="0" fontId="22" fillId="0" borderId="38" xfId="0" applyFont="1" applyBorder="1" applyAlignment="1">
      <alignment wrapText="1"/>
    </xf>
    <xf numFmtId="0" fontId="22" fillId="0" borderId="60" xfId="0" applyFont="1" applyBorder="1" applyAlignment="1">
      <alignment wrapText="1"/>
    </xf>
    <xf numFmtId="0" fontId="22" fillId="0" borderId="72" xfId="0" applyFont="1" applyBorder="1" applyAlignment="1">
      <alignment wrapText="1"/>
    </xf>
    <xf numFmtId="0" fontId="22" fillId="0" borderId="20" xfId="0" applyFont="1" applyBorder="1" applyAlignment="1">
      <alignment wrapText="1"/>
    </xf>
    <xf numFmtId="2" fontId="22" fillId="0" borderId="5" xfId="0" applyNumberFormat="1" applyFont="1" applyFill="1" applyBorder="1" applyAlignment="1">
      <alignment wrapText="1"/>
    </xf>
    <xf numFmtId="2" fontId="22" fillId="0" borderId="22" xfId="0" applyNumberFormat="1" applyFont="1" applyBorder="1" applyAlignment="1">
      <alignment wrapText="1"/>
    </xf>
    <xf numFmtId="0" fontId="22" fillId="2" borderId="1" xfId="0" applyFont="1" applyFill="1" applyBorder="1" applyAlignment="1">
      <alignment wrapText="1"/>
    </xf>
    <xf numFmtId="0" fontId="22" fillId="2" borderId="8" xfId="0" applyFont="1" applyFill="1" applyBorder="1" applyAlignment="1">
      <alignment wrapText="1"/>
    </xf>
    <xf numFmtId="0" fontId="22" fillId="2" borderId="27" xfId="0" applyFont="1" applyFill="1" applyBorder="1" applyAlignment="1">
      <alignment wrapText="1"/>
    </xf>
    <xf numFmtId="0" fontId="22" fillId="2" borderId="29" xfId="0" applyFont="1" applyFill="1" applyBorder="1" applyAlignment="1">
      <alignment wrapText="1"/>
    </xf>
    <xf numFmtId="0" fontId="26" fillId="11" borderId="5" xfId="0" applyFont="1" applyFill="1" applyBorder="1" applyAlignment="1">
      <alignment vertical="center" wrapText="1"/>
    </xf>
    <xf numFmtId="0" fontId="0" fillId="0" borderId="26" xfId="0" applyBorder="1"/>
    <xf numFmtId="0" fontId="0" fillId="0" borderId="54" xfId="0" applyBorder="1"/>
    <xf numFmtId="0" fontId="0" fillId="0" borderId="6" xfId="0" applyBorder="1"/>
    <xf numFmtId="0" fontId="0" fillId="0" borderId="44" xfId="0" applyBorder="1"/>
    <xf numFmtId="0" fontId="0" fillId="0" borderId="2" xfId="0" applyBorder="1"/>
    <xf numFmtId="0" fontId="0" fillId="0" borderId="47" xfId="0" applyBorder="1"/>
    <xf numFmtId="14" fontId="22" fillId="0" borderId="46" xfId="0" applyNumberFormat="1" applyFont="1" applyFill="1" applyBorder="1" applyAlignment="1">
      <alignment horizontal="left" wrapText="1"/>
    </xf>
    <xf numFmtId="14" fontId="22" fillId="0" borderId="54" xfId="0" applyNumberFormat="1" applyFont="1" applyFill="1" applyBorder="1" applyAlignment="1">
      <alignment horizontal="left" wrapText="1"/>
    </xf>
    <xf numFmtId="0" fontId="0" fillId="0" borderId="3" xfId="0" applyBorder="1"/>
    <xf numFmtId="0" fontId="22" fillId="0" borderId="62" xfId="0" applyFont="1" applyFill="1" applyBorder="1" applyAlignment="1">
      <alignment wrapText="1"/>
    </xf>
    <xf numFmtId="0" fontId="22" fillId="0" borderId="67" xfId="0" applyFont="1" applyFill="1" applyBorder="1" applyAlignment="1">
      <alignment wrapText="1"/>
    </xf>
    <xf numFmtId="0" fontId="22" fillId="0" borderId="63" xfId="0" applyFont="1" applyFill="1" applyBorder="1" applyAlignment="1">
      <alignment wrapText="1"/>
    </xf>
    <xf numFmtId="0" fontId="22" fillId="0" borderId="66" xfId="0" applyFont="1" applyFill="1" applyBorder="1" applyAlignment="1">
      <alignment wrapText="1"/>
    </xf>
    <xf numFmtId="0" fontId="0" fillId="0" borderId="76" xfId="0" applyBorder="1"/>
    <xf numFmtId="2" fontId="22" fillId="0" borderId="57" xfId="0" applyNumberFormat="1" applyFont="1" applyBorder="1" applyAlignment="1">
      <alignment horizontal="right" wrapText="1"/>
    </xf>
    <xf numFmtId="2" fontId="22" fillId="0" borderId="76" xfId="0" applyNumberFormat="1" applyFont="1" applyBorder="1" applyAlignment="1">
      <alignment horizontal="right" wrapText="1"/>
    </xf>
    <xf numFmtId="2" fontId="22" fillId="0" borderId="58" xfId="0" applyNumberFormat="1" applyFont="1" applyBorder="1" applyAlignment="1">
      <alignment horizontal="right" wrapText="1"/>
    </xf>
    <xf numFmtId="2" fontId="22" fillId="0" borderId="78" xfId="0" applyNumberFormat="1" applyFont="1" applyBorder="1" applyAlignment="1">
      <alignment horizontal="right" wrapText="1"/>
    </xf>
    <xf numFmtId="1" fontId="22" fillId="2" borderId="1" xfId="0" applyNumberFormat="1" applyFont="1" applyFill="1" applyBorder="1" applyAlignment="1">
      <alignment wrapText="1"/>
    </xf>
    <xf numFmtId="1" fontId="22" fillId="2" borderId="16" xfId="0" applyNumberFormat="1" applyFont="1" applyFill="1" applyBorder="1" applyAlignment="1">
      <alignment wrapText="1"/>
    </xf>
    <xf numFmtId="1" fontId="22" fillId="2" borderId="27" xfId="0" applyNumberFormat="1" applyFont="1" applyFill="1" applyBorder="1" applyAlignment="1">
      <alignment wrapText="1"/>
    </xf>
    <xf numFmtId="0" fontId="35" fillId="0" borderId="52" xfId="0" applyFont="1" applyBorder="1"/>
    <xf numFmtId="2" fontId="22" fillId="2" borderId="48" xfId="0" applyNumberFormat="1" applyFont="1" applyFill="1" applyBorder="1" applyAlignment="1">
      <alignment wrapText="1"/>
    </xf>
    <xf numFmtId="2" fontId="22" fillId="2" borderId="25" xfId="0" applyNumberFormat="1" applyFont="1" applyFill="1" applyBorder="1" applyAlignment="1">
      <alignment wrapText="1"/>
    </xf>
    <xf numFmtId="2" fontId="22" fillId="2" borderId="30" xfId="0" applyNumberFormat="1" applyFont="1" applyFill="1" applyBorder="1" applyAlignment="1">
      <alignment wrapText="1"/>
    </xf>
    <xf numFmtId="0" fontId="28" fillId="0" borderId="44" xfId="0" applyFont="1" applyFill="1" applyBorder="1" applyAlignment="1">
      <alignment wrapText="1"/>
    </xf>
    <xf numFmtId="0" fontId="23" fillId="0" borderId="0" xfId="0" applyFont="1" applyFill="1" applyBorder="1" applyAlignment="1">
      <alignment horizontal="left"/>
    </xf>
    <xf numFmtId="0" fontId="26" fillId="0" borderId="0" xfId="0" applyFont="1" applyBorder="1" applyAlignment="1">
      <alignment horizontal="right"/>
    </xf>
    <xf numFmtId="0" fontId="39" fillId="0" borderId="0" xfId="0" applyFont="1" applyBorder="1" applyAlignment="1">
      <alignment horizontal="right"/>
    </xf>
    <xf numFmtId="0" fontId="16" fillId="0" borderId="67" xfId="0" applyFont="1" applyBorder="1" applyAlignment="1">
      <alignment horizontal="center"/>
    </xf>
    <xf numFmtId="2" fontId="16" fillId="0" borderId="66" xfId="0" applyNumberFormat="1" applyFont="1" applyBorder="1" applyAlignment="1">
      <alignment horizontal="center"/>
    </xf>
    <xf numFmtId="0" fontId="16" fillId="0" borderId="66" xfId="0" applyFont="1" applyBorder="1" applyAlignment="1">
      <alignment horizontal="center"/>
    </xf>
    <xf numFmtId="0" fontId="16" fillId="0" borderId="0" xfId="0" applyFont="1" applyAlignment="1">
      <alignment horizontal="center"/>
    </xf>
    <xf numFmtId="2" fontId="16" fillId="0" borderId="67" xfId="0" applyNumberFormat="1" applyFont="1" applyBorder="1" applyAlignment="1">
      <alignment horizontal="center"/>
    </xf>
    <xf numFmtId="0" fontId="27" fillId="0" borderId="43" xfId="1" applyNumberFormat="1" applyFont="1" applyFill="1" applyBorder="1" applyAlignment="1" applyProtection="1">
      <alignment wrapText="1"/>
    </xf>
    <xf numFmtId="0" fontId="33" fillId="11" borderId="35" xfId="0" applyFont="1" applyFill="1" applyBorder="1" applyAlignment="1">
      <alignment wrapText="1"/>
    </xf>
    <xf numFmtId="14" fontId="22" fillId="0" borderId="21" xfId="0" applyNumberFormat="1" applyFont="1" applyBorder="1" applyAlignment="1">
      <alignment horizontal="left" wrapText="1"/>
    </xf>
    <xf numFmtId="0" fontId="33" fillId="11" borderId="5" xfId="0" applyFont="1" applyFill="1" applyBorder="1" applyAlignment="1">
      <alignment wrapText="1"/>
    </xf>
    <xf numFmtId="1" fontId="33" fillId="11" borderId="35" xfId="0" applyNumberFormat="1" applyFont="1" applyFill="1" applyBorder="1" applyAlignment="1">
      <alignment wrapText="1"/>
    </xf>
    <xf numFmtId="1" fontId="33" fillId="11" borderId="50" xfId="0" applyNumberFormat="1" applyFont="1" applyFill="1" applyBorder="1" applyAlignment="1">
      <alignment wrapText="1"/>
    </xf>
    <xf numFmtId="1" fontId="33" fillId="11" borderId="49" xfId="0" applyNumberFormat="1" applyFont="1" applyFill="1" applyBorder="1" applyAlignment="1">
      <alignment wrapText="1"/>
    </xf>
    <xf numFmtId="0" fontId="15" fillId="0" borderId="23" xfId="0" applyFont="1" applyBorder="1" applyAlignment="1">
      <alignment horizontal="right"/>
    </xf>
    <xf numFmtId="2" fontId="0" fillId="0" borderId="1" xfId="0" applyNumberFormat="1" applyBorder="1"/>
    <xf numFmtId="0" fontId="15" fillId="0" borderId="24" xfId="0" applyFont="1" applyBorder="1" applyAlignment="1">
      <alignment horizontal="right"/>
    </xf>
    <xf numFmtId="0" fontId="15" fillId="0" borderId="23" xfId="0" applyFont="1" applyFill="1" applyBorder="1" applyAlignment="1">
      <alignment horizontal="right"/>
    </xf>
    <xf numFmtId="0" fontId="15" fillId="0" borderId="24" xfId="0" applyFont="1" applyFill="1" applyBorder="1" applyAlignment="1">
      <alignment horizontal="right"/>
    </xf>
    <xf numFmtId="2" fontId="0" fillId="0" borderId="44" xfId="0" applyNumberFormat="1" applyBorder="1"/>
    <xf numFmtId="2" fontId="23" fillId="0" borderId="36" xfId="0" applyNumberFormat="1" applyFont="1" applyBorder="1" applyAlignment="1">
      <alignment horizontal="left"/>
    </xf>
    <xf numFmtId="2" fontId="15" fillId="10" borderId="75" xfId="0" applyNumberFormat="1" applyFont="1" applyFill="1" applyBorder="1" applyAlignment="1">
      <alignment horizontal="center" vertical="center"/>
    </xf>
    <xf numFmtId="2" fontId="15" fillId="10" borderId="74" xfId="0" applyNumberFormat="1" applyFont="1" applyFill="1" applyBorder="1" applyAlignment="1">
      <alignment horizontal="center" vertical="center"/>
    </xf>
    <xf numFmtId="0" fontId="19" fillId="0" borderId="53" xfId="0" applyFont="1" applyBorder="1" applyAlignment="1">
      <alignment horizontal="right"/>
    </xf>
    <xf numFmtId="0" fontId="30" fillId="2" borderId="42" xfId="0" applyFont="1" applyFill="1" applyBorder="1" applyAlignment="1">
      <alignment horizontal="center" wrapText="1"/>
    </xf>
    <xf numFmtId="0" fontId="30" fillId="3" borderId="44" xfId="0" applyFont="1" applyFill="1" applyBorder="1" applyAlignment="1">
      <alignment wrapText="1"/>
    </xf>
    <xf numFmtId="2" fontId="23" fillId="10" borderId="64" xfId="0" applyNumberFormat="1" applyFont="1" applyFill="1" applyBorder="1" applyAlignment="1">
      <alignment horizontal="center" vertical="center"/>
    </xf>
    <xf numFmtId="0" fontId="15" fillId="0" borderId="35" xfId="0" applyFont="1" applyBorder="1" applyAlignment="1">
      <alignment horizontal="left"/>
    </xf>
    <xf numFmtId="2" fontId="15" fillId="0" borderId="23" xfId="0" applyNumberFormat="1" applyFont="1" applyBorder="1" applyAlignment="1">
      <alignment horizontal="center"/>
    </xf>
    <xf numFmtId="2" fontId="15" fillId="0" borderId="24" xfId="0" applyNumberFormat="1" applyFont="1" applyBorder="1" applyAlignment="1">
      <alignment horizontal="center"/>
    </xf>
    <xf numFmtId="2" fontId="15" fillId="0" borderId="71" xfId="0" applyNumberFormat="1" applyFont="1" applyBorder="1" applyAlignment="1">
      <alignment horizontal="center"/>
    </xf>
    <xf numFmtId="2" fontId="15" fillId="0" borderId="72" xfId="0" applyNumberFormat="1" applyFont="1" applyBorder="1" applyAlignment="1">
      <alignment horizontal="center"/>
    </xf>
    <xf numFmtId="2" fontId="15" fillId="0" borderId="73" xfId="0" applyNumberFormat="1" applyFont="1" applyBorder="1" applyAlignment="1">
      <alignment horizontal="center"/>
    </xf>
    <xf numFmtId="2" fontId="17" fillId="0" borderId="14" xfId="0" applyNumberFormat="1" applyFont="1" applyBorder="1" applyAlignment="1">
      <alignment horizontal="center"/>
    </xf>
    <xf numFmtId="2" fontId="17" fillId="0" borderId="8" xfId="0" applyNumberFormat="1" applyFont="1" applyBorder="1" applyAlignment="1">
      <alignment horizontal="center"/>
    </xf>
    <xf numFmtId="2" fontId="17" fillId="0" borderId="13" xfId="0" applyNumberFormat="1" applyFont="1" applyBorder="1" applyAlignment="1">
      <alignment horizontal="center"/>
    </xf>
    <xf numFmtId="2" fontId="15" fillId="0" borderId="14" xfId="0" applyNumberFormat="1" applyFont="1" applyBorder="1" applyAlignment="1">
      <alignment horizontal="center"/>
    </xf>
    <xf numFmtId="2" fontId="15" fillId="0" borderId="8" xfId="0" applyNumberFormat="1" applyFont="1" applyBorder="1" applyAlignment="1">
      <alignment horizontal="center"/>
    </xf>
    <xf numFmtId="2" fontId="15" fillId="0" borderId="13" xfId="0" applyNumberFormat="1" applyFont="1" applyBorder="1" applyAlignment="1">
      <alignment horizontal="center"/>
    </xf>
    <xf numFmtId="2" fontId="15" fillId="0" borderId="18" xfId="0" applyNumberFormat="1" applyFont="1" applyBorder="1" applyAlignment="1">
      <alignment horizontal="center"/>
    </xf>
    <xf numFmtId="2" fontId="15" fillId="10" borderId="22" xfId="0" applyNumberFormat="1" applyFont="1" applyFill="1" applyBorder="1" applyAlignment="1">
      <alignment horizontal="center" vertical="center"/>
    </xf>
    <xf numFmtId="2" fontId="15" fillId="10" borderId="25" xfId="0" applyNumberFormat="1" applyFont="1" applyFill="1" applyBorder="1" applyAlignment="1">
      <alignment horizontal="center" vertical="center"/>
    </xf>
    <xf numFmtId="2" fontId="15" fillId="10" borderId="19" xfId="0" applyNumberFormat="1" applyFont="1" applyFill="1" applyBorder="1" applyAlignment="1">
      <alignment horizontal="center" vertical="center"/>
    </xf>
    <xf numFmtId="2" fontId="15" fillId="10" borderId="7" xfId="0" applyNumberFormat="1" applyFont="1" applyFill="1" applyBorder="1" applyAlignment="1">
      <alignment horizontal="center" vertical="center"/>
    </xf>
    <xf numFmtId="2" fontId="15" fillId="10" borderId="3" xfId="0" applyNumberFormat="1" applyFont="1" applyFill="1" applyBorder="1" applyAlignment="1">
      <alignment horizontal="center" vertical="center"/>
    </xf>
    <xf numFmtId="2" fontId="15" fillId="10" borderId="11" xfId="0" applyNumberFormat="1" applyFont="1" applyFill="1" applyBorder="1" applyAlignment="1">
      <alignment horizontal="center" vertical="center"/>
    </xf>
    <xf numFmtId="0" fontId="15" fillId="0" borderId="23" xfId="0" applyFont="1" applyBorder="1" applyAlignment="1"/>
    <xf numFmtId="0" fontId="15" fillId="0" borderId="24" xfId="0" applyFont="1" applyBorder="1" applyAlignment="1"/>
    <xf numFmtId="2" fontId="18" fillId="0" borderId="71" xfId="0" applyNumberFormat="1" applyFont="1" applyBorder="1" applyAlignment="1">
      <alignment horizontal="center"/>
    </xf>
    <xf numFmtId="2" fontId="18" fillId="0" borderId="72" xfId="0" applyNumberFormat="1" applyFont="1" applyBorder="1" applyAlignment="1">
      <alignment horizontal="center"/>
    </xf>
    <xf numFmtId="2" fontId="18" fillId="0" borderId="73" xfId="0" applyNumberFormat="1" applyFont="1" applyBorder="1" applyAlignment="1">
      <alignment horizontal="center"/>
    </xf>
    <xf numFmtId="2" fontId="15" fillId="0" borderId="41" xfId="0" applyNumberFormat="1" applyFont="1" applyBorder="1" applyAlignment="1">
      <alignment horizontal="center"/>
    </xf>
    <xf numFmtId="2" fontId="23" fillId="0" borderId="64" xfId="0" applyNumberFormat="1" applyFont="1" applyBorder="1" applyAlignment="1">
      <alignment horizontal="center"/>
    </xf>
    <xf numFmtId="2" fontId="15" fillId="0" borderId="10" xfId="0" applyNumberFormat="1" applyFont="1" applyBorder="1" applyAlignment="1">
      <alignment horizontal="right"/>
    </xf>
    <xf numFmtId="2" fontId="15" fillId="0" borderId="1" xfId="0" applyNumberFormat="1" applyFont="1" applyBorder="1" applyAlignment="1">
      <alignment horizontal="right"/>
    </xf>
    <xf numFmtId="2" fontId="15" fillId="0" borderId="7" xfId="0" applyNumberFormat="1" applyFont="1" applyBorder="1" applyAlignment="1">
      <alignment horizontal="right"/>
    </xf>
    <xf numFmtId="2" fontId="15" fillId="0" borderId="6" xfId="0" applyNumberFormat="1" applyFont="1" applyBorder="1" applyAlignment="1">
      <alignment horizontal="right"/>
    </xf>
    <xf numFmtId="2" fontId="15" fillId="0" borderId="34" xfId="0" applyNumberFormat="1" applyFont="1" applyBorder="1" applyAlignment="1">
      <alignment horizontal="right"/>
    </xf>
    <xf numFmtId="2" fontId="15" fillId="10" borderId="45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2" fontId="17" fillId="0" borderId="47" xfId="0" applyNumberFormat="1" applyFont="1" applyBorder="1" applyAlignment="1">
      <alignment horizontal="center"/>
    </xf>
    <xf numFmtId="2" fontId="15" fillId="0" borderId="66" xfId="0" applyNumberFormat="1" applyFont="1" applyBorder="1" applyAlignment="1">
      <alignment horizontal="right"/>
    </xf>
    <xf numFmtId="2" fontId="15" fillId="10" borderId="44" xfId="0" applyNumberFormat="1" applyFont="1" applyFill="1" applyBorder="1" applyAlignment="1">
      <alignment horizontal="center" vertical="center"/>
    </xf>
    <xf numFmtId="2" fontId="14" fillId="0" borderId="14" xfId="0" applyNumberFormat="1" applyFont="1" applyBorder="1" applyAlignment="1">
      <alignment horizontal="center"/>
    </xf>
    <xf numFmtId="2" fontId="14" fillId="0" borderId="8" xfId="0" applyNumberFormat="1" applyFont="1" applyBorder="1" applyAlignment="1">
      <alignment horizontal="center"/>
    </xf>
    <xf numFmtId="2" fontId="14" fillId="0" borderId="23" xfId="0" applyNumberFormat="1" applyFont="1" applyBorder="1" applyAlignment="1">
      <alignment horizontal="center"/>
    </xf>
    <xf numFmtId="2" fontId="14" fillId="0" borderId="24" xfId="0" applyNumberFormat="1" applyFont="1" applyBorder="1" applyAlignment="1">
      <alignment horizontal="center"/>
    </xf>
    <xf numFmtId="2" fontId="14" fillId="0" borderId="53" xfId="0" applyNumberFormat="1" applyFont="1" applyBorder="1" applyAlignment="1">
      <alignment horizontal="center"/>
    </xf>
    <xf numFmtId="2" fontId="17" fillId="0" borderId="23" xfId="0" applyNumberFormat="1" applyFont="1" applyBorder="1" applyAlignment="1">
      <alignment horizontal="center"/>
    </xf>
    <xf numFmtId="2" fontId="17" fillId="0" borderId="24" xfId="0" applyNumberFormat="1" applyFont="1" applyBorder="1" applyAlignment="1">
      <alignment horizontal="center"/>
    </xf>
    <xf numFmtId="2" fontId="17" fillId="0" borderId="18" xfId="0" applyNumberFormat="1" applyFont="1" applyBorder="1" applyAlignment="1">
      <alignment horizontal="center"/>
    </xf>
    <xf numFmtId="2" fontId="14" fillId="0" borderId="18" xfId="0" applyNumberFormat="1" applyFont="1" applyBorder="1" applyAlignment="1">
      <alignment horizontal="center"/>
    </xf>
    <xf numFmtId="0" fontId="36" fillId="15" borderId="0" xfId="0" applyFont="1" applyFill="1" applyAlignment="1">
      <alignment horizontal="center"/>
    </xf>
    <xf numFmtId="2" fontId="14" fillId="10" borderId="22" xfId="0" applyNumberFormat="1" applyFont="1" applyFill="1" applyBorder="1" applyAlignment="1">
      <alignment horizontal="center" vertical="center"/>
    </xf>
    <xf numFmtId="2" fontId="14" fillId="10" borderId="25" xfId="0" applyNumberFormat="1" applyFont="1" applyFill="1" applyBorder="1" applyAlignment="1">
      <alignment horizontal="center" vertical="center"/>
    </xf>
    <xf numFmtId="2" fontId="14" fillId="10" borderId="19" xfId="0" applyNumberFormat="1" applyFont="1" applyFill="1" applyBorder="1" applyAlignment="1">
      <alignment horizontal="center" vertical="center"/>
    </xf>
    <xf numFmtId="164" fontId="40" fillId="0" borderId="36" xfId="0" applyNumberFormat="1" applyFont="1" applyBorder="1"/>
    <xf numFmtId="164" fontId="40" fillId="0" borderId="14" xfId="0" applyNumberFormat="1" applyFont="1" applyBorder="1"/>
    <xf numFmtId="164" fontId="40" fillId="0" borderId="8" xfId="0" applyNumberFormat="1" applyFont="1" applyBorder="1"/>
    <xf numFmtId="164" fontId="40" fillId="0" borderId="13" xfId="0" applyNumberFormat="1" applyFont="1" applyBorder="1"/>
    <xf numFmtId="2" fontId="40" fillId="0" borderId="51" xfId="0" applyNumberFormat="1" applyFont="1" applyBorder="1"/>
    <xf numFmtId="2" fontId="40" fillId="0" borderId="22" xfId="0" applyNumberFormat="1" applyFont="1" applyBorder="1"/>
    <xf numFmtId="2" fontId="40" fillId="0" borderId="25" xfId="0" applyNumberFormat="1" applyFont="1" applyBorder="1"/>
    <xf numFmtId="2" fontId="40" fillId="0" borderId="19" xfId="0" applyNumberFormat="1" applyFont="1" applyBorder="1"/>
    <xf numFmtId="0" fontId="23" fillId="0" borderId="5" xfId="0" applyFont="1" applyBorder="1" applyAlignment="1">
      <alignment horizontal="left"/>
    </xf>
    <xf numFmtId="0" fontId="23" fillId="0" borderId="5" xfId="0" applyFont="1" applyBorder="1" applyAlignment="1"/>
    <xf numFmtId="0" fontId="23" fillId="0" borderId="5" xfId="0" applyFont="1" applyFill="1" applyBorder="1" applyAlignment="1">
      <alignment horizontal="left"/>
    </xf>
    <xf numFmtId="0" fontId="23" fillId="0" borderId="0" xfId="0" applyFont="1"/>
    <xf numFmtId="0" fontId="23" fillId="0" borderId="0" xfId="0" applyFont="1" applyFill="1" applyBorder="1" applyAlignment="1"/>
    <xf numFmtId="2" fontId="12" fillId="10" borderId="22" xfId="0" applyNumberFormat="1" applyFont="1" applyFill="1" applyBorder="1" applyAlignment="1">
      <alignment horizontal="center" vertical="center"/>
    </xf>
    <xf numFmtId="2" fontId="12" fillId="10" borderId="25" xfId="0" applyNumberFormat="1" applyFont="1" applyFill="1" applyBorder="1" applyAlignment="1">
      <alignment horizontal="center" vertical="center"/>
    </xf>
    <xf numFmtId="2" fontId="12" fillId="10" borderId="45" xfId="0" applyNumberFormat="1" applyFont="1" applyFill="1" applyBorder="1" applyAlignment="1">
      <alignment horizontal="center" vertical="center"/>
    </xf>
    <xf numFmtId="0" fontId="40" fillId="0" borderId="29" xfId="0" applyFont="1" applyBorder="1" applyAlignment="1">
      <alignment textRotation="90"/>
    </xf>
    <xf numFmtId="0" fontId="40" fillId="0" borderId="27" xfId="0" applyFont="1" applyBorder="1" applyAlignment="1">
      <alignment textRotation="90"/>
    </xf>
    <xf numFmtId="0" fontId="40" fillId="0" borderId="30" xfId="0" applyFont="1" applyBorder="1" applyAlignment="1">
      <alignment textRotation="90" wrapText="1"/>
    </xf>
    <xf numFmtId="0" fontId="23" fillId="0" borderId="49" xfId="0" applyFont="1" applyBorder="1" applyAlignment="1">
      <alignment horizontal="center" vertical="center" wrapText="1"/>
    </xf>
    <xf numFmtId="0" fontId="23" fillId="0" borderId="35" xfId="0" applyFont="1" applyBorder="1" applyAlignment="1">
      <alignment horizontal="center" vertical="center" wrapText="1"/>
    </xf>
    <xf numFmtId="0" fontId="23" fillId="0" borderId="65" xfId="0" applyFont="1" applyFill="1" applyBorder="1"/>
    <xf numFmtId="0" fontId="42" fillId="0" borderId="0" xfId="0" applyFont="1" applyFill="1" applyBorder="1" applyAlignment="1">
      <alignment wrapText="1"/>
    </xf>
    <xf numFmtId="0" fontId="43" fillId="0" borderId="0" xfId="0" applyFont="1" applyBorder="1"/>
    <xf numFmtId="0" fontId="43" fillId="0" borderId="43" xfId="0" applyFont="1" applyBorder="1"/>
    <xf numFmtId="0" fontId="43" fillId="0" borderId="0" xfId="0" applyFont="1" applyFill="1" applyBorder="1" applyAlignment="1">
      <alignment wrapText="1"/>
    </xf>
    <xf numFmtId="0" fontId="43" fillId="0" borderId="43" xfId="0" applyFont="1" applyFill="1" applyBorder="1" applyAlignment="1">
      <alignment wrapText="1"/>
    </xf>
    <xf numFmtId="0" fontId="42" fillId="0" borderId="43" xfId="0" applyFont="1" applyFill="1" applyBorder="1" applyAlignment="1">
      <alignment wrapText="1"/>
    </xf>
    <xf numFmtId="2" fontId="22" fillId="0" borderId="39" xfId="0" applyNumberFormat="1" applyFont="1" applyFill="1" applyBorder="1" applyAlignment="1">
      <alignment wrapText="1"/>
    </xf>
    <xf numFmtId="2" fontId="22" fillId="0" borderId="6" xfId="0" applyNumberFormat="1" applyFont="1" applyFill="1" applyBorder="1" applyAlignment="1">
      <alignment wrapText="1"/>
    </xf>
    <xf numFmtId="2" fontId="22" fillId="0" borderId="44" xfId="0" applyNumberFormat="1" applyFont="1" applyFill="1" applyBorder="1" applyAlignment="1">
      <alignment wrapText="1"/>
    </xf>
    <xf numFmtId="2" fontId="0" fillId="0" borderId="0" xfId="0" applyNumberFormat="1" applyBorder="1"/>
    <xf numFmtId="0" fontId="22" fillId="0" borderId="55" xfId="0" applyFont="1" applyFill="1" applyBorder="1" applyAlignment="1">
      <alignment wrapText="1"/>
    </xf>
    <xf numFmtId="0" fontId="22" fillId="0" borderId="24" xfId="0" applyFont="1" applyFill="1" applyBorder="1" applyAlignment="1">
      <alignment wrapText="1"/>
    </xf>
    <xf numFmtId="0" fontId="22" fillId="0" borderId="15" xfId="0" applyFont="1" applyFill="1" applyBorder="1" applyAlignment="1">
      <alignment wrapText="1"/>
    </xf>
    <xf numFmtId="0" fontId="22" fillId="0" borderId="79" xfId="0" applyFont="1" applyFill="1" applyBorder="1" applyAlignment="1">
      <alignment wrapText="1"/>
    </xf>
    <xf numFmtId="0" fontId="22" fillId="0" borderId="23" xfId="0" applyFont="1" applyFill="1" applyBorder="1" applyAlignment="1">
      <alignment wrapText="1"/>
    </xf>
    <xf numFmtId="0" fontId="22" fillId="0" borderId="18" xfId="0" applyFont="1" applyFill="1" applyBorder="1" applyAlignment="1">
      <alignment wrapText="1"/>
    </xf>
    <xf numFmtId="0" fontId="22" fillId="0" borderId="53" xfId="0" applyFont="1" applyFill="1" applyBorder="1" applyAlignment="1">
      <alignment wrapText="1"/>
    </xf>
    <xf numFmtId="0" fontId="22" fillId="0" borderId="33" xfId="0" applyFont="1" applyFill="1" applyBorder="1" applyAlignment="1">
      <alignment wrapText="1"/>
    </xf>
    <xf numFmtId="0" fontId="22" fillId="0" borderId="31" xfId="0" applyFont="1" applyFill="1" applyBorder="1" applyAlignment="1">
      <alignment wrapText="1"/>
    </xf>
    <xf numFmtId="1" fontId="33" fillId="11" borderId="33" xfId="0" applyNumberFormat="1" applyFont="1" applyFill="1" applyBorder="1" applyAlignment="1">
      <alignment wrapText="1"/>
    </xf>
    <xf numFmtId="2" fontId="0" fillId="0" borderId="70" xfId="0" applyNumberFormat="1" applyBorder="1"/>
    <xf numFmtId="2" fontId="0" fillId="0" borderId="64" xfId="0" applyNumberFormat="1" applyBorder="1"/>
    <xf numFmtId="2" fontId="0" fillId="0" borderId="68" xfId="0" applyNumberFormat="1" applyBorder="1"/>
    <xf numFmtId="0" fontId="0" fillId="0" borderId="70" xfId="0" applyBorder="1"/>
    <xf numFmtId="2" fontId="22" fillId="0" borderId="68" xfId="0" applyNumberFormat="1" applyFont="1" applyFill="1" applyBorder="1" applyAlignment="1">
      <alignment wrapText="1"/>
    </xf>
    <xf numFmtId="2" fontId="22" fillId="0" borderId="70" xfId="0" applyNumberFormat="1" applyFont="1" applyFill="1" applyBorder="1" applyAlignment="1">
      <alignment wrapText="1"/>
    </xf>
    <xf numFmtId="2" fontId="22" fillId="0" borderId="64" xfId="0" applyNumberFormat="1" applyFont="1" applyFill="1" applyBorder="1" applyAlignment="1">
      <alignment wrapText="1"/>
    </xf>
    <xf numFmtId="2" fontId="26" fillId="11" borderId="65" xfId="0" applyNumberFormat="1" applyFont="1" applyFill="1" applyBorder="1"/>
    <xf numFmtId="2" fontId="0" fillId="0" borderId="65" xfId="0" applyNumberFormat="1" applyBorder="1"/>
    <xf numFmtId="0" fontId="44" fillId="0" borderId="38" xfId="0" applyFont="1" applyFill="1" applyBorder="1" applyAlignment="1">
      <alignment wrapText="1"/>
    </xf>
    <xf numFmtId="2" fontId="22" fillId="0" borderId="19" xfId="0" applyNumberFormat="1" applyFont="1" applyBorder="1" applyAlignment="1">
      <alignment wrapText="1"/>
    </xf>
    <xf numFmtId="0" fontId="22" fillId="0" borderId="11" xfId="0" applyFont="1" applyBorder="1" applyAlignment="1">
      <alignment wrapText="1"/>
    </xf>
    <xf numFmtId="2" fontId="22" fillId="0" borderId="77" xfId="0" applyNumberFormat="1" applyFont="1" applyBorder="1" applyAlignment="1">
      <alignment horizontal="right" wrapText="1"/>
    </xf>
    <xf numFmtId="0" fontId="22" fillId="0" borderId="12" xfId="0" applyFont="1" applyFill="1" applyBorder="1" applyAlignment="1">
      <alignment wrapText="1"/>
    </xf>
    <xf numFmtId="0" fontId="27" fillId="0" borderId="6" xfId="1" applyFont="1" applyFill="1" applyBorder="1" applyAlignment="1" applyProtection="1">
      <alignment vertical="top" wrapText="1"/>
      <protection locked="0"/>
    </xf>
    <xf numFmtId="0" fontId="27" fillId="0" borderId="44" xfId="1" applyFont="1" applyFill="1" applyBorder="1" applyAlignment="1" applyProtection="1">
      <alignment vertical="top" wrapText="1"/>
      <protection locked="0"/>
    </xf>
    <xf numFmtId="0" fontId="22" fillId="0" borderId="19" xfId="0" applyFont="1" applyBorder="1" applyAlignment="1">
      <alignment wrapText="1"/>
    </xf>
    <xf numFmtId="0" fontId="27" fillId="0" borderId="0" xfId="1" applyFont="1" applyFill="1" applyBorder="1" applyAlignment="1">
      <alignment horizontal="left" vertical="top" wrapText="1"/>
    </xf>
    <xf numFmtId="0" fontId="22" fillId="2" borderId="75" xfId="0" applyFont="1" applyFill="1" applyBorder="1" applyAlignment="1">
      <alignment wrapText="1"/>
    </xf>
    <xf numFmtId="0" fontId="22" fillId="0" borderId="37" xfId="0" applyFont="1" applyFill="1" applyBorder="1" applyAlignment="1">
      <alignment wrapText="1"/>
    </xf>
    <xf numFmtId="0" fontId="11" fillId="0" borderId="16" xfId="0" applyFont="1" applyBorder="1"/>
    <xf numFmtId="0" fontId="27" fillId="0" borderId="43" xfId="1" applyFont="1" applyFill="1" applyBorder="1" applyAlignment="1" applyProtection="1">
      <alignment wrapText="1"/>
      <protection locked="0"/>
    </xf>
    <xf numFmtId="0" fontId="27" fillId="0" borderId="0" xfId="0" applyFont="1" applyFill="1" applyBorder="1" applyAlignment="1">
      <alignment horizontal="left" vertical="top" wrapText="1"/>
    </xf>
    <xf numFmtId="0" fontId="11" fillId="0" borderId="10" xfId="0" applyFont="1" applyBorder="1"/>
    <xf numFmtId="0" fontId="27" fillId="0" borderId="6" xfId="1" applyFont="1" applyFill="1" applyBorder="1" applyAlignment="1">
      <alignment vertical="top" wrapText="1"/>
    </xf>
    <xf numFmtId="0" fontId="27" fillId="0" borderId="47" xfId="1" applyFont="1" applyFill="1" applyBorder="1" applyAlignment="1">
      <alignment wrapText="1"/>
    </xf>
    <xf numFmtId="14" fontId="46" fillId="0" borderId="21" xfId="0" applyNumberFormat="1" applyFont="1" applyFill="1" applyBorder="1" applyAlignment="1">
      <alignment horizontal="left"/>
    </xf>
    <xf numFmtId="0" fontId="0" fillId="0" borderId="12" xfId="0" applyBorder="1"/>
    <xf numFmtId="0" fontId="0" fillId="0" borderId="13" xfId="0" applyBorder="1"/>
    <xf numFmtId="0" fontId="35" fillId="0" borderId="6" xfId="0" applyFont="1" applyBorder="1" applyAlignment="1">
      <alignment wrapText="1"/>
    </xf>
    <xf numFmtId="0" fontId="35" fillId="0" borderId="44" xfId="0" applyFont="1" applyBorder="1" applyAlignment="1">
      <alignment wrapText="1"/>
    </xf>
    <xf numFmtId="0" fontId="35" fillId="0" borderId="39" xfId="0" applyFont="1" applyBorder="1" applyAlignment="1">
      <alignment wrapText="1"/>
    </xf>
    <xf numFmtId="0" fontId="35" fillId="0" borderId="6" xfId="0" applyFont="1" applyBorder="1"/>
    <xf numFmtId="0" fontId="35" fillId="0" borderId="44" xfId="0" applyFont="1" applyBorder="1"/>
    <xf numFmtId="0" fontId="22" fillId="0" borderId="20" xfId="0" applyFont="1" applyFill="1" applyBorder="1" applyAlignment="1">
      <alignment wrapText="1"/>
    </xf>
    <xf numFmtId="0" fontId="22" fillId="0" borderId="41" xfId="0" applyFont="1" applyFill="1" applyBorder="1" applyAlignment="1">
      <alignment wrapText="1"/>
    </xf>
    <xf numFmtId="0" fontId="27" fillId="0" borderId="52" xfId="1" applyFont="1" applyFill="1" applyBorder="1" applyAlignment="1">
      <alignment wrapText="1"/>
    </xf>
    <xf numFmtId="0" fontId="27" fillId="0" borderId="52" xfId="1" applyFont="1" applyFill="1" applyBorder="1" applyAlignment="1">
      <alignment vertical="top" wrapText="1"/>
    </xf>
    <xf numFmtId="0" fontId="27" fillId="0" borderId="47" xfId="1" applyFont="1" applyFill="1" applyBorder="1" applyAlignment="1">
      <alignment vertical="top" wrapText="1"/>
    </xf>
    <xf numFmtId="0" fontId="27" fillId="0" borderId="6" xfId="0" applyFont="1" applyFill="1" applyBorder="1" applyAlignment="1">
      <alignment wrapText="1"/>
    </xf>
    <xf numFmtId="0" fontId="27" fillId="0" borderId="38" xfId="0" applyFont="1" applyFill="1" applyBorder="1" applyAlignment="1">
      <alignment wrapText="1"/>
    </xf>
    <xf numFmtId="0" fontId="27" fillId="0" borderId="2" xfId="1" applyFont="1" applyFill="1" applyBorder="1" applyAlignment="1" applyProtection="1">
      <alignment wrapText="1"/>
    </xf>
    <xf numFmtId="0" fontId="20" fillId="0" borderId="4" xfId="1" applyFill="1" applyBorder="1" applyAlignment="1" applyProtection="1">
      <alignment wrapText="1"/>
    </xf>
    <xf numFmtId="0" fontId="27" fillId="0" borderId="39" xfId="1" applyFont="1" applyFill="1" applyBorder="1" applyAlignment="1">
      <alignment vertical="top" wrapText="1"/>
    </xf>
    <xf numFmtId="0" fontId="27" fillId="0" borderId="39" xfId="0" applyFont="1" applyFill="1" applyBorder="1" applyAlignment="1">
      <alignment vertical="top" wrapText="1"/>
    </xf>
    <xf numFmtId="0" fontId="27" fillId="0" borderId="6" xfId="0" applyFont="1" applyFill="1" applyBorder="1" applyAlignment="1">
      <alignment vertical="top" wrapText="1"/>
    </xf>
    <xf numFmtId="0" fontId="27" fillId="0" borderId="35" xfId="0" applyFont="1" applyFill="1" applyBorder="1" applyAlignment="1">
      <alignment wrapText="1"/>
    </xf>
    <xf numFmtId="0" fontId="27" fillId="0" borderId="0" xfId="0" applyFont="1" applyFill="1" applyBorder="1" applyAlignment="1">
      <alignment wrapText="1"/>
    </xf>
    <xf numFmtId="2" fontId="22" fillId="0" borderId="26" xfId="0" applyNumberFormat="1" applyFont="1" applyFill="1" applyBorder="1" applyAlignment="1">
      <alignment horizontal="right" wrapText="1"/>
    </xf>
    <xf numFmtId="0" fontId="27" fillId="0" borderId="54" xfId="1" applyFont="1" applyFill="1" applyBorder="1" applyAlignment="1">
      <alignment wrapText="1"/>
    </xf>
    <xf numFmtId="0" fontId="22" fillId="2" borderId="37" xfId="0" applyFont="1" applyFill="1" applyBorder="1" applyAlignment="1">
      <alignment horizontal="right" wrapText="1"/>
    </xf>
    <xf numFmtId="0" fontId="22" fillId="2" borderId="20" xfId="0" applyFont="1" applyFill="1" applyBorder="1" applyAlignment="1">
      <alignment horizontal="right" wrapText="1"/>
    </xf>
    <xf numFmtId="0" fontId="22" fillId="2" borderId="41" xfId="0" applyFont="1" applyFill="1" applyBorder="1" applyAlignment="1">
      <alignment horizontal="right" wrapText="1"/>
    </xf>
    <xf numFmtId="0" fontId="22" fillId="2" borderId="20" xfId="0" applyNumberFormat="1" applyFont="1" applyFill="1" applyBorder="1" applyAlignment="1">
      <alignment horizontal="right" wrapText="1"/>
    </xf>
    <xf numFmtId="0" fontId="22" fillId="0" borderId="20" xfId="0" applyNumberFormat="1" applyFont="1" applyFill="1" applyBorder="1" applyAlignment="1">
      <alignment horizontal="right" wrapText="1"/>
    </xf>
    <xf numFmtId="0" fontId="22" fillId="0" borderId="41" xfId="0" applyNumberFormat="1" applyFont="1" applyFill="1" applyBorder="1" applyAlignment="1">
      <alignment horizontal="right" wrapText="1"/>
    </xf>
    <xf numFmtId="0" fontId="22" fillId="0" borderId="37" xfId="0" applyNumberFormat="1" applyFont="1" applyFill="1" applyBorder="1" applyAlignment="1">
      <alignment horizontal="right" wrapText="1"/>
    </xf>
    <xf numFmtId="0" fontId="27" fillId="0" borderId="6" xfId="1" applyFont="1" applyFill="1" applyBorder="1" applyAlignment="1">
      <alignment horizontal="left" vertical="top" wrapText="1"/>
    </xf>
    <xf numFmtId="0" fontId="20" fillId="0" borderId="6" xfId="1" applyFill="1" applyBorder="1" applyAlignment="1">
      <alignment horizontal="left" vertical="top" wrapText="1"/>
    </xf>
    <xf numFmtId="0" fontId="27" fillId="0" borderId="0" xfId="1" applyFont="1" applyFill="1" applyBorder="1" applyAlignment="1">
      <alignment horizontal="left" wrapText="1"/>
    </xf>
    <xf numFmtId="0" fontId="10" fillId="0" borderId="0" xfId="0" applyFont="1" applyFill="1"/>
    <xf numFmtId="0" fontId="10" fillId="0" borderId="38" xfId="0" applyFont="1" applyFill="1" applyBorder="1"/>
    <xf numFmtId="0" fontId="10" fillId="0" borderId="42" xfId="0" applyFont="1" applyFill="1" applyBorder="1" applyAlignment="1">
      <alignment horizontal="center" vertical="center" wrapText="1"/>
    </xf>
    <xf numFmtId="0" fontId="10" fillId="0" borderId="44" xfId="0" applyFont="1" applyFill="1" applyBorder="1" applyAlignment="1">
      <alignment horizontal="center" vertical="center" wrapText="1"/>
    </xf>
    <xf numFmtId="0" fontId="10" fillId="0" borderId="50" xfId="0" applyFont="1" applyFill="1" applyBorder="1" applyAlignment="1">
      <alignment horizontal="center" vertical="center" wrapText="1"/>
    </xf>
    <xf numFmtId="0" fontId="10" fillId="0" borderId="34" xfId="0" applyFont="1" applyFill="1" applyBorder="1" applyAlignment="1">
      <alignment horizontal="center" vertical="center" wrapText="1"/>
    </xf>
    <xf numFmtId="0" fontId="23" fillId="17" borderId="49" xfId="0" applyFont="1" applyFill="1" applyBorder="1" applyAlignment="1">
      <alignment horizontal="center" vertical="center" wrapText="1"/>
    </xf>
    <xf numFmtId="0" fontId="23" fillId="17" borderId="35" xfId="0" applyFont="1" applyFill="1" applyBorder="1" applyAlignment="1">
      <alignment horizontal="center" vertical="center" wrapText="1"/>
    </xf>
    <xf numFmtId="0" fontId="48" fillId="17" borderId="35" xfId="0" applyFont="1" applyFill="1" applyBorder="1" applyAlignment="1">
      <alignment wrapText="1"/>
    </xf>
    <xf numFmtId="2" fontId="48" fillId="17" borderId="65" xfId="0" applyNumberFormat="1" applyFont="1" applyFill="1" applyBorder="1" applyAlignment="1">
      <alignment horizontal="center" vertical="center" wrapText="1"/>
    </xf>
    <xf numFmtId="0" fontId="48" fillId="17" borderId="33" xfId="0" applyFont="1" applyFill="1" applyBorder="1" applyAlignment="1">
      <alignment horizontal="center" vertical="center" wrapText="1"/>
    </xf>
    <xf numFmtId="2" fontId="48" fillId="17" borderId="5" xfId="0" applyNumberFormat="1" applyFont="1" applyFill="1" applyBorder="1" applyAlignment="1">
      <alignment horizontal="center" vertical="center" wrapText="1"/>
    </xf>
    <xf numFmtId="0" fontId="48" fillId="17" borderId="36" xfId="0" applyFont="1" applyFill="1" applyBorder="1" applyAlignment="1">
      <alignment horizontal="center" vertical="center" wrapText="1"/>
    </xf>
    <xf numFmtId="0" fontId="48" fillId="17" borderId="35" xfId="0" applyFont="1" applyFill="1" applyBorder="1" applyAlignment="1">
      <alignment horizontal="center" vertical="center" wrapText="1"/>
    </xf>
    <xf numFmtId="0" fontId="48" fillId="17" borderId="34" xfId="0" applyFont="1" applyFill="1" applyBorder="1" applyAlignment="1">
      <alignment horizontal="center" vertical="center" wrapText="1"/>
    </xf>
    <xf numFmtId="0" fontId="10" fillId="17" borderId="35" xfId="0" applyFont="1" applyFill="1" applyBorder="1" applyAlignment="1">
      <alignment horizontal="center" vertical="center" wrapText="1"/>
    </xf>
    <xf numFmtId="0" fontId="22" fillId="17" borderId="35" xfId="0" applyFont="1" applyFill="1" applyBorder="1" applyAlignment="1">
      <alignment horizontal="center" vertical="center" wrapText="1"/>
    </xf>
    <xf numFmtId="0" fontId="10" fillId="17" borderId="5" xfId="0" applyFont="1" applyFill="1" applyBorder="1" applyAlignment="1">
      <alignment horizontal="center" vertical="center" wrapText="1"/>
    </xf>
    <xf numFmtId="0" fontId="22" fillId="0" borderId="26" xfId="0" applyFont="1" applyFill="1" applyBorder="1" applyAlignment="1">
      <alignment wrapText="1"/>
    </xf>
    <xf numFmtId="0" fontId="22" fillId="0" borderId="54" xfId="0" applyFont="1" applyFill="1" applyBorder="1" applyAlignment="1">
      <alignment wrapText="1"/>
    </xf>
    <xf numFmtId="0" fontId="33" fillId="18" borderId="35" xfId="0" applyFont="1" applyFill="1" applyBorder="1" applyAlignment="1">
      <alignment wrapText="1"/>
    </xf>
    <xf numFmtId="0" fontId="33" fillId="18" borderId="0" xfId="0" applyFont="1" applyFill="1" applyBorder="1" applyAlignment="1">
      <alignment wrapText="1"/>
    </xf>
    <xf numFmtId="2" fontId="33" fillId="18" borderId="26" xfId="0" applyNumberFormat="1" applyFont="1" applyFill="1" applyBorder="1" applyAlignment="1">
      <alignment wrapText="1"/>
    </xf>
    <xf numFmtId="2" fontId="22" fillId="0" borderId="34" xfId="0" applyNumberFormat="1" applyFont="1" applyFill="1" applyBorder="1" applyAlignment="1">
      <alignment wrapText="1"/>
    </xf>
    <xf numFmtId="0" fontId="33" fillId="18" borderId="38" xfId="0" applyFont="1" applyFill="1" applyBorder="1" applyAlignment="1">
      <alignment wrapText="1"/>
    </xf>
    <xf numFmtId="2" fontId="0" fillId="0" borderId="39" xfId="0" applyNumberFormat="1" applyBorder="1"/>
    <xf numFmtId="0" fontId="0" fillId="0" borderId="31" xfId="0" applyBorder="1"/>
    <xf numFmtId="2" fontId="0" fillId="0" borderId="46" xfId="0" applyNumberFormat="1" applyBorder="1"/>
    <xf numFmtId="0" fontId="0" fillId="0" borderId="55" xfId="0" applyBorder="1"/>
    <xf numFmtId="2" fontId="0" fillId="0" borderId="26" xfId="0" applyNumberFormat="1" applyBorder="1"/>
    <xf numFmtId="2" fontId="0" fillId="0" borderId="6" xfId="0" applyNumberFormat="1" applyBorder="1"/>
    <xf numFmtId="0" fontId="0" fillId="0" borderId="53" xfId="0" applyBorder="1"/>
    <xf numFmtId="2" fontId="22" fillId="2" borderId="46" xfId="0" applyNumberFormat="1" applyFont="1" applyFill="1" applyBorder="1" applyAlignment="1">
      <alignment wrapText="1"/>
    </xf>
    <xf numFmtId="2" fontId="22" fillId="0" borderId="46" xfId="0" applyNumberFormat="1" applyFont="1" applyFill="1" applyBorder="1" applyAlignment="1">
      <alignment horizontal="right" wrapText="1"/>
    </xf>
    <xf numFmtId="2" fontId="22" fillId="0" borderId="54" xfId="0" applyNumberFormat="1" applyFont="1" applyFill="1" applyBorder="1" applyAlignment="1">
      <alignment horizontal="right" wrapText="1"/>
    </xf>
    <xf numFmtId="2" fontId="25" fillId="0" borderId="6" xfId="1" applyNumberFormat="1" applyFont="1" applyFill="1" applyBorder="1" applyAlignment="1">
      <alignment wrapText="1"/>
    </xf>
    <xf numFmtId="2" fontId="25" fillId="0" borderId="26" xfId="1" applyNumberFormat="1" applyFont="1" applyFill="1" applyBorder="1" applyAlignment="1">
      <alignment wrapText="1"/>
    </xf>
    <xf numFmtId="2" fontId="22" fillId="0" borderId="5" xfId="0" applyNumberFormat="1" applyFont="1" applyFill="1" applyBorder="1" applyAlignment="1">
      <alignment horizontal="right" wrapText="1"/>
    </xf>
    <xf numFmtId="2" fontId="26" fillId="0" borderId="54" xfId="0" applyNumberFormat="1" applyFont="1" applyFill="1" applyBorder="1"/>
    <xf numFmtId="2" fontId="10" fillId="0" borderId="66" xfId="0" applyNumberFormat="1" applyFont="1" applyBorder="1" applyAlignment="1">
      <alignment horizontal="center"/>
    </xf>
    <xf numFmtId="164" fontId="39" fillId="0" borderId="38" xfId="0" applyNumberFormat="1" applyFont="1" applyFill="1" applyBorder="1" applyAlignment="1">
      <alignment horizontal="center"/>
    </xf>
    <xf numFmtId="0" fontId="39" fillId="0" borderId="38" xfId="0" applyFont="1" applyFill="1" applyBorder="1" applyAlignment="1">
      <alignment horizontal="center"/>
    </xf>
    <xf numFmtId="164" fontId="10" fillId="0" borderId="38" xfId="0" applyNumberFormat="1" applyFont="1" applyFill="1" applyBorder="1" applyAlignment="1">
      <alignment horizontal="center"/>
    </xf>
    <xf numFmtId="2" fontId="10" fillId="0" borderId="38" xfId="0" applyNumberFormat="1" applyFont="1" applyFill="1" applyBorder="1" applyAlignment="1">
      <alignment horizontal="center"/>
    </xf>
    <xf numFmtId="2" fontId="0" fillId="0" borderId="38" xfId="0" applyNumberFormat="1" applyBorder="1" applyAlignment="1">
      <alignment horizontal="center"/>
    </xf>
    <xf numFmtId="14" fontId="10" fillId="0" borderId="0" xfId="0" applyNumberFormat="1" applyFont="1" applyFill="1" applyBorder="1"/>
    <xf numFmtId="0" fontId="10" fillId="0" borderId="67" xfId="0" applyFont="1" applyFill="1" applyBorder="1"/>
    <xf numFmtId="165" fontId="39" fillId="0" borderId="67" xfId="0" applyNumberFormat="1" applyFont="1" applyFill="1" applyBorder="1" applyAlignment="1">
      <alignment horizontal="center"/>
    </xf>
    <xf numFmtId="0" fontId="39" fillId="0" borderId="67" xfId="0" applyFont="1" applyFill="1" applyBorder="1" applyAlignment="1">
      <alignment horizontal="center"/>
    </xf>
    <xf numFmtId="165" fontId="10" fillId="0" borderId="67" xfId="0" applyNumberFormat="1" applyFont="1" applyFill="1" applyBorder="1" applyAlignment="1">
      <alignment horizontal="center"/>
    </xf>
    <xf numFmtId="2" fontId="10" fillId="0" borderId="67" xfId="0" applyNumberFormat="1" applyFont="1" applyFill="1" applyBorder="1" applyAlignment="1">
      <alignment horizontal="center"/>
    </xf>
    <xf numFmtId="2" fontId="0" fillId="0" borderId="67" xfId="0" applyNumberFormat="1" applyBorder="1" applyAlignment="1">
      <alignment horizontal="center"/>
    </xf>
    <xf numFmtId="2" fontId="10" fillId="0" borderId="67" xfId="0" applyNumberFormat="1" applyFont="1" applyBorder="1" applyAlignment="1">
      <alignment horizontal="center"/>
    </xf>
    <xf numFmtId="0" fontId="10" fillId="0" borderId="66" xfId="0" applyFont="1" applyFill="1" applyBorder="1"/>
    <xf numFmtId="165" fontId="39" fillId="0" borderId="66" xfId="0" applyNumberFormat="1" applyFont="1" applyFill="1" applyBorder="1" applyAlignment="1">
      <alignment horizontal="center"/>
    </xf>
    <xf numFmtId="0" fontId="39" fillId="0" borderId="66" xfId="0" applyFont="1" applyFill="1" applyBorder="1" applyAlignment="1">
      <alignment horizontal="center"/>
    </xf>
    <xf numFmtId="165" fontId="10" fillId="0" borderId="66" xfId="0" applyNumberFormat="1" applyFont="1" applyFill="1" applyBorder="1" applyAlignment="1">
      <alignment horizontal="center"/>
    </xf>
    <xf numFmtId="2" fontId="10" fillId="0" borderId="66" xfId="0" applyNumberFormat="1" applyFont="1" applyFill="1" applyBorder="1" applyAlignment="1">
      <alignment horizontal="center"/>
    </xf>
    <xf numFmtId="0" fontId="0" fillId="0" borderId="66" xfId="0" applyBorder="1"/>
    <xf numFmtId="2" fontId="0" fillId="0" borderId="66" xfId="0" applyNumberFormat="1" applyBorder="1" applyAlignment="1">
      <alignment horizontal="center"/>
    </xf>
    <xf numFmtId="49" fontId="30" fillId="0" borderId="0" xfId="0" applyNumberFormat="1" applyFont="1" applyAlignment="1">
      <alignment horizontal="left"/>
    </xf>
    <xf numFmtId="0" fontId="27" fillId="0" borderId="21" xfId="1" applyFont="1" applyFill="1" applyBorder="1" applyAlignment="1">
      <alignment wrapText="1"/>
    </xf>
    <xf numFmtId="0" fontId="22" fillId="0" borderId="55" xfId="1" applyFont="1" applyFill="1" applyBorder="1" applyAlignment="1">
      <alignment wrapText="1"/>
    </xf>
    <xf numFmtId="0" fontId="25" fillId="0" borderId="53" xfId="1" applyFont="1" applyFill="1" applyBorder="1" applyAlignment="1">
      <alignment wrapText="1"/>
    </xf>
    <xf numFmtId="2" fontId="22" fillId="0" borderId="26" xfId="1" applyNumberFormat="1" applyFont="1" applyFill="1" applyBorder="1" applyAlignment="1">
      <alignment wrapText="1"/>
    </xf>
    <xf numFmtId="2" fontId="22" fillId="2" borderId="26" xfId="0" applyNumberFormat="1" applyFont="1" applyFill="1" applyBorder="1" applyAlignment="1">
      <alignment wrapText="1"/>
    </xf>
    <xf numFmtId="2" fontId="26" fillId="18" borderId="26" xfId="0" applyNumberFormat="1" applyFont="1" applyFill="1" applyBorder="1" applyAlignment="1"/>
    <xf numFmtId="0" fontId="22" fillId="2" borderId="55" xfId="0" applyFont="1" applyFill="1" applyBorder="1" applyAlignment="1">
      <alignment wrapText="1"/>
    </xf>
    <xf numFmtId="0" fontId="22" fillId="0" borderId="49" xfId="0" applyFont="1" applyFill="1" applyBorder="1" applyAlignment="1">
      <alignment wrapText="1"/>
    </xf>
    <xf numFmtId="2" fontId="48" fillId="17" borderId="35" xfId="0" applyNumberFormat="1" applyFont="1" applyFill="1" applyBorder="1" applyAlignment="1">
      <alignment horizontal="center" vertical="center" wrapText="1"/>
    </xf>
    <xf numFmtId="2" fontId="33" fillId="18" borderId="6" xfId="0" applyNumberFormat="1" applyFont="1" applyFill="1" applyBorder="1" applyAlignment="1">
      <alignment wrapText="1"/>
    </xf>
    <xf numFmtId="2" fontId="22" fillId="0" borderId="6" xfId="1" applyNumberFormat="1" applyFont="1" applyFill="1" applyBorder="1" applyAlignment="1">
      <alignment wrapText="1"/>
    </xf>
    <xf numFmtId="2" fontId="26" fillId="18" borderId="6" xfId="0" applyNumberFormat="1" applyFont="1" applyFill="1" applyBorder="1" applyAlignment="1"/>
    <xf numFmtId="2" fontId="22" fillId="0" borderId="20" xfId="0" applyNumberFormat="1" applyFont="1" applyFill="1" applyBorder="1" applyAlignment="1">
      <alignment wrapText="1"/>
    </xf>
    <xf numFmtId="2" fontId="33" fillId="0" borderId="5" xfId="0" applyNumberFormat="1" applyFont="1" applyFill="1" applyBorder="1" applyAlignment="1">
      <alignment wrapText="1"/>
    </xf>
    <xf numFmtId="2" fontId="33" fillId="0" borderId="34" xfId="0" applyNumberFormat="1" applyFont="1" applyFill="1" applyBorder="1" applyAlignment="1">
      <alignment wrapText="1"/>
    </xf>
    <xf numFmtId="2" fontId="33" fillId="0" borderId="5" xfId="0" applyNumberFormat="1" applyFont="1" applyFill="1" applyBorder="1" applyAlignment="1">
      <alignment horizontal="right" wrapText="1"/>
    </xf>
    <xf numFmtId="2" fontId="26" fillId="11" borderId="65" xfId="0" applyNumberFormat="1" applyFont="1" applyFill="1" applyBorder="1" applyAlignment="1">
      <alignment horizontal="right"/>
    </xf>
    <xf numFmtId="1" fontId="33" fillId="11" borderId="33" xfId="0" applyNumberFormat="1" applyFont="1" applyFill="1" applyBorder="1" applyAlignment="1">
      <alignment horizontal="right" wrapText="1"/>
    </xf>
    <xf numFmtId="1" fontId="33" fillId="11" borderId="49" xfId="0" applyNumberFormat="1" applyFont="1" applyFill="1" applyBorder="1" applyAlignment="1">
      <alignment horizontal="right" wrapText="1"/>
    </xf>
    <xf numFmtId="2" fontId="33" fillId="0" borderId="34" xfId="0" applyNumberFormat="1" applyFont="1" applyFill="1" applyBorder="1" applyAlignment="1">
      <alignment horizontal="right" wrapText="1"/>
    </xf>
    <xf numFmtId="0" fontId="33" fillId="11" borderId="50" xfId="0" applyFont="1" applyFill="1" applyBorder="1" applyAlignment="1">
      <alignment horizontal="right" wrapText="1"/>
    </xf>
    <xf numFmtId="1" fontId="33" fillId="11" borderId="50" xfId="0" applyNumberFormat="1" applyFont="1" applyFill="1" applyBorder="1" applyAlignment="1">
      <alignment horizontal="right" wrapText="1"/>
    </xf>
    <xf numFmtId="2" fontId="33" fillId="11" borderId="5" xfId="0" applyNumberFormat="1" applyFont="1" applyFill="1" applyBorder="1" applyAlignment="1">
      <alignment horizontal="right" wrapText="1"/>
    </xf>
    <xf numFmtId="0" fontId="22" fillId="0" borderId="20" xfId="1" applyFont="1" applyFill="1" applyBorder="1" applyAlignment="1">
      <alignment wrapText="1"/>
    </xf>
    <xf numFmtId="2" fontId="26" fillId="11" borderId="65" xfId="0" applyNumberFormat="1" applyFont="1" applyFill="1" applyBorder="1" applyAlignment="1">
      <alignment horizontal="right" vertical="center" wrapText="1"/>
    </xf>
    <xf numFmtId="1" fontId="26" fillId="11" borderId="35" xfId="0" applyNumberFormat="1" applyFont="1" applyFill="1" applyBorder="1" applyAlignment="1">
      <alignment horizontal="right" vertical="center" wrapText="1"/>
    </xf>
    <xf numFmtId="1" fontId="26" fillId="11" borderId="33" xfId="0" applyNumberFormat="1" applyFont="1" applyFill="1" applyBorder="1" applyAlignment="1">
      <alignment horizontal="right" vertical="center" wrapText="1"/>
    </xf>
    <xf numFmtId="2" fontId="26" fillId="11" borderId="5" xfId="0" applyNumberFormat="1" applyFont="1" applyFill="1" applyBorder="1" applyAlignment="1">
      <alignment horizontal="right" vertical="center" wrapText="1"/>
    </xf>
    <xf numFmtId="2" fontId="26" fillId="11" borderId="34" xfId="0" applyNumberFormat="1" applyFont="1" applyFill="1" applyBorder="1" applyAlignment="1">
      <alignment horizontal="right" vertical="center" wrapText="1"/>
    </xf>
    <xf numFmtId="0" fontId="26" fillId="11" borderId="50" xfId="0" applyFont="1" applyFill="1" applyBorder="1" applyAlignment="1">
      <alignment horizontal="right" vertical="center" wrapText="1"/>
    </xf>
    <xf numFmtId="1" fontId="26" fillId="11" borderId="34" xfId="0" applyNumberFormat="1" applyFont="1" applyFill="1" applyBorder="1" applyAlignment="1">
      <alignment horizontal="right" vertical="center" wrapText="1"/>
    </xf>
    <xf numFmtId="1" fontId="48" fillId="17" borderId="65" xfId="0" applyNumberFormat="1" applyFont="1" applyFill="1" applyBorder="1" applyAlignment="1">
      <alignment horizontal="center" vertical="center" wrapText="1"/>
    </xf>
    <xf numFmtId="165" fontId="26" fillId="11" borderId="51" xfId="0" applyNumberFormat="1" applyFont="1" applyFill="1" applyBorder="1" applyAlignment="1">
      <alignment horizontal="right" vertical="center" wrapText="1"/>
    </xf>
    <xf numFmtId="165" fontId="33" fillId="11" borderId="5" xfId="0" applyNumberFormat="1" applyFont="1" applyFill="1" applyBorder="1" applyAlignment="1">
      <alignment wrapText="1"/>
    </xf>
    <xf numFmtId="165" fontId="48" fillId="17" borderId="5" xfId="0" applyNumberFormat="1" applyFont="1" applyFill="1" applyBorder="1" applyAlignment="1">
      <alignment horizontal="center" vertical="center" wrapText="1"/>
    </xf>
    <xf numFmtId="0" fontId="48" fillId="0" borderId="35" xfId="0" applyFont="1" applyBorder="1" applyAlignment="1">
      <alignment horizontal="center" vertical="center" wrapText="1"/>
    </xf>
    <xf numFmtId="2" fontId="9" fillId="0" borderId="66" xfId="0" applyNumberFormat="1" applyFont="1" applyBorder="1" applyAlignment="1">
      <alignment horizontal="center"/>
    </xf>
    <xf numFmtId="2" fontId="9" fillId="0" borderId="67" xfId="0" applyNumberFormat="1" applyFont="1" applyBorder="1" applyAlignment="1">
      <alignment horizontal="center"/>
    </xf>
    <xf numFmtId="2" fontId="14" fillId="0" borderId="47" xfId="0" applyNumberFormat="1" applyFont="1" applyBorder="1" applyAlignment="1">
      <alignment horizontal="center"/>
    </xf>
    <xf numFmtId="2" fontId="15" fillId="10" borderId="78" xfId="0" applyNumberFormat="1" applyFont="1" applyFill="1" applyBorder="1" applyAlignment="1">
      <alignment horizontal="center" vertical="center"/>
    </xf>
    <xf numFmtId="2" fontId="23" fillId="10" borderId="5" xfId="0" applyNumberFormat="1" applyFont="1" applyFill="1" applyBorder="1" applyAlignment="1">
      <alignment horizontal="left" vertical="center"/>
    </xf>
    <xf numFmtId="2" fontId="15" fillId="10" borderId="76" xfId="0" applyNumberFormat="1" applyFont="1" applyFill="1" applyBorder="1" applyAlignment="1">
      <alignment horizontal="center" vertical="center"/>
    </xf>
    <xf numFmtId="2" fontId="15" fillId="10" borderId="77" xfId="0" applyNumberFormat="1" applyFont="1" applyFill="1" applyBorder="1" applyAlignment="1">
      <alignment horizontal="center" vertical="center"/>
    </xf>
    <xf numFmtId="2" fontId="15" fillId="10" borderId="54" xfId="0" applyNumberFormat="1" applyFont="1" applyFill="1" applyBorder="1" applyAlignment="1">
      <alignment horizontal="center" vertical="center"/>
    </xf>
    <xf numFmtId="2" fontId="48" fillId="10" borderId="65" xfId="0" applyNumberFormat="1" applyFont="1" applyFill="1" applyBorder="1" applyAlignment="1">
      <alignment horizontal="center" vertical="center"/>
    </xf>
    <xf numFmtId="2" fontId="48" fillId="0" borderId="33" xfId="0" applyNumberFormat="1" applyFont="1" applyBorder="1" applyAlignment="1">
      <alignment horizontal="center"/>
    </xf>
    <xf numFmtId="2" fontId="48" fillId="10" borderId="51" xfId="0" applyNumberFormat="1" applyFont="1" applyFill="1" applyBorder="1" applyAlignment="1">
      <alignment horizontal="center" vertical="center"/>
    </xf>
    <xf numFmtId="2" fontId="48" fillId="10" borderId="5" xfId="0" applyNumberFormat="1" applyFont="1" applyFill="1" applyBorder="1" applyAlignment="1">
      <alignment horizontal="center" vertical="center"/>
    </xf>
    <xf numFmtId="2" fontId="48" fillId="0" borderId="36" xfId="0" applyNumberFormat="1" applyFont="1" applyBorder="1" applyAlignment="1">
      <alignment horizontal="center"/>
    </xf>
    <xf numFmtId="2" fontId="48" fillId="10" borderId="34" xfId="0" applyNumberFormat="1" applyFont="1" applyFill="1" applyBorder="1" applyAlignment="1">
      <alignment horizontal="center" vertical="center"/>
    </xf>
    <xf numFmtId="164" fontId="49" fillId="0" borderId="36" xfId="0" applyNumberFormat="1" applyFont="1" applyBorder="1"/>
    <xf numFmtId="2" fontId="49" fillId="0" borderId="51" xfId="0" applyNumberFormat="1" applyFont="1" applyBorder="1"/>
    <xf numFmtId="2" fontId="48" fillId="0" borderId="50" xfId="0" applyNumberFormat="1" applyFont="1" applyBorder="1" applyAlignment="1">
      <alignment horizontal="center"/>
    </xf>
    <xf numFmtId="2" fontId="48" fillId="2" borderId="49" xfId="0" applyNumberFormat="1" applyFont="1" applyFill="1" applyBorder="1" applyAlignment="1">
      <alignment horizontal="center" vertical="center"/>
    </xf>
    <xf numFmtId="2" fontId="48" fillId="2" borderId="50" xfId="0" applyNumberFormat="1" applyFont="1" applyFill="1" applyBorder="1" applyAlignment="1">
      <alignment horizontal="center" vertical="center"/>
    </xf>
    <xf numFmtId="2" fontId="15" fillId="2" borderId="71" xfId="0" applyNumberFormat="1" applyFont="1" applyFill="1" applyBorder="1" applyAlignment="1">
      <alignment horizontal="center" vertical="center"/>
    </xf>
    <xf numFmtId="2" fontId="15" fillId="2" borderId="10" xfId="0" applyNumberFormat="1" applyFont="1" applyFill="1" applyBorder="1" applyAlignment="1">
      <alignment horizontal="right" vertical="center"/>
    </xf>
    <xf numFmtId="2" fontId="23" fillId="2" borderId="49" xfId="0" applyNumberFormat="1" applyFont="1" applyFill="1" applyBorder="1" applyAlignment="1">
      <alignment horizontal="left" vertical="center"/>
    </xf>
    <xf numFmtId="2" fontId="23" fillId="2" borderId="50" xfId="0" applyNumberFormat="1" applyFont="1" applyFill="1" applyBorder="1" applyAlignment="1">
      <alignment horizontal="left" vertical="center"/>
    </xf>
    <xf numFmtId="2" fontId="15" fillId="2" borderId="72" xfId="0" applyNumberFormat="1" applyFont="1" applyFill="1" applyBorder="1" applyAlignment="1">
      <alignment horizontal="center" vertical="center"/>
    </xf>
    <xf numFmtId="2" fontId="15" fillId="2" borderId="1" xfId="0" applyNumberFormat="1" applyFont="1" applyFill="1" applyBorder="1" applyAlignment="1">
      <alignment horizontal="right" vertical="center"/>
    </xf>
    <xf numFmtId="2" fontId="15" fillId="2" borderId="73" xfId="0" applyNumberFormat="1" applyFont="1" applyFill="1" applyBorder="1" applyAlignment="1">
      <alignment horizontal="center" vertical="center"/>
    </xf>
    <xf numFmtId="2" fontId="15" fillId="2" borderId="9" xfId="0" applyNumberFormat="1" applyFont="1" applyFill="1" applyBorder="1" applyAlignment="1">
      <alignment horizontal="right" vertical="center"/>
    </xf>
    <xf numFmtId="2" fontId="23" fillId="2" borderId="50" xfId="0" applyNumberFormat="1" applyFont="1" applyFill="1" applyBorder="1" applyAlignment="1">
      <alignment horizontal="right" vertical="center"/>
    </xf>
    <xf numFmtId="2" fontId="15" fillId="2" borderId="41" xfId="0" applyNumberFormat="1" applyFont="1" applyFill="1" applyBorder="1" applyAlignment="1">
      <alignment horizontal="center" vertical="center"/>
    </xf>
    <xf numFmtId="2" fontId="15" fillId="2" borderId="42" xfId="0" applyNumberFormat="1" applyFont="1" applyFill="1" applyBorder="1" applyAlignment="1">
      <alignment horizontal="right" vertical="center"/>
    </xf>
    <xf numFmtId="165" fontId="48" fillId="0" borderId="33" xfId="0" applyNumberFormat="1" applyFont="1" applyBorder="1" applyAlignment="1">
      <alignment horizontal="center"/>
    </xf>
    <xf numFmtId="165" fontId="23" fillId="0" borderId="33" xfId="0" applyNumberFormat="1" applyFont="1" applyBorder="1" applyAlignment="1">
      <alignment horizontal="left"/>
    </xf>
    <xf numFmtId="0" fontId="41" fillId="0" borderId="0" xfId="0" applyFont="1" applyAlignment="1">
      <alignment vertical="top"/>
    </xf>
    <xf numFmtId="0" fontId="22" fillId="0" borderId="7" xfId="0" applyFont="1" applyBorder="1" applyAlignment="1">
      <alignment wrapText="1"/>
    </xf>
    <xf numFmtId="1" fontId="22" fillId="2" borderId="43" xfId="0" applyNumberFormat="1" applyFont="1" applyFill="1" applyBorder="1" applyAlignment="1">
      <alignment wrapText="1"/>
    </xf>
    <xf numFmtId="1" fontId="22" fillId="2" borderId="53" xfId="0" applyNumberFormat="1" applyFont="1" applyFill="1" applyBorder="1" applyAlignment="1">
      <alignment wrapText="1"/>
    </xf>
    <xf numFmtId="2" fontId="22" fillId="0" borderId="21" xfId="0" applyNumberFormat="1" applyFont="1" applyBorder="1" applyAlignment="1">
      <alignment wrapText="1"/>
    </xf>
    <xf numFmtId="2" fontId="22" fillId="0" borderId="0" xfId="0" applyNumberFormat="1" applyFont="1" applyFill="1" applyBorder="1" applyAlignment="1">
      <alignment horizontal="right" wrapText="1"/>
    </xf>
    <xf numFmtId="0" fontId="22" fillId="0" borderId="41" xfId="0" applyFont="1" applyBorder="1" applyAlignment="1">
      <alignment wrapText="1"/>
    </xf>
    <xf numFmtId="2" fontId="22" fillId="0" borderId="45" xfId="0" applyNumberFormat="1" applyFont="1" applyBorder="1" applyAlignment="1">
      <alignment wrapText="1"/>
    </xf>
    <xf numFmtId="0" fontId="22" fillId="0" borderId="73" xfId="0" applyFont="1" applyBorder="1" applyAlignment="1">
      <alignment wrapText="1"/>
    </xf>
    <xf numFmtId="2" fontId="22" fillId="0" borderId="38" xfId="0" applyNumberFormat="1" applyFont="1" applyFill="1" applyBorder="1" applyAlignment="1">
      <alignment horizontal="right" wrapText="1"/>
    </xf>
    <xf numFmtId="0" fontId="27" fillId="0" borderId="52" xfId="1" applyFont="1" applyFill="1" applyBorder="1" applyAlignment="1" applyProtection="1">
      <alignment wrapText="1"/>
      <protection locked="0"/>
    </xf>
    <xf numFmtId="0" fontId="27" fillId="0" borderId="26" xfId="0" applyFont="1" applyFill="1" applyBorder="1" applyAlignment="1">
      <alignment wrapText="1"/>
    </xf>
    <xf numFmtId="0" fontId="28" fillId="0" borderId="54" xfId="0" applyFont="1" applyFill="1" applyBorder="1" applyAlignment="1">
      <alignment wrapText="1"/>
    </xf>
    <xf numFmtId="2" fontId="0" fillId="0" borderId="20" xfId="0" applyNumberFormat="1" applyBorder="1"/>
    <xf numFmtId="2" fontId="0" fillId="0" borderId="37" xfId="0" applyNumberFormat="1" applyBorder="1"/>
    <xf numFmtId="2" fontId="0" fillId="0" borderId="41" xfId="0" applyNumberFormat="1" applyBorder="1"/>
    <xf numFmtId="0" fontId="22" fillId="0" borderId="37" xfId="0" applyFont="1" applyBorder="1" applyAlignment="1">
      <alignment wrapText="1"/>
    </xf>
    <xf numFmtId="0" fontId="22" fillId="0" borderId="72" xfId="0" applyFont="1" applyFill="1" applyBorder="1" applyAlignment="1">
      <alignment wrapText="1"/>
    </xf>
    <xf numFmtId="0" fontId="22" fillId="0" borderId="24" xfId="0" applyFont="1" applyBorder="1" applyAlignment="1">
      <alignment wrapText="1"/>
    </xf>
    <xf numFmtId="0" fontId="0" fillId="0" borderId="72" xfId="0" applyBorder="1"/>
    <xf numFmtId="0" fontId="8" fillId="0" borderId="4" xfId="0" applyFont="1" applyBorder="1"/>
    <xf numFmtId="0" fontId="33" fillId="11" borderId="49" xfId="0" applyFont="1" applyFill="1" applyBorder="1" applyAlignment="1">
      <alignment horizontal="right" wrapText="1"/>
    </xf>
    <xf numFmtId="0" fontId="33" fillId="11" borderId="35" xfId="0" applyFont="1" applyFill="1" applyBorder="1" applyAlignment="1">
      <alignment horizontal="right" wrapText="1"/>
    </xf>
    <xf numFmtId="0" fontId="26" fillId="11" borderId="49" xfId="0" applyFont="1" applyFill="1" applyBorder="1" applyAlignment="1">
      <alignment horizontal="right" vertical="center" wrapText="1"/>
    </xf>
    <xf numFmtId="0" fontId="26" fillId="11" borderId="35" xfId="0" applyFont="1" applyFill="1" applyBorder="1" applyAlignment="1">
      <alignment horizontal="right" vertical="center" wrapText="1"/>
    </xf>
    <xf numFmtId="0" fontId="10" fillId="0" borderId="47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right"/>
    </xf>
    <xf numFmtId="0" fontId="27" fillId="0" borderId="2" xfId="1" applyFont="1" applyFill="1" applyBorder="1" applyAlignment="1">
      <alignment vertical="top" wrapText="1"/>
    </xf>
    <xf numFmtId="0" fontId="20" fillId="0" borderId="0" xfId="1" applyFill="1" applyBorder="1" applyAlignment="1">
      <alignment horizontal="left" wrapText="1"/>
    </xf>
    <xf numFmtId="0" fontId="22" fillId="0" borderId="10" xfId="1" applyFont="1" applyFill="1" applyBorder="1" applyAlignment="1">
      <alignment wrapText="1"/>
    </xf>
    <xf numFmtId="49" fontId="0" fillId="0" borderId="26" xfId="0" applyNumberFormat="1" applyBorder="1" applyAlignment="1">
      <alignment vertical="top" wrapText="1"/>
    </xf>
    <xf numFmtId="2" fontId="22" fillId="0" borderId="70" xfId="0" applyNumberFormat="1" applyFont="1" applyBorder="1"/>
    <xf numFmtId="0" fontId="27" fillId="0" borderId="4" xfId="1" applyFont="1" applyFill="1" applyBorder="1" applyAlignment="1" applyProtection="1">
      <alignment vertical="top" wrapText="1"/>
    </xf>
    <xf numFmtId="0" fontId="22" fillId="0" borderId="61" xfId="0" applyFont="1" applyBorder="1" applyAlignment="1">
      <alignment wrapText="1"/>
    </xf>
    <xf numFmtId="0" fontId="22" fillId="0" borderId="71" xfId="0" applyFont="1" applyBorder="1" applyAlignment="1">
      <alignment wrapText="1"/>
    </xf>
    <xf numFmtId="0" fontId="22" fillId="0" borderId="61" xfId="0" applyFont="1" applyFill="1" applyBorder="1" applyAlignment="1">
      <alignment wrapText="1"/>
    </xf>
    <xf numFmtId="0" fontId="22" fillId="0" borderId="60" xfId="0" applyFont="1" applyFill="1" applyBorder="1" applyAlignment="1">
      <alignment wrapText="1"/>
    </xf>
    <xf numFmtId="0" fontId="22" fillId="0" borderId="71" xfId="0" applyFont="1" applyFill="1" applyBorder="1" applyAlignment="1">
      <alignment wrapText="1"/>
    </xf>
    <xf numFmtId="0" fontId="0" fillId="0" borderId="61" xfId="0" applyBorder="1"/>
    <xf numFmtId="0" fontId="0" fillId="0" borderId="60" xfId="0" applyBorder="1"/>
    <xf numFmtId="0" fontId="0" fillId="0" borderId="73" xfId="0" applyBorder="1"/>
    <xf numFmtId="0" fontId="22" fillId="0" borderId="73" xfId="0" applyFont="1" applyFill="1" applyBorder="1" applyAlignment="1">
      <alignment wrapText="1"/>
    </xf>
    <xf numFmtId="1" fontId="22" fillId="2" borderId="15" xfId="0" applyNumberFormat="1" applyFont="1" applyFill="1" applyBorder="1" applyAlignment="1">
      <alignment wrapText="1"/>
    </xf>
    <xf numFmtId="1" fontId="22" fillId="2" borderId="24" xfId="0" applyNumberFormat="1" applyFont="1" applyFill="1" applyBorder="1" applyAlignment="1">
      <alignment wrapText="1"/>
    </xf>
    <xf numFmtId="1" fontId="22" fillId="2" borderId="79" xfId="0" applyNumberFormat="1" applyFont="1" applyFill="1" applyBorder="1" applyAlignment="1">
      <alignment wrapText="1"/>
    </xf>
    <xf numFmtId="2" fontId="22" fillId="0" borderId="57" xfId="0" applyNumberFormat="1" applyFont="1" applyBorder="1" applyAlignment="1">
      <alignment wrapText="1"/>
    </xf>
    <xf numFmtId="2" fontId="22" fillId="0" borderId="45" xfId="0" applyNumberFormat="1" applyFont="1" applyFill="1" applyBorder="1" applyAlignment="1">
      <alignment wrapText="1"/>
    </xf>
    <xf numFmtId="0" fontId="20" fillId="0" borderId="6" xfId="1" applyFill="1" applyBorder="1" applyAlignment="1">
      <alignment vertical="top" wrapText="1"/>
    </xf>
    <xf numFmtId="0" fontId="48" fillId="17" borderId="65" xfId="0" applyFont="1" applyFill="1" applyBorder="1" applyAlignment="1">
      <alignment wrapText="1"/>
    </xf>
    <xf numFmtId="0" fontId="30" fillId="0" borderId="1" xfId="0" applyFont="1" applyBorder="1"/>
    <xf numFmtId="2" fontId="22" fillId="0" borderId="56" xfId="0" applyNumberFormat="1" applyFont="1" applyBorder="1" applyAlignment="1">
      <alignment horizontal="right" wrapText="1"/>
    </xf>
    <xf numFmtId="2" fontId="22" fillId="0" borderId="6" xfId="0" applyNumberFormat="1" applyFont="1" applyBorder="1" applyAlignment="1">
      <alignment horizontal="right" wrapText="1"/>
    </xf>
    <xf numFmtId="2" fontId="22" fillId="0" borderId="28" xfId="0" applyNumberFormat="1" applyFont="1" applyBorder="1" applyAlignment="1">
      <alignment horizontal="right" wrapText="1"/>
    </xf>
    <xf numFmtId="0" fontId="22" fillId="0" borderId="3" xfId="0" applyFont="1" applyFill="1" applyBorder="1" applyAlignment="1">
      <alignment vertical="center" wrapText="1"/>
    </xf>
    <xf numFmtId="2" fontId="0" fillId="2" borderId="68" xfId="0" applyNumberFormat="1" applyFill="1" applyBorder="1"/>
    <xf numFmtId="14" fontId="22" fillId="0" borderId="21" xfId="0" applyNumberFormat="1" applyFont="1" applyFill="1" applyBorder="1" applyAlignment="1">
      <alignment wrapText="1"/>
    </xf>
    <xf numFmtId="2" fontId="33" fillId="11" borderId="35" xfId="0" applyNumberFormat="1" applyFont="1" applyFill="1" applyBorder="1" applyAlignment="1">
      <alignment wrapText="1"/>
    </xf>
    <xf numFmtId="2" fontId="26" fillId="11" borderId="35" xfId="0" applyNumberFormat="1" applyFont="1" applyFill="1" applyBorder="1" applyAlignment="1">
      <alignment horizontal="right" vertical="center" wrapText="1"/>
    </xf>
    <xf numFmtId="2" fontId="33" fillId="11" borderId="35" xfId="0" applyNumberFormat="1" applyFont="1" applyFill="1" applyBorder="1" applyAlignment="1">
      <alignment horizontal="right" wrapText="1"/>
    </xf>
    <xf numFmtId="2" fontId="22" fillId="0" borderId="55" xfId="0" applyNumberFormat="1" applyFont="1" applyFill="1" applyBorder="1" applyAlignment="1">
      <alignment wrapText="1"/>
    </xf>
    <xf numFmtId="0" fontId="19" fillId="0" borderId="20" xfId="0" applyFont="1" applyFill="1" applyBorder="1" applyAlignment="1">
      <alignment horizontal="right"/>
    </xf>
    <xf numFmtId="0" fontId="30" fillId="3" borderId="0" xfId="0" applyFont="1" applyFill="1" applyBorder="1" applyAlignment="1">
      <alignment wrapText="1"/>
    </xf>
    <xf numFmtId="2" fontId="18" fillId="0" borderId="20" xfId="0" applyNumberFormat="1" applyFont="1" applyBorder="1" applyAlignment="1">
      <alignment horizontal="center"/>
    </xf>
    <xf numFmtId="2" fontId="15" fillId="10" borderId="21" xfId="0" applyNumberFormat="1" applyFont="1" applyFill="1" applyBorder="1" applyAlignment="1">
      <alignment horizontal="center" vertical="center"/>
    </xf>
    <xf numFmtId="2" fontId="15" fillId="2" borderId="20" xfId="0" applyNumberFormat="1" applyFont="1" applyFill="1" applyBorder="1" applyAlignment="1">
      <alignment horizontal="center" vertical="center"/>
    </xf>
    <xf numFmtId="2" fontId="15" fillId="2" borderId="4" xfId="0" applyNumberFormat="1" applyFont="1" applyFill="1" applyBorder="1" applyAlignment="1">
      <alignment horizontal="right" vertical="center"/>
    </xf>
    <xf numFmtId="2" fontId="15" fillId="10" borderId="26" xfId="0" applyNumberFormat="1" applyFont="1" applyFill="1" applyBorder="1" applyAlignment="1">
      <alignment horizontal="center" vertical="center"/>
    </xf>
    <xf numFmtId="2" fontId="17" fillId="0" borderId="2" xfId="0" applyNumberFormat="1" applyFont="1" applyBorder="1" applyAlignment="1">
      <alignment horizontal="center"/>
    </xf>
    <xf numFmtId="2" fontId="15" fillId="10" borderId="6" xfId="0" applyNumberFormat="1" applyFont="1" applyFill="1" applyBorder="1" applyAlignment="1">
      <alignment horizontal="center" vertical="center"/>
    </xf>
    <xf numFmtId="2" fontId="17" fillId="0" borderId="55" xfId="0" applyNumberFormat="1" applyFont="1" applyBorder="1" applyAlignment="1">
      <alignment horizontal="center"/>
    </xf>
    <xf numFmtId="2" fontId="14" fillId="10" borderId="21" xfId="0" applyNumberFormat="1" applyFont="1" applyFill="1" applyBorder="1" applyAlignment="1">
      <alignment horizontal="center" vertical="center"/>
    </xf>
    <xf numFmtId="2" fontId="23" fillId="10" borderId="70" xfId="0" applyNumberFormat="1" applyFont="1" applyFill="1" applyBorder="1" applyAlignment="1">
      <alignment horizontal="center" vertical="center"/>
    </xf>
    <xf numFmtId="164" fontId="40" fillId="0" borderId="2" xfId="0" applyNumberFormat="1" applyFont="1" applyBorder="1"/>
    <xf numFmtId="2" fontId="40" fillId="0" borderId="21" xfId="0" applyNumberFormat="1" applyFont="1" applyBorder="1"/>
    <xf numFmtId="2" fontId="15" fillId="0" borderId="3" xfId="0" applyNumberFormat="1" applyFont="1" applyBorder="1" applyAlignment="1">
      <alignment horizontal="right"/>
    </xf>
    <xf numFmtId="165" fontId="23" fillId="0" borderId="64" xfId="0" applyNumberFormat="1" applyFont="1" applyBorder="1" applyAlignment="1">
      <alignment horizontal="center"/>
    </xf>
    <xf numFmtId="2" fontId="23" fillId="0" borderId="65" xfId="0" applyNumberFormat="1" applyFont="1" applyBorder="1" applyAlignment="1">
      <alignment horizontal="center"/>
    </xf>
    <xf numFmtId="0" fontId="27" fillId="0" borderId="2" xfId="1" applyFont="1" applyFill="1" applyBorder="1" applyAlignment="1" applyProtection="1">
      <alignment wrapText="1"/>
      <protection locked="0"/>
    </xf>
    <xf numFmtId="2" fontId="22" fillId="0" borderId="17" xfId="0" applyNumberFormat="1" applyFont="1" applyFill="1" applyBorder="1" applyAlignment="1">
      <alignment wrapText="1"/>
    </xf>
    <xf numFmtId="2" fontId="22" fillId="0" borderId="21" xfId="0" applyNumberFormat="1" applyFont="1" applyFill="1" applyBorder="1" applyAlignment="1">
      <alignment wrapText="1"/>
    </xf>
    <xf numFmtId="2" fontId="22" fillId="0" borderId="7" xfId="0" applyNumberFormat="1" applyFont="1" applyBorder="1" applyAlignment="1">
      <alignment horizontal="right" wrapText="1"/>
    </xf>
    <xf numFmtId="2" fontId="22" fillId="0" borderId="3" xfId="0" applyNumberFormat="1" applyFont="1" applyBorder="1" applyAlignment="1">
      <alignment horizontal="right" wrapText="1"/>
    </xf>
    <xf numFmtId="0" fontId="22" fillId="0" borderId="79" xfId="0" applyFont="1" applyBorder="1" applyAlignment="1">
      <alignment wrapText="1"/>
    </xf>
    <xf numFmtId="0" fontId="20" fillId="0" borderId="6" xfId="1" applyFill="1" applyBorder="1" applyAlignment="1">
      <alignment horizontal="left" vertical="top" wrapText="1"/>
    </xf>
    <xf numFmtId="0" fontId="27" fillId="0" borderId="26" xfId="0" applyFont="1" applyFill="1" applyBorder="1" applyAlignment="1">
      <alignment horizontal="left" wrapText="1"/>
    </xf>
    <xf numFmtId="0" fontId="50" fillId="11" borderId="65" xfId="0" applyFont="1" applyFill="1" applyBorder="1" applyAlignment="1">
      <alignment vertical="center" wrapText="1"/>
    </xf>
    <xf numFmtId="0" fontId="50" fillId="11" borderId="65" xfId="0" applyFont="1" applyFill="1" applyBorder="1" applyAlignment="1">
      <alignment wrapText="1"/>
    </xf>
    <xf numFmtId="0" fontId="42" fillId="0" borderId="70" xfId="0" applyFont="1" applyFill="1" applyBorder="1" applyAlignment="1">
      <alignment wrapText="1"/>
    </xf>
    <xf numFmtId="0" fontId="42" fillId="0" borderId="64" xfId="0" applyFont="1" applyFill="1" applyBorder="1" applyAlignment="1">
      <alignment wrapText="1"/>
    </xf>
    <xf numFmtId="0" fontId="42" fillId="0" borderId="0" xfId="1" applyFont="1" applyFill="1" applyBorder="1" applyAlignment="1">
      <alignment wrapText="1"/>
    </xf>
    <xf numFmtId="0" fontId="51" fillId="0" borderId="43" xfId="1" applyFont="1" applyFill="1" applyBorder="1" applyAlignment="1">
      <alignment wrapText="1"/>
    </xf>
    <xf numFmtId="0" fontId="42" fillId="0" borderId="20" xfId="0" applyFont="1" applyFill="1" applyBorder="1" applyAlignment="1">
      <alignment wrapText="1"/>
    </xf>
    <xf numFmtId="0" fontId="42" fillId="0" borderId="41" xfId="0" applyFont="1" applyFill="1" applyBorder="1" applyAlignment="1">
      <alignment wrapText="1"/>
    </xf>
    <xf numFmtId="0" fontId="43" fillId="0" borderId="20" xfId="0" applyFont="1" applyFill="1" applyBorder="1" applyAlignment="1">
      <alignment wrapText="1"/>
    </xf>
    <xf numFmtId="1" fontId="43" fillId="2" borderId="43" xfId="0" applyNumberFormat="1" applyFont="1" applyFill="1" applyBorder="1" applyAlignment="1">
      <alignment wrapText="1"/>
    </xf>
    <xf numFmtId="0" fontId="43" fillId="0" borderId="64" xfId="0" applyFont="1" applyFill="1" applyBorder="1" applyAlignment="1">
      <alignment wrapText="1"/>
    </xf>
    <xf numFmtId="0" fontId="43" fillId="0" borderId="70" xfId="0" applyFont="1" applyFill="1" applyBorder="1" applyAlignment="1">
      <alignment wrapText="1"/>
    </xf>
    <xf numFmtId="0" fontId="27" fillId="0" borderId="26" xfId="1" applyFont="1" applyFill="1" applyBorder="1" applyAlignment="1">
      <alignment wrapText="1"/>
    </xf>
    <xf numFmtId="0" fontId="27" fillId="0" borderId="47" xfId="1" applyFont="1" applyFill="1" applyBorder="1" applyAlignment="1" applyProtection="1">
      <alignment wrapText="1"/>
      <protection locked="0"/>
    </xf>
    <xf numFmtId="0" fontId="28" fillId="0" borderId="2" xfId="0" applyFont="1" applyFill="1" applyBorder="1" applyAlignment="1">
      <alignment wrapText="1"/>
    </xf>
    <xf numFmtId="0" fontId="45" fillId="0" borderId="52" xfId="1" applyFont="1" applyFill="1" applyBorder="1" applyAlignment="1">
      <alignment wrapText="1"/>
    </xf>
    <xf numFmtId="0" fontId="45" fillId="0" borderId="2" xfId="1" applyFont="1" applyFill="1" applyBorder="1" applyAlignment="1">
      <alignment wrapText="1"/>
    </xf>
    <xf numFmtId="0" fontId="27" fillId="0" borderId="6" xfId="1" applyFont="1" applyFill="1" applyBorder="1" applyAlignment="1">
      <alignment horizontal="left" vertical="top" wrapText="1"/>
    </xf>
    <xf numFmtId="0" fontId="27" fillId="0" borderId="4" xfId="1" applyFont="1" applyFill="1" applyBorder="1" applyAlignment="1">
      <alignment horizontal="left" vertical="top" wrapText="1"/>
    </xf>
    <xf numFmtId="0" fontId="22" fillId="8" borderId="69" xfId="0" applyFont="1" applyFill="1" applyBorder="1" applyAlignment="1">
      <alignment wrapText="1"/>
    </xf>
    <xf numFmtId="0" fontId="44" fillId="0" borderId="0" xfId="0" applyFont="1" applyBorder="1"/>
    <xf numFmtId="0" fontId="44" fillId="0" borderId="38" xfId="0" applyFont="1" applyBorder="1"/>
    <xf numFmtId="0" fontId="44" fillId="0" borderId="0" xfId="0" applyFont="1" applyFill="1" applyBorder="1" applyAlignment="1">
      <alignment wrapText="1"/>
    </xf>
    <xf numFmtId="0" fontId="27" fillId="0" borderId="39" xfId="1" applyFont="1" applyFill="1" applyBorder="1" applyAlignment="1" applyProtection="1">
      <alignment vertical="top" wrapText="1"/>
      <protection locked="0"/>
    </xf>
    <xf numFmtId="0" fontId="7" fillId="0" borderId="16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7" fillId="0" borderId="1" xfId="0" applyFont="1" applyBorder="1" applyAlignment="1">
      <alignment wrapText="1"/>
    </xf>
    <xf numFmtId="0" fontId="22" fillId="0" borderId="68" xfId="0" applyFont="1" applyFill="1" applyBorder="1" applyAlignment="1">
      <alignment wrapText="1"/>
    </xf>
    <xf numFmtId="0" fontId="22" fillId="0" borderId="31" xfId="1" applyFont="1" applyFill="1" applyBorder="1" applyAlignment="1">
      <alignment wrapText="1"/>
    </xf>
    <xf numFmtId="0" fontId="22" fillId="0" borderId="37" xfId="1" applyFont="1" applyFill="1" applyBorder="1" applyAlignment="1">
      <alignment wrapText="1"/>
    </xf>
    <xf numFmtId="0" fontId="42" fillId="0" borderId="43" xfId="1" applyFont="1" applyFill="1" applyBorder="1" applyAlignment="1">
      <alignment wrapText="1"/>
    </xf>
    <xf numFmtId="0" fontId="22" fillId="0" borderId="53" xfId="1" applyFont="1" applyFill="1" applyBorder="1" applyAlignment="1">
      <alignment wrapText="1"/>
    </xf>
    <xf numFmtId="0" fontId="22" fillId="0" borderId="41" xfId="1" applyFont="1" applyFill="1" applyBorder="1" applyAlignment="1">
      <alignment wrapText="1"/>
    </xf>
    <xf numFmtId="0" fontId="22" fillId="0" borderId="38" xfId="1" applyFont="1" applyFill="1" applyBorder="1" applyAlignment="1">
      <alignment wrapText="1"/>
    </xf>
    <xf numFmtId="0" fontId="22" fillId="8" borderId="74" xfId="0" applyFont="1" applyFill="1" applyBorder="1"/>
    <xf numFmtId="0" fontId="27" fillId="0" borderId="45" xfId="0" applyFont="1" applyFill="1" applyBorder="1" applyAlignment="1">
      <alignment wrapText="1"/>
    </xf>
    <xf numFmtId="0" fontId="22" fillId="2" borderId="70" xfId="0" applyFont="1" applyFill="1" applyBorder="1" applyAlignment="1">
      <alignment wrapText="1"/>
    </xf>
    <xf numFmtId="0" fontId="44" fillId="0" borderId="68" xfId="0" applyFont="1" applyFill="1" applyBorder="1" applyAlignment="1">
      <alignment wrapText="1"/>
    </xf>
    <xf numFmtId="0" fontId="27" fillId="0" borderId="6" xfId="1" applyFont="1" applyFill="1" applyBorder="1" applyAlignment="1">
      <alignment horizontal="left" vertical="top" wrapText="1"/>
    </xf>
    <xf numFmtId="0" fontId="20" fillId="0" borderId="32" xfId="1" applyFill="1" applyBorder="1" applyAlignment="1">
      <alignment horizontal="left" vertical="top" wrapText="1"/>
    </xf>
    <xf numFmtId="0" fontId="27" fillId="0" borderId="46" xfId="0" applyFont="1" applyFill="1" applyBorder="1" applyAlignment="1">
      <alignment wrapText="1"/>
    </xf>
    <xf numFmtId="1" fontId="22" fillId="0" borderId="70" xfId="0" applyNumberFormat="1" applyFont="1" applyFill="1" applyBorder="1" applyAlignment="1">
      <alignment wrapText="1"/>
    </xf>
    <xf numFmtId="1" fontId="22" fillId="0" borderId="64" xfId="0" applyNumberFormat="1" applyFont="1" applyFill="1" applyBorder="1" applyAlignment="1">
      <alignment wrapText="1"/>
    </xf>
    <xf numFmtId="1" fontId="44" fillId="0" borderId="68" xfId="0" applyNumberFormat="1" applyFont="1" applyFill="1" applyBorder="1" applyAlignment="1">
      <alignment wrapText="1"/>
    </xf>
    <xf numFmtId="0" fontId="27" fillId="0" borderId="43" xfId="0" applyFont="1" applyFill="1" applyBorder="1" applyAlignment="1">
      <alignment wrapText="1"/>
    </xf>
    <xf numFmtId="0" fontId="22" fillId="0" borderId="41" xfId="0" applyNumberFormat="1" applyFont="1" applyFill="1" applyBorder="1" applyAlignment="1">
      <alignment vertical="top" wrapText="1"/>
    </xf>
    <xf numFmtId="14" fontId="22" fillId="0" borderId="26" xfId="0" applyNumberFormat="1" applyFont="1" applyFill="1" applyBorder="1" applyAlignment="1">
      <alignment horizontal="left" vertical="top" wrapText="1"/>
    </xf>
    <xf numFmtId="0" fontId="22" fillId="2" borderId="64" xfId="0" applyFont="1" applyFill="1" applyBorder="1" applyAlignment="1">
      <alignment wrapText="1"/>
    </xf>
    <xf numFmtId="0" fontId="0" fillId="0" borderId="71" xfId="0" applyBorder="1"/>
    <xf numFmtId="2" fontId="0" fillId="0" borderId="22" xfId="0" applyNumberFormat="1" applyBorder="1" applyAlignment="1">
      <alignment horizontal="right"/>
    </xf>
    <xf numFmtId="0" fontId="0" fillId="0" borderId="14" xfId="0" applyBorder="1"/>
    <xf numFmtId="0" fontId="47" fillId="0" borderId="1" xfId="1" applyFont="1" applyBorder="1" applyAlignment="1">
      <alignment wrapText="1"/>
    </xf>
    <xf numFmtId="0" fontId="22" fillId="2" borderId="10" xfId="0" applyFont="1" applyFill="1" applyBorder="1" applyAlignment="1">
      <alignment wrapText="1"/>
    </xf>
    <xf numFmtId="0" fontId="44" fillId="0" borderId="37" xfId="0" applyFont="1" applyFill="1" applyBorder="1" applyAlignment="1">
      <alignment wrapText="1"/>
    </xf>
    <xf numFmtId="1" fontId="44" fillId="0" borderId="46" xfId="0" applyNumberFormat="1" applyFont="1" applyFill="1" applyBorder="1" applyAlignment="1">
      <alignment wrapText="1"/>
    </xf>
    <xf numFmtId="1" fontId="44" fillId="0" borderId="26" xfId="0" applyNumberFormat="1" applyFont="1" applyFill="1" applyBorder="1" applyAlignment="1">
      <alignment wrapText="1"/>
    </xf>
    <xf numFmtId="0" fontId="27" fillId="0" borderId="0" xfId="1" applyFont="1" applyFill="1" applyBorder="1" applyAlignment="1">
      <alignment horizontal="left" wrapText="1"/>
    </xf>
    <xf numFmtId="1" fontId="42" fillId="0" borderId="70" xfId="0" applyNumberFormat="1" applyFont="1" applyFill="1" applyBorder="1" applyAlignment="1">
      <alignment wrapText="1"/>
    </xf>
    <xf numFmtId="1" fontId="22" fillId="0" borderId="68" xfId="0" applyNumberFormat="1" applyFont="1" applyFill="1" applyBorder="1" applyAlignment="1">
      <alignment wrapText="1"/>
    </xf>
    <xf numFmtId="0" fontId="20" fillId="0" borderId="42" xfId="1" applyFill="1" applyBorder="1" applyAlignment="1" applyProtection="1">
      <alignment wrapText="1"/>
    </xf>
    <xf numFmtId="0" fontId="22" fillId="0" borderId="8" xfId="1" applyFont="1" applyFill="1" applyBorder="1" applyAlignment="1">
      <alignment wrapText="1"/>
    </xf>
    <xf numFmtId="0" fontId="22" fillId="0" borderId="47" xfId="1" applyFont="1" applyFill="1" applyBorder="1" applyAlignment="1">
      <alignment wrapText="1"/>
    </xf>
    <xf numFmtId="0" fontId="22" fillId="0" borderId="2" xfId="1" applyFont="1" applyFill="1" applyBorder="1" applyAlignment="1">
      <alignment wrapText="1"/>
    </xf>
    <xf numFmtId="14" fontId="22" fillId="0" borderId="54" xfId="0" applyNumberFormat="1" applyFont="1" applyFill="1" applyBorder="1" applyAlignment="1">
      <alignment horizontal="left" vertical="top" wrapText="1"/>
    </xf>
    <xf numFmtId="14" fontId="0" fillId="0" borderId="0" xfId="0" applyNumberFormat="1"/>
    <xf numFmtId="0" fontId="28" fillId="0" borderId="42" xfId="0" applyFont="1" applyFill="1" applyBorder="1" applyAlignment="1">
      <alignment wrapText="1"/>
    </xf>
    <xf numFmtId="2" fontId="0" fillId="0" borderId="17" xfId="0" applyNumberFormat="1" applyBorder="1"/>
    <xf numFmtId="2" fontId="0" fillId="0" borderId="21" xfId="0" applyNumberFormat="1" applyBorder="1"/>
    <xf numFmtId="0" fontId="22" fillId="0" borderId="1" xfId="0" applyFont="1" applyBorder="1"/>
    <xf numFmtId="0" fontId="27" fillId="0" borderId="44" xfId="1" applyFont="1" applyFill="1" applyBorder="1" applyAlignment="1">
      <alignment vertical="top" wrapText="1"/>
    </xf>
    <xf numFmtId="0" fontId="27" fillId="0" borderId="39" xfId="1" applyFont="1" applyFill="1" applyBorder="1" applyAlignment="1" applyProtection="1">
      <alignment wrapText="1"/>
      <protection locked="0"/>
    </xf>
    <xf numFmtId="164" fontId="40" fillId="0" borderId="47" xfId="0" applyNumberFormat="1" applyFont="1" applyBorder="1"/>
    <xf numFmtId="2" fontId="40" fillId="0" borderId="45" xfId="0" applyNumberFormat="1" applyFont="1" applyBorder="1"/>
    <xf numFmtId="0" fontId="30" fillId="3" borderId="66" xfId="0" applyFont="1" applyFill="1" applyBorder="1" applyAlignment="1">
      <alignment wrapText="1"/>
    </xf>
    <xf numFmtId="0" fontId="27" fillId="0" borderId="0" xfId="0" applyFont="1" applyFill="1" applyBorder="1" applyAlignment="1">
      <alignment vertical="top" wrapText="1"/>
    </xf>
    <xf numFmtId="0" fontId="6" fillId="0" borderId="1" xfId="0" applyFont="1" applyBorder="1" applyAlignment="1">
      <alignment horizontal="justify" vertical="center"/>
    </xf>
    <xf numFmtId="1" fontId="22" fillId="0" borderId="35" xfId="0" applyNumberFormat="1" applyFont="1" applyFill="1" applyBorder="1" applyAlignment="1">
      <alignment wrapText="1"/>
    </xf>
    <xf numFmtId="0" fontId="27" fillId="0" borderId="44" xfId="0" applyFont="1" applyFill="1" applyBorder="1" applyAlignment="1">
      <alignment vertical="top" wrapText="1"/>
    </xf>
    <xf numFmtId="0" fontId="25" fillId="0" borderId="43" xfId="1" applyFont="1" applyFill="1" applyBorder="1" applyAlignment="1">
      <alignment wrapText="1"/>
    </xf>
    <xf numFmtId="0" fontId="20" fillId="0" borderId="0" xfId="1" applyFill="1" applyBorder="1" applyAlignment="1">
      <alignment horizontal="left" vertical="top" wrapText="1"/>
    </xf>
    <xf numFmtId="0" fontId="27" fillId="0" borderId="44" xfId="0" applyFont="1" applyFill="1" applyBorder="1" applyAlignment="1">
      <alignment wrapText="1"/>
    </xf>
    <xf numFmtId="0" fontId="35" fillId="0" borderId="0" xfId="0" applyFont="1" applyBorder="1" applyAlignment="1">
      <alignment wrapText="1"/>
    </xf>
    <xf numFmtId="2" fontId="0" fillId="2" borderId="70" xfId="0" applyNumberFormat="1" applyFill="1" applyBorder="1"/>
    <xf numFmtId="1" fontId="48" fillId="17" borderId="33" xfId="0" applyNumberFormat="1" applyFont="1" applyFill="1" applyBorder="1" applyAlignment="1">
      <alignment horizontal="center" vertical="center" wrapText="1"/>
    </xf>
    <xf numFmtId="0" fontId="22" fillId="0" borderId="38" xfId="0" applyFont="1" applyFill="1" applyBorder="1" applyAlignment="1">
      <alignment wrapText="1"/>
    </xf>
    <xf numFmtId="0" fontId="22" fillId="8" borderId="80" xfId="0" applyFont="1" applyFill="1" applyBorder="1" applyAlignment="1">
      <alignment wrapText="1"/>
    </xf>
    <xf numFmtId="0" fontId="22" fillId="0" borderId="1" xfId="0" applyFont="1" applyFill="1" applyBorder="1" applyAlignment="1">
      <alignment wrapText="1"/>
    </xf>
    <xf numFmtId="0" fontId="22" fillId="0" borderId="24" xfId="0" applyFont="1" applyFill="1" applyBorder="1" applyAlignment="1">
      <alignment wrapText="1"/>
    </xf>
    <xf numFmtId="0" fontId="22" fillId="0" borderId="3" xfId="0" applyFont="1" applyFill="1" applyBorder="1" applyAlignment="1">
      <alignment wrapText="1"/>
    </xf>
    <xf numFmtId="0" fontId="22" fillId="0" borderId="1" xfId="0" applyFont="1" applyBorder="1" applyAlignment="1">
      <alignment wrapText="1"/>
    </xf>
    <xf numFmtId="0" fontId="22" fillId="0" borderId="0" xfId="0" applyFont="1" applyFill="1" applyBorder="1" applyAlignment="1">
      <alignment wrapText="1"/>
    </xf>
    <xf numFmtId="0" fontId="22" fillId="0" borderId="10" xfId="0" applyFont="1" applyFill="1" applyBorder="1" applyAlignment="1">
      <alignment wrapText="1"/>
    </xf>
    <xf numFmtId="0" fontId="22" fillId="0" borderId="11" xfId="0" applyFont="1" applyFill="1" applyBorder="1" applyAlignment="1">
      <alignment wrapText="1"/>
    </xf>
    <xf numFmtId="0" fontId="22" fillId="0" borderId="9" xfId="0" applyFont="1" applyFill="1" applyBorder="1" applyAlignment="1">
      <alignment wrapText="1"/>
    </xf>
    <xf numFmtId="0" fontId="22" fillId="0" borderId="14" xfId="0" applyFont="1" applyFill="1" applyBorder="1" applyAlignment="1">
      <alignment wrapText="1"/>
    </xf>
    <xf numFmtId="0" fontId="22" fillId="0" borderId="10" xfId="0" applyFont="1" applyBorder="1" applyAlignment="1">
      <alignment wrapText="1"/>
    </xf>
    <xf numFmtId="0" fontId="22" fillId="0" borderId="38" xfId="0" applyFont="1" applyFill="1" applyBorder="1" applyAlignment="1">
      <alignment wrapText="1"/>
    </xf>
    <xf numFmtId="0" fontId="22" fillId="0" borderId="16" xfId="0" applyFont="1" applyBorder="1" applyAlignment="1">
      <alignment wrapText="1"/>
    </xf>
    <xf numFmtId="0" fontId="27" fillId="0" borderId="0" xfId="1" applyFont="1" applyFill="1" applyBorder="1" applyAlignment="1">
      <alignment wrapText="1"/>
    </xf>
    <xf numFmtId="0" fontId="22" fillId="0" borderId="13" xfId="0" applyFont="1" applyFill="1" applyBorder="1" applyAlignment="1">
      <alignment wrapText="1"/>
    </xf>
    <xf numFmtId="0" fontId="22" fillId="0" borderId="9" xfId="0" applyFont="1" applyBorder="1" applyAlignment="1">
      <alignment wrapText="1"/>
    </xf>
    <xf numFmtId="0" fontId="27" fillId="0" borderId="6" xfId="1" applyFont="1" applyFill="1" applyBorder="1" applyAlignment="1">
      <alignment wrapText="1"/>
    </xf>
    <xf numFmtId="0" fontId="27" fillId="0" borderId="0" xfId="1" applyFont="1" applyFill="1" applyBorder="1" applyAlignment="1" applyProtection="1">
      <alignment wrapText="1"/>
    </xf>
    <xf numFmtId="0" fontId="0" fillId="0" borderId="4" xfId="0" applyBorder="1"/>
    <xf numFmtId="0" fontId="27" fillId="0" borderId="38" xfId="1" applyFont="1" applyFill="1" applyBorder="1" applyAlignment="1" applyProtection="1">
      <alignment wrapText="1"/>
    </xf>
    <xf numFmtId="0" fontId="27" fillId="0" borderId="43" xfId="1" applyFont="1" applyFill="1" applyBorder="1" applyAlignment="1" applyProtection="1">
      <alignment wrapText="1"/>
    </xf>
    <xf numFmtId="0" fontId="0" fillId="0" borderId="42" xfId="0" applyBorder="1"/>
    <xf numFmtId="0" fontId="0" fillId="0" borderId="32" xfId="0" applyBorder="1"/>
    <xf numFmtId="2" fontId="22" fillId="0" borderId="48" xfId="0" applyNumberFormat="1" applyFont="1" applyBorder="1" applyAlignment="1">
      <alignment horizontal="right" wrapText="1"/>
    </xf>
    <xf numFmtId="2" fontId="22" fillId="0" borderId="25" xfId="0" applyNumberFormat="1" applyFont="1" applyBorder="1" applyAlignment="1">
      <alignment horizontal="right" wrapText="1"/>
    </xf>
    <xf numFmtId="2" fontId="22" fillId="0" borderId="19" xfId="0" applyNumberFormat="1" applyFont="1" applyBorder="1" applyAlignment="1">
      <alignment horizontal="right" wrapText="1"/>
    </xf>
    <xf numFmtId="2" fontId="22" fillId="0" borderId="22" xfId="0" applyNumberFormat="1" applyFont="1" applyBorder="1" applyAlignment="1">
      <alignment horizontal="right" wrapText="1"/>
    </xf>
    <xf numFmtId="0" fontId="22" fillId="0" borderId="62" xfId="0" applyFont="1" applyBorder="1" applyAlignment="1">
      <alignment wrapText="1"/>
    </xf>
    <xf numFmtId="0" fontId="22" fillId="0" borderId="67" xfId="0" applyFont="1" applyBorder="1" applyAlignment="1">
      <alignment wrapText="1"/>
    </xf>
    <xf numFmtId="0" fontId="22" fillId="0" borderId="12" xfId="0" applyFont="1" applyBorder="1" applyAlignment="1">
      <alignment wrapText="1"/>
    </xf>
    <xf numFmtId="0" fontId="22" fillId="0" borderId="66" xfId="0" applyFont="1" applyBorder="1" applyAlignment="1">
      <alignment wrapText="1"/>
    </xf>
    <xf numFmtId="0" fontId="22" fillId="0" borderId="60" xfId="0" applyFont="1" applyBorder="1" applyAlignment="1">
      <alignment wrapText="1"/>
    </xf>
    <xf numFmtId="0" fontId="0" fillId="0" borderId="10" xfId="0" applyBorder="1"/>
    <xf numFmtId="2" fontId="0" fillId="0" borderId="44" xfId="0" applyNumberFormat="1" applyBorder="1"/>
    <xf numFmtId="0" fontId="0" fillId="0" borderId="9" xfId="0" applyBorder="1"/>
    <xf numFmtId="0" fontId="43" fillId="0" borderId="0" xfId="0" applyFont="1" applyFill="1" applyBorder="1" applyAlignment="1">
      <alignment wrapText="1"/>
    </xf>
    <xf numFmtId="0" fontId="43" fillId="0" borderId="43" xfId="0" applyFont="1" applyFill="1" applyBorder="1" applyAlignment="1">
      <alignment wrapText="1"/>
    </xf>
    <xf numFmtId="0" fontId="22" fillId="0" borderId="55" xfId="0" applyFont="1" applyFill="1" applyBorder="1" applyAlignment="1">
      <alignment wrapText="1"/>
    </xf>
    <xf numFmtId="0" fontId="22" fillId="0" borderId="31" xfId="0" applyFont="1" applyFill="1" applyBorder="1" applyAlignment="1">
      <alignment wrapText="1"/>
    </xf>
    <xf numFmtId="2" fontId="0" fillId="0" borderId="70" xfId="0" applyNumberFormat="1" applyBorder="1"/>
    <xf numFmtId="2" fontId="0" fillId="0" borderId="68" xfId="0" applyNumberFormat="1" applyBorder="1"/>
    <xf numFmtId="0" fontId="22" fillId="2" borderId="59" xfId="0" applyFont="1" applyFill="1" applyBorder="1" applyAlignment="1">
      <alignment wrapText="1"/>
    </xf>
    <xf numFmtId="0" fontId="22" fillId="8" borderId="74" xfId="0" applyFont="1" applyFill="1" applyBorder="1" applyAlignment="1">
      <alignment wrapText="1"/>
    </xf>
    <xf numFmtId="0" fontId="22" fillId="8" borderId="75" xfId="0" applyFont="1" applyFill="1" applyBorder="1" applyAlignment="1">
      <alignment wrapText="1"/>
    </xf>
    <xf numFmtId="0" fontId="22" fillId="0" borderId="20" xfId="0" applyFont="1" applyFill="1" applyBorder="1" applyAlignment="1">
      <alignment wrapText="1"/>
    </xf>
    <xf numFmtId="2" fontId="0" fillId="0" borderId="39" xfId="0" applyNumberFormat="1" applyBorder="1"/>
    <xf numFmtId="2" fontId="0" fillId="0" borderId="46" xfId="0" applyNumberFormat="1" applyBorder="1"/>
    <xf numFmtId="2" fontId="0" fillId="0" borderId="26" xfId="0" applyNumberFormat="1" applyBorder="1"/>
    <xf numFmtId="2" fontId="0" fillId="0" borderId="6" xfId="0" applyNumberFormat="1" applyBorder="1"/>
    <xf numFmtId="2" fontId="0" fillId="0" borderId="54" xfId="0" applyNumberFormat="1" applyBorder="1"/>
    <xf numFmtId="0" fontId="22" fillId="0" borderId="72" xfId="0" applyFont="1" applyFill="1" applyBorder="1" applyAlignment="1">
      <alignment wrapText="1"/>
    </xf>
    <xf numFmtId="0" fontId="22" fillId="0" borderId="71" xfId="0" applyFont="1" applyBorder="1" applyAlignment="1">
      <alignment wrapText="1"/>
    </xf>
    <xf numFmtId="0" fontId="22" fillId="0" borderId="61" xfId="0" applyFont="1" applyFill="1" applyBorder="1" applyAlignment="1">
      <alignment wrapText="1"/>
    </xf>
    <xf numFmtId="0" fontId="22" fillId="0" borderId="73" xfId="0" applyFont="1" applyFill="1" applyBorder="1" applyAlignment="1">
      <alignment wrapText="1"/>
    </xf>
    <xf numFmtId="0" fontId="44" fillId="0" borderId="0" xfId="0" applyFont="1" applyFill="1" applyBorder="1" applyAlignment="1">
      <alignment wrapText="1"/>
    </xf>
    <xf numFmtId="0" fontId="0" fillId="0" borderId="1" xfId="0" applyBorder="1"/>
    <xf numFmtId="0" fontId="22" fillId="0" borderId="1" xfId="0" applyFont="1" applyFill="1" applyBorder="1" applyAlignment="1">
      <alignment wrapText="1"/>
    </xf>
    <xf numFmtId="0" fontId="22" fillId="0" borderId="3" xfId="0" applyFont="1" applyFill="1" applyBorder="1" applyAlignment="1">
      <alignment wrapText="1"/>
    </xf>
    <xf numFmtId="0" fontId="22" fillId="0" borderId="8" xfId="0" applyFont="1" applyFill="1" applyBorder="1" applyAlignment="1">
      <alignment wrapText="1"/>
    </xf>
    <xf numFmtId="0" fontId="22" fillId="0" borderId="28" xfId="0" applyFont="1" applyFill="1" applyBorder="1" applyAlignment="1">
      <alignment wrapText="1"/>
    </xf>
    <xf numFmtId="0" fontId="22" fillId="0" borderId="29" xfId="0" applyFont="1" applyFill="1" applyBorder="1" applyAlignment="1">
      <alignment wrapText="1"/>
    </xf>
    <xf numFmtId="0" fontId="22" fillId="0" borderId="38" xfId="0" applyFont="1" applyFill="1" applyBorder="1" applyAlignment="1">
      <alignment wrapText="1"/>
    </xf>
    <xf numFmtId="0" fontId="22" fillId="0" borderId="40" xfId="0" applyFont="1" applyFill="1" applyBorder="1" applyAlignment="1">
      <alignment wrapText="1"/>
    </xf>
    <xf numFmtId="0" fontId="22" fillId="0" borderId="16" xfId="0" applyFont="1" applyFill="1" applyBorder="1" applyAlignment="1">
      <alignment wrapText="1"/>
    </xf>
    <xf numFmtId="0" fontId="0" fillId="0" borderId="0" xfId="0" applyBorder="1"/>
    <xf numFmtId="0" fontId="44" fillId="0" borderId="38" xfId="0" applyFont="1" applyFill="1" applyBorder="1" applyAlignment="1">
      <alignment wrapText="1"/>
    </xf>
    <xf numFmtId="0" fontId="28" fillId="0" borderId="42" xfId="0" applyFont="1" applyBorder="1" applyAlignment="1">
      <alignment wrapText="1"/>
    </xf>
    <xf numFmtId="0" fontId="22" fillId="0" borderId="1" xfId="0" applyFont="1" applyBorder="1" applyAlignment="1">
      <alignment wrapText="1"/>
    </xf>
    <xf numFmtId="0" fontId="22" fillId="0" borderId="0" xfId="0" applyFont="1" applyFill="1" applyBorder="1" applyAlignment="1">
      <alignment wrapText="1"/>
    </xf>
    <xf numFmtId="0" fontId="22" fillId="0" borderId="4" xfId="0" applyFont="1" applyFill="1" applyBorder="1" applyAlignment="1">
      <alignment wrapText="1"/>
    </xf>
    <xf numFmtId="0" fontId="22" fillId="0" borderId="11" xfId="0" applyFont="1" applyFill="1" applyBorder="1" applyAlignment="1">
      <alignment wrapText="1"/>
    </xf>
    <xf numFmtId="0" fontId="22" fillId="0" borderId="9" xfId="0" applyFont="1" applyFill="1" applyBorder="1" applyAlignment="1">
      <alignment wrapText="1"/>
    </xf>
    <xf numFmtId="0" fontId="22" fillId="0" borderId="20" xfId="0" applyNumberFormat="1" applyFont="1" applyFill="1" applyBorder="1" applyAlignment="1">
      <alignment wrapText="1"/>
    </xf>
    <xf numFmtId="0" fontId="22" fillId="0" borderId="27" xfId="0" applyFont="1" applyBorder="1" applyAlignment="1">
      <alignment wrapText="1"/>
    </xf>
    <xf numFmtId="0" fontId="22" fillId="0" borderId="32" xfId="0" applyFont="1" applyFill="1" applyBorder="1" applyAlignment="1">
      <alignment wrapText="1"/>
    </xf>
    <xf numFmtId="0" fontId="22" fillId="0" borderId="38" xfId="0" applyFont="1" applyFill="1" applyBorder="1" applyAlignment="1">
      <alignment wrapText="1"/>
    </xf>
    <xf numFmtId="0" fontId="22" fillId="0" borderId="16" xfId="0" applyFont="1" applyBorder="1" applyAlignment="1">
      <alignment wrapText="1"/>
    </xf>
    <xf numFmtId="0" fontId="22" fillId="0" borderId="42" xfId="0" applyFont="1" applyFill="1" applyBorder="1" applyAlignment="1">
      <alignment wrapText="1"/>
    </xf>
    <xf numFmtId="0" fontId="22" fillId="0" borderId="43" xfId="0" applyFont="1" applyFill="1" applyBorder="1" applyAlignment="1">
      <alignment wrapText="1"/>
    </xf>
    <xf numFmtId="0" fontId="27" fillId="0" borderId="0" xfId="1" applyFont="1" applyFill="1" applyBorder="1" applyAlignment="1">
      <alignment wrapText="1"/>
    </xf>
    <xf numFmtId="0" fontId="22" fillId="0" borderId="13" xfId="0" applyFont="1" applyFill="1" applyBorder="1" applyAlignment="1">
      <alignment wrapText="1"/>
    </xf>
    <xf numFmtId="0" fontId="22" fillId="0" borderId="9" xfId="0" applyFont="1" applyBorder="1" applyAlignment="1">
      <alignment wrapText="1"/>
    </xf>
    <xf numFmtId="0" fontId="27" fillId="0" borderId="43" xfId="1" applyFont="1" applyFill="1" applyBorder="1" applyAlignment="1">
      <alignment wrapText="1"/>
    </xf>
    <xf numFmtId="0" fontId="22" fillId="0" borderId="37" xfId="0" applyNumberFormat="1" applyFont="1" applyFill="1" applyBorder="1" applyAlignment="1">
      <alignment wrapText="1"/>
    </xf>
    <xf numFmtId="14" fontId="22" fillId="0" borderId="21" xfId="0" applyNumberFormat="1" applyFont="1" applyFill="1" applyBorder="1" applyAlignment="1">
      <alignment horizontal="left" wrapText="1"/>
    </xf>
    <xf numFmtId="14" fontId="22" fillId="0" borderId="45" xfId="0" applyNumberFormat="1" applyFont="1" applyFill="1" applyBorder="1" applyAlignment="1">
      <alignment horizontal="left" wrapText="1"/>
    </xf>
    <xf numFmtId="0" fontId="22" fillId="0" borderId="41" xfId="0" applyNumberFormat="1" applyFont="1" applyFill="1" applyBorder="1" applyAlignment="1">
      <alignment wrapText="1"/>
    </xf>
    <xf numFmtId="0" fontId="27" fillId="0" borderId="4" xfId="1" applyFont="1" applyFill="1" applyBorder="1" applyAlignment="1" applyProtection="1">
      <alignment wrapText="1" shrinkToFit="1"/>
    </xf>
    <xf numFmtId="0" fontId="27" fillId="0" borderId="32" xfId="1" applyFont="1" applyFill="1" applyBorder="1" applyAlignment="1" applyProtection="1">
      <alignment wrapText="1" shrinkToFit="1"/>
    </xf>
    <xf numFmtId="2" fontId="22" fillId="0" borderId="48" xfId="0" applyNumberFormat="1" applyFont="1" applyBorder="1" applyAlignment="1">
      <alignment horizontal="right" wrapText="1"/>
    </xf>
    <xf numFmtId="2" fontId="22" fillId="0" borderId="25" xfId="0" applyNumberFormat="1" applyFont="1" applyBorder="1" applyAlignment="1">
      <alignment horizontal="right" wrapText="1"/>
    </xf>
    <xf numFmtId="2" fontId="22" fillId="0" borderId="19" xfId="0" applyNumberFormat="1" applyFont="1" applyBorder="1" applyAlignment="1">
      <alignment horizontal="right" wrapText="1"/>
    </xf>
    <xf numFmtId="2" fontId="22" fillId="0" borderId="30" xfId="0" applyNumberFormat="1" applyFont="1" applyBorder="1" applyAlignment="1">
      <alignment horizontal="right" wrapText="1"/>
    </xf>
    <xf numFmtId="2" fontId="22" fillId="0" borderId="46" xfId="0" applyNumberFormat="1" applyFont="1" applyFill="1" applyBorder="1" applyAlignment="1">
      <alignment wrapText="1"/>
    </xf>
    <xf numFmtId="2" fontId="22" fillId="0" borderId="26" xfId="0" applyNumberFormat="1" applyFont="1" applyFill="1" applyBorder="1" applyAlignment="1">
      <alignment wrapText="1"/>
    </xf>
    <xf numFmtId="2" fontId="22" fillId="0" borderId="54" xfId="0" applyNumberFormat="1" applyFont="1" applyFill="1" applyBorder="1" applyAlignment="1">
      <alignment wrapText="1"/>
    </xf>
    <xf numFmtId="0" fontId="22" fillId="0" borderId="62" xfId="0" applyFont="1" applyBorder="1" applyAlignment="1">
      <alignment wrapText="1"/>
    </xf>
    <xf numFmtId="0" fontId="22" fillId="0" borderId="67" xfId="0" applyFont="1" applyBorder="1" applyAlignment="1">
      <alignment wrapText="1"/>
    </xf>
    <xf numFmtId="0" fontId="22" fillId="0" borderId="63" xfId="0" applyFont="1" applyBorder="1" applyAlignment="1">
      <alignment wrapText="1"/>
    </xf>
    <xf numFmtId="0" fontId="22" fillId="0" borderId="12" xfId="0" applyFont="1" applyBorder="1" applyAlignment="1">
      <alignment wrapText="1"/>
    </xf>
    <xf numFmtId="0" fontId="22" fillId="0" borderId="60" xfId="0" applyFont="1" applyBorder="1" applyAlignment="1">
      <alignment wrapText="1"/>
    </xf>
    <xf numFmtId="0" fontId="22" fillId="0" borderId="72" xfId="0" applyFont="1" applyBorder="1" applyAlignment="1">
      <alignment wrapText="1"/>
    </xf>
    <xf numFmtId="0" fontId="42" fillId="0" borderId="0" xfId="0" applyFont="1" applyFill="1" applyBorder="1" applyAlignment="1">
      <alignment wrapText="1"/>
    </xf>
    <xf numFmtId="0" fontId="42" fillId="0" borderId="43" xfId="0" applyFont="1" applyFill="1" applyBorder="1" applyAlignment="1">
      <alignment wrapText="1"/>
    </xf>
    <xf numFmtId="2" fontId="22" fillId="0" borderId="39" xfId="0" applyNumberFormat="1" applyFont="1" applyFill="1" applyBorder="1" applyAlignment="1">
      <alignment wrapText="1"/>
    </xf>
    <xf numFmtId="2" fontId="22" fillId="0" borderId="6" xfId="0" applyNumberFormat="1" applyFont="1" applyFill="1" applyBorder="1" applyAlignment="1">
      <alignment wrapText="1"/>
    </xf>
    <xf numFmtId="2" fontId="22" fillId="0" borderId="44" xfId="0" applyNumberFormat="1" applyFont="1" applyFill="1" applyBorder="1" applyAlignment="1">
      <alignment wrapText="1"/>
    </xf>
    <xf numFmtId="0" fontId="22" fillId="0" borderId="55" xfId="0" applyFont="1" applyFill="1" applyBorder="1" applyAlignment="1">
      <alignment wrapText="1"/>
    </xf>
    <xf numFmtId="0" fontId="22" fillId="0" borderId="53" xfId="0" applyFont="1" applyFill="1" applyBorder="1" applyAlignment="1">
      <alignment wrapText="1"/>
    </xf>
    <xf numFmtId="0" fontId="22" fillId="0" borderId="31" xfId="0" applyFont="1" applyFill="1" applyBorder="1" applyAlignment="1">
      <alignment wrapText="1"/>
    </xf>
    <xf numFmtId="2" fontId="0" fillId="0" borderId="70" xfId="0" applyNumberFormat="1" applyBorder="1"/>
    <xf numFmtId="2" fontId="0" fillId="0" borderId="64" xfId="0" applyNumberFormat="1" applyBorder="1"/>
    <xf numFmtId="2" fontId="0" fillId="0" borderId="68" xfId="0" applyNumberFormat="1" applyBorder="1"/>
    <xf numFmtId="0" fontId="22" fillId="2" borderId="74" xfId="0" applyFont="1" applyFill="1" applyBorder="1" applyAlignment="1">
      <alignment wrapText="1"/>
    </xf>
    <xf numFmtId="0" fontId="22" fillId="8" borderId="59" xfId="0" applyFont="1" applyFill="1" applyBorder="1" applyAlignment="1">
      <alignment wrapText="1"/>
    </xf>
    <xf numFmtId="0" fontId="22" fillId="0" borderId="20" xfId="0" applyFont="1" applyFill="1" applyBorder="1" applyAlignment="1">
      <alignment wrapText="1"/>
    </xf>
    <xf numFmtId="2" fontId="33" fillId="18" borderId="26" xfId="0" applyNumberFormat="1" applyFont="1" applyFill="1" applyBorder="1" applyAlignment="1">
      <alignment wrapText="1"/>
    </xf>
    <xf numFmtId="2" fontId="22" fillId="0" borderId="54" xfId="0" applyNumberFormat="1" applyFont="1" applyFill="1" applyBorder="1" applyAlignment="1">
      <alignment horizontal="right" wrapText="1"/>
    </xf>
    <xf numFmtId="0" fontId="22" fillId="0" borderId="73" xfId="0" applyFont="1" applyBorder="1" applyAlignment="1">
      <alignment wrapText="1"/>
    </xf>
    <xf numFmtId="0" fontId="22" fillId="0" borderId="61" xfId="0" applyFont="1" applyBorder="1" applyAlignment="1">
      <alignment wrapText="1"/>
    </xf>
    <xf numFmtId="0" fontId="22" fillId="2" borderId="80" xfId="0" applyFont="1" applyFill="1" applyBorder="1" applyAlignment="1">
      <alignment wrapText="1"/>
    </xf>
    <xf numFmtId="14" fontId="22" fillId="0" borderId="17" xfId="0" applyNumberFormat="1" applyFont="1" applyFill="1" applyBorder="1" applyAlignment="1">
      <alignment horizontal="left"/>
    </xf>
    <xf numFmtId="0" fontId="22" fillId="0" borderId="1" xfId="0" applyFont="1" applyFill="1" applyBorder="1" applyAlignment="1">
      <alignment wrapText="1"/>
    </xf>
    <xf numFmtId="0" fontId="22" fillId="0" borderId="3" xfId="0" applyFont="1" applyFill="1" applyBorder="1" applyAlignment="1">
      <alignment wrapText="1"/>
    </xf>
    <xf numFmtId="0" fontId="22" fillId="0" borderId="8" xfId="0" applyFont="1" applyFill="1" applyBorder="1" applyAlignment="1">
      <alignment wrapText="1"/>
    </xf>
    <xf numFmtId="0" fontId="22" fillId="0" borderId="27" xfId="0" applyFont="1" applyFill="1" applyBorder="1" applyAlignment="1">
      <alignment wrapText="1"/>
    </xf>
    <xf numFmtId="0" fontId="22" fillId="0" borderId="38" xfId="0" applyFont="1" applyFill="1" applyBorder="1" applyAlignment="1">
      <alignment wrapText="1"/>
    </xf>
    <xf numFmtId="0" fontId="22" fillId="0" borderId="40" xfId="0" applyFont="1" applyFill="1" applyBorder="1" applyAlignment="1">
      <alignment wrapText="1"/>
    </xf>
    <xf numFmtId="0" fontId="22" fillId="0" borderId="16" xfId="0" applyFont="1" applyFill="1" applyBorder="1" applyAlignment="1">
      <alignment wrapText="1"/>
    </xf>
    <xf numFmtId="0" fontId="22" fillId="0" borderId="56" xfId="0" applyFont="1" applyFill="1" applyBorder="1" applyAlignment="1">
      <alignment wrapText="1"/>
    </xf>
    <xf numFmtId="165" fontId="23" fillId="0" borderId="33" xfId="0" applyNumberFormat="1" applyFont="1" applyBorder="1" applyAlignment="1">
      <alignment horizontal="left"/>
    </xf>
    <xf numFmtId="0" fontId="0" fillId="0" borderId="1" xfId="0" applyFill="1" applyBorder="1"/>
    <xf numFmtId="0" fontId="0" fillId="0" borderId="9" xfId="0" applyFill="1" applyBorder="1"/>
    <xf numFmtId="0" fontId="0" fillId="0" borderId="10" xfId="0" applyFill="1" applyBorder="1"/>
    <xf numFmtId="0" fontId="22" fillId="8" borderId="67" xfId="0" applyFont="1" applyFill="1" applyBorder="1" applyAlignment="1">
      <alignment wrapText="1"/>
    </xf>
    <xf numFmtId="0" fontId="0" fillId="8" borderId="67" xfId="0" applyFill="1" applyBorder="1"/>
    <xf numFmtId="0" fontId="22" fillId="9" borderId="62" xfId="0" applyFont="1" applyFill="1" applyBorder="1" applyAlignment="1">
      <alignment wrapText="1"/>
    </xf>
    <xf numFmtId="0" fontId="22" fillId="9" borderId="67" xfId="0" applyFont="1" applyFill="1" applyBorder="1" applyAlignment="1">
      <alignment wrapText="1"/>
    </xf>
    <xf numFmtId="0" fontId="22" fillId="9" borderId="63" xfId="0" applyFont="1" applyFill="1" applyBorder="1" applyAlignment="1">
      <alignment wrapText="1"/>
    </xf>
    <xf numFmtId="0" fontId="22" fillId="16" borderId="67" xfId="0" applyFont="1" applyFill="1" applyBorder="1" applyAlignment="1">
      <alignment wrapText="1"/>
    </xf>
    <xf numFmtId="0" fontId="0" fillId="16" borderId="67" xfId="0" applyFill="1" applyBorder="1"/>
    <xf numFmtId="0" fontId="22" fillId="9" borderId="67" xfId="0" applyFont="1" applyFill="1" applyBorder="1" applyAlignment="1">
      <alignment horizontal="left" wrapText="1"/>
    </xf>
    <xf numFmtId="0" fontId="0" fillId="0" borderId="24" xfId="0" applyBorder="1"/>
    <xf numFmtId="0" fontId="0" fillId="0" borderId="25" xfId="0" applyBorder="1"/>
    <xf numFmtId="0" fontId="0" fillId="0" borderId="24" xfId="0" applyFill="1" applyBorder="1"/>
    <xf numFmtId="0" fontId="23" fillId="0" borderId="79" xfId="0" applyFont="1" applyFill="1" applyBorder="1"/>
    <xf numFmtId="0" fontId="0" fillId="0" borderId="30" xfId="0" applyBorder="1"/>
    <xf numFmtId="0" fontId="0" fillId="0" borderId="79" xfId="0" applyBorder="1"/>
    <xf numFmtId="0" fontId="0" fillId="0" borderId="23" xfId="0" applyBorder="1"/>
    <xf numFmtId="0" fontId="0" fillId="0" borderId="22" xfId="0" applyBorder="1"/>
    <xf numFmtId="0" fontId="52" fillId="0" borderId="79" xfId="0" applyFont="1" applyFill="1" applyBorder="1" applyAlignment="1">
      <alignment horizontal="center" textRotation="90" wrapText="1"/>
    </xf>
    <xf numFmtId="0" fontId="52" fillId="0" borderId="27" xfId="0" applyFont="1" applyFill="1" applyBorder="1" applyAlignment="1">
      <alignment horizontal="center" textRotation="90" wrapText="1"/>
    </xf>
    <xf numFmtId="0" fontId="52" fillId="0" borderId="30" xfId="0" applyFont="1" applyFill="1" applyBorder="1" applyAlignment="1">
      <alignment horizontal="center" textRotation="90" wrapText="1"/>
    </xf>
    <xf numFmtId="0" fontId="56" fillId="3" borderId="41" xfId="0" applyFont="1" applyFill="1" applyBorder="1" applyAlignment="1">
      <alignment textRotation="90" wrapText="1"/>
    </xf>
    <xf numFmtId="0" fontId="56" fillId="3" borderId="44" xfId="0" applyFont="1" applyFill="1" applyBorder="1" applyAlignment="1">
      <alignment textRotation="90" wrapText="1"/>
    </xf>
    <xf numFmtId="0" fontId="56" fillId="3" borderId="45" xfId="0" applyFont="1" applyFill="1" applyBorder="1" applyAlignment="1">
      <alignment textRotation="90" wrapText="1"/>
    </xf>
    <xf numFmtId="0" fontId="56" fillId="3" borderId="28" xfId="0" applyFont="1" applyFill="1" applyBorder="1" applyAlignment="1">
      <alignment textRotation="90" wrapText="1"/>
    </xf>
    <xf numFmtId="0" fontId="56" fillId="3" borderId="30" xfId="0" applyFont="1" applyFill="1" applyBorder="1" applyAlignment="1">
      <alignment textRotation="90" wrapText="1"/>
    </xf>
    <xf numFmtId="0" fontId="30" fillId="3" borderId="44" xfId="0" applyFont="1" applyFill="1" applyBorder="1" applyAlignment="1">
      <alignment textRotation="90" wrapText="1"/>
    </xf>
    <xf numFmtId="0" fontId="30" fillId="3" borderId="45" xfId="0" applyFont="1" applyFill="1" applyBorder="1" applyAlignment="1">
      <alignment textRotation="90" wrapText="1"/>
    </xf>
    <xf numFmtId="0" fontId="0" fillId="0" borderId="19" xfId="0" applyBorder="1"/>
    <xf numFmtId="0" fontId="0" fillId="0" borderId="18" xfId="0" applyBorder="1"/>
    <xf numFmtId="0" fontId="0" fillId="0" borderId="23" xfId="0" applyFill="1" applyBorder="1"/>
    <xf numFmtId="0" fontId="0" fillId="0" borderId="15" xfId="0" applyFill="1" applyBorder="1"/>
    <xf numFmtId="0" fontId="0" fillId="0" borderId="48" xfId="0" applyBorder="1"/>
    <xf numFmtId="0" fontId="0" fillId="0" borderId="15" xfId="0" applyBorder="1"/>
    <xf numFmtId="0" fontId="22" fillId="8" borderId="61" xfId="0" applyFont="1" applyFill="1" applyBorder="1" applyAlignment="1">
      <alignment wrapText="1"/>
    </xf>
    <xf numFmtId="0" fontId="0" fillId="0" borderId="18" xfId="0" applyFill="1" applyBorder="1"/>
    <xf numFmtId="0" fontId="23" fillId="0" borderId="68" xfId="0" applyFont="1" applyBorder="1"/>
    <xf numFmtId="0" fontId="23" fillId="0" borderId="18" xfId="0" applyFont="1" applyBorder="1"/>
    <xf numFmtId="0" fontId="30" fillId="3" borderId="41" xfId="0" applyFont="1" applyFill="1" applyBorder="1" applyAlignment="1">
      <alignment textRotation="90" wrapText="1"/>
    </xf>
    <xf numFmtId="0" fontId="30" fillId="3" borderId="27" xfId="0" applyFont="1" applyFill="1" applyBorder="1" applyAlignment="1">
      <alignment textRotation="90" wrapText="1"/>
    </xf>
    <xf numFmtId="0" fontId="48" fillId="0" borderId="49" xfId="0" applyFont="1" applyBorder="1"/>
    <xf numFmtId="0" fontId="48" fillId="0" borderId="49" xfId="0" applyFont="1" applyBorder="1" applyAlignment="1">
      <alignment horizontal="center"/>
    </xf>
    <xf numFmtId="0" fontId="22" fillId="10" borderId="67" xfId="0" applyFont="1" applyFill="1" applyBorder="1" applyAlignment="1">
      <alignment wrapText="1"/>
    </xf>
    <xf numFmtId="0" fontId="56" fillId="3" borderId="43" xfId="0" applyFont="1" applyFill="1" applyBorder="1" applyAlignment="1">
      <alignment textRotation="90" wrapText="1"/>
    </xf>
    <xf numFmtId="0" fontId="0" fillId="20" borderId="62" xfId="0" applyFill="1" applyBorder="1"/>
    <xf numFmtId="0" fontId="0" fillId="20" borderId="67" xfId="0" applyFill="1" applyBorder="1"/>
    <xf numFmtId="0" fontId="22" fillId="20" borderId="67" xfId="0" applyFont="1" applyFill="1" applyBorder="1" applyAlignment="1">
      <alignment wrapText="1"/>
    </xf>
    <xf numFmtId="0" fontId="22" fillId="20" borderId="63" xfId="0" applyFont="1" applyFill="1" applyBorder="1" applyAlignment="1">
      <alignment wrapText="1"/>
    </xf>
    <xf numFmtId="0" fontId="48" fillId="0" borderId="50" xfId="0" applyFont="1" applyBorder="1" applyAlignment="1">
      <alignment horizontal="center"/>
    </xf>
    <xf numFmtId="0" fontId="48" fillId="0" borderId="36" xfId="0" applyFont="1" applyBorder="1" applyAlignment="1">
      <alignment horizontal="center"/>
    </xf>
    <xf numFmtId="0" fontId="48" fillId="0" borderId="51" xfId="0" applyFont="1" applyBorder="1" applyAlignment="1">
      <alignment horizontal="center"/>
    </xf>
    <xf numFmtId="0" fontId="48" fillId="0" borderId="65" xfId="0" applyFont="1" applyBorder="1" applyAlignment="1">
      <alignment horizontal="center"/>
    </xf>
    <xf numFmtId="0" fontId="48" fillId="0" borderId="34" xfId="0" applyFont="1" applyBorder="1" applyAlignment="1">
      <alignment horizontal="center"/>
    </xf>
    <xf numFmtId="0" fontId="48" fillId="0" borderId="33" xfId="0" applyFont="1" applyBorder="1" applyAlignment="1">
      <alignment horizontal="center"/>
    </xf>
    <xf numFmtId="0" fontId="22" fillId="8" borderId="74" xfId="0" applyFont="1" applyFill="1" applyBorder="1" applyAlignment="1">
      <alignment horizontal="center" wrapText="1"/>
    </xf>
    <xf numFmtId="0" fontId="0" fillId="8" borderId="74" xfId="0" applyFill="1" applyBorder="1" applyAlignment="1">
      <alignment horizontal="center"/>
    </xf>
    <xf numFmtId="0" fontId="22" fillId="9" borderId="59" xfId="0" applyFont="1" applyFill="1" applyBorder="1" applyAlignment="1">
      <alignment horizontal="center" wrapText="1"/>
    </xf>
    <xf numFmtId="0" fontId="22" fillId="9" borderId="74" xfId="0" applyFont="1" applyFill="1" applyBorder="1" applyAlignment="1">
      <alignment horizontal="center" wrapText="1"/>
    </xf>
    <xf numFmtId="0" fontId="22" fillId="9" borderId="80" xfId="0" applyFont="1" applyFill="1" applyBorder="1" applyAlignment="1">
      <alignment horizontal="center" wrapText="1"/>
    </xf>
    <xf numFmtId="0" fontId="0" fillId="20" borderId="59" xfId="0" applyFill="1" applyBorder="1" applyAlignment="1">
      <alignment horizontal="center"/>
    </xf>
    <xf numFmtId="0" fontId="22" fillId="20" borderId="74" xfId="0" applyFont="1" applyFill="1" applyBorder="1" applyAlignment="1">
      <alignment horizontal="center" wrapText="1"/>
    </xf>
    <xf numFmtId="0" fontId="0" fillId="20" borderId="74" xfId="0" applyFill="1" applyBorder="1" applyAlignment="1">
      <alignment horizontal="center"/>
    </xf>
    <xf numFmtId="0" fontId="22" fillId="20" borderId="80" xfId="0" applyFont="1" applyFill="1" applyBorder="1" applyAlignment="1">
      <alignment horizontal="center" wrapText="1"/>
    </xf>
    <xf numFmtId="0" fontId="0" fillId="19" borderId="74" xfId="0" applyFill="1" applyBorder="1" applyAlignment="1">
      <alignment horizontal="center" wrapText="1"/>
    </xf>
    <xf numFmtId="0" fontId="22" fillId="19" borderId="74" xfId="0" applyFont="1" applyFill="1" applyBorder="1" applyAlignment="1">
      <alignment horizontal="center" wrapText="1"/>
    </xf>
    <xf numFmtId="0" fontId="22" fillId="19" borderId="74" xfId="1" applyFont="1" applyFill="1" applyBorder="1" applyAlignment="1">
      <alignment horizontal="center" wrapText="1"/>
    </xf>
    <xf numFmtId="0" fontId="22" fillId="19" borderId="69" xfId="0" applyFont="1" applyFill="1" applyBorder="1" applyAlignment="1">
      <alignment horizontal="center" wrapText="1"/>
    </xf>
    <xf numFmtId="0" fontId="0" fillId="16" borderId="74" xfId="0" applyFill="1" applyBorder="1" applyAlignment="1">
      <alignment horizontal="center"/>
    </xf>
    <xf numFmtId="0" fontId="22" fillId="16" borderId="74" xfId="0" applyFont="1" applyFill="1" applyBorder="1" applyAlignment="1">
      <alignment horizontal="center" wrapText="1"/>
    </xf>
    <xf numFmtId="0" fontId="22" fillId="10" borderId="59" xfId="0" applyFont="1" applyFill="1" applyBorder="1" applyAlignment="1">
      <alignment horizontal="center" wrapText="1"/>
    </xf>
    <xf numFmtId="0" fontId="22" fillId="10" borderId="74" xfId="0" applyFont="1" applyFill="1" applyBorder="1" applyAlignment="1">
      <alignment horizontal="center" wrapText="1"/>
    </xf>
    <xf numFmtId="0" fontId="22" fillId="10" borderId="80" xfId="0" applyFont="1" applyFill="1" applyBorder="1" applyAlignment="1">
      <alignment horizontal="center" wrapText="1"/>
    </xf>
    <xf numFmtId="0" fontId="0" fillId="8" borderId="59" xfId="0" applyFill="1" applyBorder="1" applyAlignment="1">
      <alignment horizontal="center"/>
    </xf>
    <xf numFmtId="0" fontId="22" fillId="13" borderId="74" xfId="0" applyFont="1" applyFill="1" applyBorder="1" applyAlignment="1">
      <alignment horizontal="center" wrapText="1"/>
    </xf>
    <xf numFmtId="0" fontId="22" fillId="8" borderId="80" xfId="0" applyFont="1" applyFill="1" applyBorder="1" applyAlignment="1">
      <alignment horizontal="center" wrapText="1"/>
    </xf>
    <xf numFmtId="0" fontId="22" fillId="10" borderId="67" xfId="0" applyFont="1" applyFill="1" applyBorder="1" applyAlignment="1">
      <alignment vertical="center" wrapText="1"/>
    </xf>
    <xf numFmtId="0" fontId="0" fillId="0" borderId="16" xfId="0" applyFill="1" applyBorder="1"/>
    <xf numFmtId="0" fontId="22" fillId="19" borderId="57" xfId="0" applyFont="1" applyFill="1" applyBorder="1" applyAlignment="1">
      <alignment wrapText="1"/>
    </xf>
    <xf numFmtId="0" fontId="0" fillId="19" borderId="76" xfId="0" applyFill="1" applyBorder="1" applyAlignment="1">
      <alignment wrapText="1"/>
    </xf>
    <xf numFmtId="0" fontId="22" fillId="19" borderId="76" xfId="0" applyFont="1" applyFill="1" applyBorder="1" applyAlignment="1">
      <alignment wrapText="1"/>
    </xf>
    <xf numFmtId="0" fontId="22" fillId="19" borderId="76" xfId="1" applyFont="1" applyFill="1" applyBorder="1" applyAlignment="1">
      <alignment wrapText="1"/>
    </xf>
    <xf numFmtId="0" fontId="22" fillId="19" borderId="77" xfId="0" applyFont="1" applyFill="1" applyBorder="1" applyAlignment="1">
      <alignment wrapText="1"/>
    </xf>
    <xf numFmtId="0" fontId="22" fillId="19" borderId="58" xfId="0" applyFont="1" applyFill="1" applyBorder="1" applyAlignment="1">
      <alignment wrapText="1"/>
    </xf>
    <xf numFmtId="0" fontId="5" fillId="0" borderId="42" xfId="0" applyFont="1" applyBorder="1"/>
    <xf numFmtId="0" fontId="22" fillId="10" borderId="66" xfId="0" applyFont="1" applyFill="1" applyBorder="1" applyAlignment="1">
      <alignment wrapText="1"/>
    </xf>
    <xf numFmtId="0" fontId="22" fillId="10" borderId="75" xfId="0" applyFont="1" applyFill="1" applyBorder="1" applyAlignment="1">
      <alignment horizontal="center" wrapText="1"/>
    </xf>
    <xf numFmtId="0" fontId="22" fillId="10" borderId="62" xfId="0" applyFont="1" applyFill="1" applyBorder="1" applyAlignment="1">
      <alignment vertical="center" wrapText="1"/>
    </xf>
    <xf numFmtId="0" fontId="0" fillId="0" borderId="27" xfId="0" applyFill="1" applyBorder="1"/>
    <xf numFmtId="0" fontId="0" fillId="20" borderId="66" xfId="0" applyFill="1" applyBorder="1"/>
    <xf numFmtId="0" fontId="0" fillId="20" borderId="75" xfId="0" applyFill="1" applyBorder="1" applyAlignment="1">
      <alignment horizontal="center"/>
    </xf>
    <xf numFmtId="0" fontId="0" fillId="0" borderId="79" xfId="0" applyFill="1" applyBorder="1"/>
    <xf numFmtId="0" fontId="0" fillId="9" borderId="62" xfId="0" applyFill="1" applyBorder="1"/>
    <xf numFmtId="0" fontId="0" fillId="9" borderId="59" xfId="0" applyFill="1" applyBorder="1" applyAlignment="1">
      <alignment horizontal="center"/>
    </xf>
    <xf numFmtId="0" fontId="22" fillId="20" borderId="78" xfId="0" applyFont="1" applyFill="1" applyBorder="1" applyAlignment="1">
      <alignment wrapText="1"/>
    </xf>
    <xf numFmtId="0" fontId="22" fillId="19" borderId="59" xfId="0" applyFont="1" applyFill="1" applyBorder="1" applyAlignment="1">
      <alignment horizontal="center" wrapText="1"/>
    </xf>
    <xf numFmtId="0" fontId="22" fillId="19" borderId="80" xfId="0" applyFont="1" applyFill="1" applyBorder="1" applyAlignment="1">
      <alignment horizontal="center" wrapText="1"/>
    </xf>
    <xf numFmtId="0" fontId="22" fillId="16" borderId="80" xfId="0" applyFont="1" applyFill="1" applyBorder="1" applyAlignment="1">
      <alignment horizontal="center" wrapText="1"/>
    </xf>
    <xf numFmtId="0" fontId="22" fillId="9" borderId="67" xfId="0" applyFont="1" applyFill="1" applyBorder="1" applyAlignment="1">
      <alignment vertical="center" wrapText="1"/>
    </xf>
    <xf numFmtId="0" fontId="39" fillId="0" borderId="0" xfId="0" applyFont="1" applyAlignment="1">
      <alignment horizontal="right"/>
    </xf>
    <xf numFmtId="2" fontId="57" fillId="2" borderId="0" xfId="0" applyNumberFormat="1" applyFont="1" applyFill="1" applyBorder="1" applyAlignment="1">
      <alignment horizontal="center" wrapText="1"/>
    </xf>
    <xf numFmtId="0" fontId="0" fillId="8" borderId="62" xfId="0" applyFill="1" applyBorder="1"/>
    <xf numFmtId="0" fontId="22" fillId="13" borderId="67" xfId="0" applyFont="1" applyFill="1" applyBorder="1" applyAlignment="1">
      <alignment wrapText="1"/>
    </xf>
    <xf numFmtId="0" fontId="22" fillId="0" borderId="11" xfId="0" applyFont="1" applyFill="1" applyBorder="1" applyAlignment="1">
      <alignment vertical="center" wrapText="1"/>
    </xf>
    <xf numFmtId="0" fontId="0" fillId="0" borderId="1" xfId="0" applyBorder="1" applyAlignment="1">
      <alignment wrapText="1"/>
    </xf>
    <xf numFmtId="0" fontId="27" fillId="0" borderId="6" xfId="1" applyFont="1" applyFill="1" applyBorder="1" applyAlignment="1">
      <alignment horizontal="left" vertical="top" wrapText="1"/>
    </xf>
    <xf numFmtId="0" fontId="20" fillId="0" borderId="6" xfId="1" applyFill="1" applyBorder="1" applyAlignment="1">
      <alignment horizontal="left" vertical="top" wrapText="1"/>
    </xf>
    <xf numFmtId="0" fontId="22" fillId="21" borderId="66" xfId="0" applyFont="1" applyFill="1" applyBorder="1" applyAlignment="1">
      <alignment wrapText="1"/>
    </xf>
    <xf numFmtId="0" fontId="22" fillId="21" borderId="75" xfId="0" applyFont="1" applyFill="1" applyBorder="1" applyAlignment="1">
      <alignment horizontal="center" wrapText="1"/>
    </xf>
    <xf numFmtId="0" fontId="22" fillId="21" borderId="67" xfId="0" applyFont="1" applyFill="1" applyBorder="1" applyAlignment="1">
      <alignment wrapText="1"/>
    </xf>
    <xf numFmtId="0" fontId="22" fillId="21" borderId="74" xfId="0" applyFont="1" applyFill="1" applyBorder="1" applyAlignment="1">
      <alignment horizontal="center" wrapText="1"/>
    </xf>
    <xf numFmtId="0" fontId="22" fillId="11" borderId="62" xfId="0" applyFont="1" applyFill="1" applyBorder="1" applyAlignment="1">
      <alignment vertical="center" wrapText="1"/>
    </xf>
    <xf numFmtId="0" fontId="22" fillId="11" borderId="59" xfId="0" applyFont="1" applyFill="1" applyBorder="1" applyAlignment="1">
      <alignment horizontal="center" wrapText="1"/>
    </xf>
    <xf numFmtId="0" fontId="22" fillId="11" borderId="67" xfId="0" applyFont="1" applyFill="1" applyBorder="1" applyAlignment="1">
      <alignment wrapText="1"/>
    </xf>
    <xf numFmtId="0" fontId="22" fillId="11" borderId="74" xfId="0" applyFont="1" applyFill="1" applyBorder="1" applyAlignment="1">
      <alignment horizontal="center" wrapText="1"/>
    </xf>
    <xf numFmtId="0" fontId="0" fillId="11" borderId="67" xfId="0" applyFill="1" applyBorder="1"/>
    <xf numFmtId="0" fontId="0" fillId="11" borderId="74" xfId="0" applyFill="1" applyBorder="1" applyAlignment="1">
      <alignment horizontal="center"/>
    </xf>
    <xf numFmtId="0" fontId="22" fillId="11" borderId="63" xfId="0" applyFont="1" applyFill="1" applyBorder="1" applyAlignment="1">
      <alignment wrapText="1"/>
    </xf>
    <xf numFmtId="0" fontId="22" fillId="11" borderId="80" xfId="0" applyFont="1" applyFill="1" applyBorder="1" applyAlignment="1">
      <alignment horizontal="center" wrapText="1"/>
    </xf>
    <xf numFmtId="0" fontId="22" fillId="22" borderId="62" xfId="0" applyFont="1" applyFill="1" applyBorder="1" applyAlignment="1">
      <alignment wrapText="1"/>
    </xf>
    <xf numFmtId="0" fontId="22" fillId="22" borderId="59" xfId="0" applyFont="1" applyFill="1" applyBorder="1" applyAlignment="1">
      <alignment horizontal="center" wrapText="1"/>
    </xf>
    <xf numFmtId="0" fontId="22" fillId="22" borderId="67" xfId="0" applyFont="1" applyFill="1" applyBorder="1" applyAlignment="1">
      <alignment wrapText="1"/>
    </xf>
    <xf numFmtId="0" fontId="22" fillId="22" borderId="74" xfId="0" applyFont="1" applyFill="1" applyBorder="1" applyAlignment="1">
      <alignment horizontal="center" wrapText="1"/>
    </xf>
    <xf numFmtId="0" fontId="0" fillId="22" borderId="67" xfId="0" applyFill="1" applyBorder="1"/>
    <xf numFmtId="0" fontId="0" fillId="22" borderId="74" xfId="0" applyFill="1" applyBorder="1" applyAlignment="1">
      <alignment horizontal="center"/>
    </xf>
    <xf numFmtId="0" fontId="22" fillId="22" borderId="63" xfId="0" applyFont="1" applyFill="1" applyBorder="1" applyAlignment="1">
      <alignment wrapText="1"/>
    </xf>
    <xf numFmtId="0" fontId="22" fillId="22" borderId="80" xfId="0" applyFont="1" applyFill="1" applyBorder="1" applyAlignment="1">
      <alignment horizontal="center" wrapText="1"/>
    </xf>
    <xf numFmtId="0" fontId="22" fillId="23" borderId="62" xfId="0" applyFont="1" applyFill="1" applyBorder="1" applyAlignment="1">
      <alignment wrapText="1"/>
    </xf>
    <xf numFmtId="0" fontId="22" fillId="23" borderId="59" xfId="0" applyFont="1" applyFill="1" applyBorder="1" applyAlignment="1">
      <alignment horizontal="center" wrapText="1"/>
    </xf>
    <xf numFmtId="0" fontId="22" fillId="23" borderId="76" xfId="0" applyFont="1" applyFill="1" applyBorder="1" applyAlignment="1">
      <alignment wrapText="1"/>
    </xf>
    <xf numFmtId="0" fontId="22" fillId="23" borderId="75" xfId="0" applyFont="1" applyFill="1" applyBorder="1" applyAlignment="1">
      <alignment horizontal="center" wrapText="1"/>
    </xf>
    <xf numFmtId="0" fontId="22" fillId="23" borderId="67" xfId="0" applyFont="1" applyFill="1" applyBorder="1" applyAlignment="1">
      <alignment wrapText="1"/>
    </xf>
    <xf numFmtId="0" fontId="22" fillId="23" borderId="74" xfId="0" applyFont="1" applyFill="1" applyBorder="1" applyAlignment="1">
      <alignment horizontal="center" wrapText="1"/>
    </xf>
    <xf numFmtId="0" fontId="0" fillId="23" borderId="67" xfId="0" applyFill="1" applyBorder="1"/>
    <xf numFmtId="0" fontId="0" fillId="23" borderId="74" xfId="0" applyFill="1" applyBorder="1" applyAlignment="1">
      <alignment horizontal="center"/>
    </xf>
    <xf numFmtId="0" fontId="22" fillId="23" borderId="67" xfId="0" applyFont="1" applyFill="1" applyBorder="1"/>
    <xf numFmtId="0" fontId="22" fillId="23" borderId="12" xfId="0" applyFont="1" applyFill="1" applyBorder="1" applyAlignment="1">
      <alignment wrapText="1"/>
    </xf>
    <xf numFmtId="0" fontId="22" fillId="23" borderId="69" xfId="0" applyFont="1" applyFill="1" applyBorder="1" applyAlignment="1">
      <alignment horizontal="center" wrapText="1"/>
    </xf>
    <xf numFmtId="0" fontId="22" fillId="24" borderId="59" xfId="0" applyFont="1" applyFill="1" applyBorder="1" applyAlignment="1">
      <alignment horizontal="center" wrapText="1"/>
    </xf>
    <xf numFmtId="0" fontId="22" fillId="24" borderId="66" xfId="0" applyFont="1" applyFill="1" applyBorder="1" applyAlignment="1">
      <alignment wrapText="1"/>
    </xf>
    <xf numFmtId="0" fontId="22" fillId="24" borderId="67" xfId="0" applyFont="1" applyFill="1" applyBorder="1" applyAlignment="1">
      <alignment wrapText="1"/>
    </xf>
    <xf numFmtId="0" fontId="22" fillId="24" borderId="74" xfId="0" applyFont="1" applyFill="1" applyBorder="1" applyAlignment="1">
      <alignment horizontal="center" wrapText="1"/>
    </xf>
    <xf numFmtId="0" fontId="5" fillId="24" borderId="67" xfId="0" applyFont="1" applyFill="1" applyBorder="1"/>
    <xf numFmtId="0" fontId="13" fillId="24" borderId="74" xfId="0" applyFont="1" applyFill="1" applyBorder="1" applyAlignment="1">
      <alignment horizontal="center"/>
    </xf>
    <xf numFmtId="0" fontId="22" fillId="24" borderId="67" xfId="1" applyFont="1" applyFill="1" applyBorder="1" applyAlignment="1">
      <alignment wrapText="1"/>
    </xf>
    <xf numFmtId="0" fontId="22" fillId="24" borderId="74" xfId="1" applyFont="1" applyFill="1" applyBorder="1" applyAlignment="1">
      <alignment horizontal="center" wrapText="1"/>
    </xf>
    <xf numFmtId="0" fontId="5" fillId="24" borderId="61" xfId="0" applyFont="1" applyFill="1" applyBorder="1"/>
    <xf numFmtId="0" fontId="13" fillId="24" borderId="80" xfId="0" applyFont="1" applyFill="1" applyBorder="1" applyAlignment="1">
      <alignment horizontal="center"/>
    </xf>
    <xf numFmtId="0" fontId="42" fillId="2" borderId="65" xfId="0" applyFont="1" applyFill="1" applyBorder="1" applyAlignment="1">
      <alignment wrapText="1"/>
    </xf>
    <xf numFmtId="2" fontId="22" fillId="0" borderId="26" xfId="0" applyNumberFormat="1" applyFont="1" applyBorder="1" applyAlignment="1">
      <alignment horizontal="right" wrapText="1"/>
    </xf>
    <xf numFmtId="0" fontId="22" fillId="23" borderId="74" xfId="0" applyFont="1" applyFill="1" applyBorder="1" applyAlignment="1">
      <alignment wrapText="1"/>
    </xf>
    <xf numFmtId="0" fontId="5" fillId="0" borderId="1" xfId="0" applyFont="1" applyBorder="1"/>
    <xf numFmtId="0" fontId="22" fillId="0" borderId="6" xfId="0" applyFont="1" applyBorder="1" applyAlignment="1">
      <alignment wrapText="1"/>
    </xf>
    <xf numFmtId="0" fontId="22" fillId="23" borderId="59" xfId="0" applyFont="1" applyFill="1" applyBorder="1" applyAlignment="1">
      <alignment wrapText="1"/>
    </xf>
    <xf numFmtId="0" fontId="22" fillId="9" borderId="66" xfId="0" applyFont="1" applyFill="1" applyBorder="1" applyAlignment="1">
      <alignment wrapText="1"/>
    </xf>
    <xf numFmtId="0" fontId="22" fillId="9" borderId="75" xfId="0" applyFont="1" applyFill="1" applyBorder="1" applyAlignment="1">
      <alignment horizontal="center" wrapText="1"/>
    </xf>
    <xf numFmtId="0" fontId="22" fillId="0" borderId="70" xfId="0" applyFont="1" applyFill="1" applyBorder="1" applyAlignment="1">
      <alignment wrapText="1"/>
    </xf>
    <xf numFmtId="0" fontId="4" fillId="0" borderId="1" xfId="0" applyFont="1" applyBorder="1" applyAlignment="1">
      <alignment vertical="center" wrapText="1"/>
    </xf>
    <xf numFmtId="49" fontId="0" fillId="0" borderId="17" xfId="0" applyNumberFormat="1" applyBorder="1" applyAlignment="1">
      <alignment vertical="top" wrapText="1"/>
    </xf>
    <xf numFmtId="49" fontId="0" fillId="0" borderId="21" xfId="0" applyNumberFormat="1" applyBorder="1" applyAlignment="1">
      <alignment vertical="top" wrapText="1"/>
    </xf>
    <xf numFmtId="0" fontId="27" fillId="0" borderId="0" xfId="1" applyFont="1" applyFill="1" applyBorder="1" applyAlignment="1" applyProtection="1">
      <alignment vertical="top" wrapText="1"/>
      <protection locked="0"/>
    </xf>
    <xf numFmtId="0" fontId="58" fillId="0" borderId="0" xfId="0" applyFont="1"/>
    <xf numFmtId="0" fontId="27" fillId="0" borderId="21" xfId="1" applyFont="1" applyFill="1" applyBorder="1" applyAlignment="1">
      <alignment vertical="top" wrapText="1"/>
    </xf>
    <xf numFmtId="0" fontId="27" fillId="0" borderId="21" xfId="1" applyFont="1" applyFill="1" applyBorder="1" applyAlignment="1">
      <alignment horizontal="left" wrapText="1"/>
    </xf>
    <xf numFmtId="0" fontId="27" fillId="0" borderId="17" xfId="1" applyFont="1" applyFill="1" applyBorder="1" applyAlignment="1">
      <alignment wrapText="1"/>
    </xf>
    <xf numFmtId="0" fontId="27" fillId="0" borderId="0" xfId="1" applyFont="1" applyFill="1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22" fillId="23" borderId="75" xfId="0" applyFont="1" applyFill="1" applyBorder="1" applyAlignment="1">
      <alignment wrapText="1"/>
    </xf>
    <xf numFmtId="0" fontId="27" fillId="0" borderId="17" xfId="1" applyFont="1" applyFill="1" applyBorder="1" applyAlignment="1">
      <alignment vertical="top" wrapText="1"/>
    </xf>
    <xf numFmtId="0" fontId="26" fillId="0" borderId="53" xfId="0" applyFont="1" applyFill="1" applyBorder="1"/>
    <xf numFmtId="2" fontId="26" fillId="0" borderId="43" xfId="0" applyNumberFormat="1" applyFont="1" applyFill="1" applyBorder="1"/>
    <xf numFmtId="2" fontId="26" fillId="0" borderId="53" xfId="0" applyNumberFormat="1" applyFont="1" applyFill="1" applyBorder="1"/>
    <xf numFmtId="2" fontId="33" fillId="18" borderId="21" xfId="0" applyNumberFormat="1" applyFont="1" applyFill="1" applyBorder="1" applyAlignment="1">
      <alignment wrapText="1"/>
    </xf>
    <xf numFmtId="0" fontId="22" fillId="0" borderId="21" xfId="0" applyFont="1" applyFill="1" applyBorder="1" applyAlignment="1">
      <alignment wrapText="1"/>
    </xf>
    <xf numFmtId="0" fontId="44" fillId="0" borderId="68" xfId="0" applyFont="1" applyBorder="1"/>
    <xf numFmtId="0" fontId="43" fillId="0" borderId="70" xfId="0" applyFont="1" applyBorder="1"/>
    <xf numFmtId="0" fontId="22" fillId="2" borderId="38" xfId="0" applyFont="1" applyFill="1" applyBorder="1" applyAlignment="1">
      <alignment wrapText="1"/>
    </xf>
    <xf numFmtId="0" fontId="27" fillId="0" borderId="45" xfId="1" applyFont="1" applyFill="1" applyBorder="1" applyAlignment="1">
      <alignment vertical="top" wrapText="1"/>
    </xf>
    <xf numFmtId="2" fontId="0" fillId="0" borderId="45" xfId="0" applyNumberFormat="1" applyBorder="1" applyAlignment="1">
      <alignment horizontal="right"/>
    </xf>
    <xf numFmtId="0" fontId="22" fillId="0" borderId="20" xfId="0" applyNumberFormat="1" applyFont="1" applyFill="1" applyBorder="1" applyAlignment="1">
      <alignment vertical="top" wrapText="1"/>
    </xf>
    <xf numFmtId="0" fontId="27" fillId="0" borderId="0" xfId="1" applyFont="1" applyFill="1" applyBorder="1" applyAlignment="1">
      <alignment vertical="top" wrapText="1"/>
    </xf>
    <xf numFmtId="1" fontId="43" fillId="0" borderId="0" xfId="0" applyNumberFormat="1" applyFont="1" applyFill="1" applyBorder="1" applyAlignment="1">
      <alignment vertical="top" wrapText="1"/>
    </xf>
    <xf numFmtId="0" fontId="22" fillId="0" borderId="55" xfId="0" applyFont="1" applyFill="1" applyBorder="1" applyAlignment="1">
      <alignment vertical="top" wrapText="1"/>
    </xf>
    <xf numFmtId="2" fontId="22" fillId="0" borderId="26" xfId="0" applyNumberFormat="1" applyFont="1" applyFill="1" applyBorder="1" applyAlignment="1">
      <alignment vertical="top" wrapText="1"/>
    </xf>
    <xf numFmtId="0" fontId="22" fillId="0" borderId="20" xfId="0" applyFont="1" applyFill="1" applyBorder="1" applyAlignment="1">
      <alignment vertical="top" wrapText="1"/>
    </xf>
    <xf numFmtId="0" fontId="22" fillId="0" borderId="4" xfId="0" applyFont="1" applyBorder="1" applyAlignment="1">
      <alignment vertical="top" wrapText="1"/>
    </xf>
    <xf numFmtId="0" fontId="22" fillId="0" borderId="0" xfId="0" applyFont="1" applyBorder="1" applyAlignment="1">
      <alignment vertical="top" wrapText="1"/>
    </xf>
    <xf numFmtId="2" fontId="22" fillId="0" borderId="0" xfId="0" applyNumberFormat="1" applyFont="1" applyFill="1" applyBorder="1" applyAlignment="1">
      <alignment vertical="top" wrapText="1"/>
    </xf>
    <xf numFmtId="2" fontId="22" fillId="0" borderId="0" xfId="0" applyNumberFormat="1" applyFont="1" applyBorder="1" applyAlignment="1">
      <alignment horizontal="right" vertical="top" wrapText="1"/>
    </xf>
    <xf numFmtId="0" fontId="22" fillId="0" borderId="42" xfId="0" applyFont="1" applyFill="1" applyBorder="1" applyAlignment="1">
      <alignment vertical="top" wrapText="1"/>
    </xf>
    <xf numFmtId="0" fontId="27" fillId="0" borderId="43" xfId="1" applyFont="1" applyFill="1" applyBorder="1" applyAlignment="1">
      <alignment vertical="top" wrapText="1"/>
    </xf>
    <xf numFmtId="1" fontId="43" fillId="0" borderId="43" xfId="0" applyNumberFormat="1" applyFont="1" applyFill="1" applyBorder="1" applyAlignment="1">
      <alignment vertical="top" wrapText="1"/>
    </xf>
    <xf numFmtId="0" fontId="22" fillId="0" borderId="53" xfId="0" applyFont="1" applyFill="1" applyBorder="1" applyAlignment="1">
      <alignment vertical="top" wrapText="1"/>
    </xf>
    <xf numFmtId="2" fontId="22" fillId="0" borderId="54" xfId="0" applyNumberFormat="1" applyFont="1" applyFill="1" applyBorder="1" applyAlignment="1">
      <alignment vertical="top" wrapText="1"/>
    </xf>
    <xf numFmtId="0" fontId="22" fillId="0" borderId="43" xfId="0" applyFont="1" applyFill="1" applyBorder="1" applyAlignment="1">
      <alignment vertical="top" wrapText="1"/>
    </xf>
    <xf numFmtId="2" fontId="22" fillId="0" borderId="44" xfId="0" applyNumberFormat="1" applyFont="1" applyFill="1" applyBorder="1" applyAlignment="1">
      <alignment vertical="top" wrapText="1"/>
    </xf>
    <xf numFmtId="0" fontId="22" fillId="0" borderId="41" xfId="0" applyFont="1" applyFill="1" applyBorder="1" applyAlignment="1">
      <alignment vertical="top" wrapText="1"/>
    </xf>
    <xf numFmtId="0" fontId="22" fillId="0" borderId="42" xfId="0" applyFont="1" applyBorder="1" applyAlignment="1">
      <alignment vertical="top" wrapText="1"/>
    </xf>
    <xf numFmtId="0" fontId="22" fillId="0" borderId="43" xfId="0" applyFont="1" applyBorder="1" applyAlignment="1">
      <alignment vertical="top" wrapText="1"/>
    </xf>
    <xf numFmtId="0" fontId="22" fillId="0" borderId="44" xfId="0" applyFont="1" applyFill="1" applyBorder="1" applyAlignment="1">
      <alignment vertical="top" wrapText="1"/>
    </xf>
    <xf numFmtId="49" fontId="0" fillId="0" borderId="45" xfId="0" applyNumberFormat="1" applyBorder="1" applyAlignment="1">
      <alignment vertical="top" wrapText="1"/>
    </xf>
    <xf numFmtId="0" fontId="22" fillId="0" borderId="6" xfId="0" applyFont="1" applyFill="1" applyBorder="1" applyAlignment="1">
      <alignment vertical="top" wrapText="1"/>
    </xf>
    <xf numFmtId="2" fontId="0" fillId="0" borderId="70" xfId="0" applyNumberFormat="1" applyBorder="1" applyAlignment="1">
      <alignment vertical="top"/>
    </xf>
    <xf numFmtId="2" fontId="0" fillId="0" borderId="64" xfId="0" applyNumberFormat="1" applyBorder="1" applyAlignment="1">
      <alignment vertical="top"/>
    </xf>
    <xf numFmtId="0" fontId="22" fillId="0" borderId="6" xfId="0" applyFont="1" applyBorder="1" applyAlignment="1">
      <alignment vertical="top" wrapText="1"/>
    </xf>
    <xf numFmtId="0" fontId="22" fillId="0" borderId="1" xfId="0" applyFont="1" applyFill="1" applyBorder="1" applyAlignment="1">
      <alignment vertical="top" wrapText="1"/>
    </xf>
    <xf numFmtId="2" fontId="22" fillId="0" borderId="44" xfId="0" applyNumberFormat="1" applyFont="1" applyBorder="1" applyAlignment="1">
      <alignment horizontal="right" vertical="top" wrapText="1"/>
    </xf>
    <xf numFmtId="0" fontId="22" fillId="2" borderId="31" xfId="0" applyFont="1" applyFill="1" applyBorder="1" applyAlignment="1">
      <alignment wrapText="1"/>
    </xf>
    <xf numFmtId="0" fontId="27" fillId="0" borderId="44" xfId="1" applyFont="1" applyFill="1" applyBorder="1" applyAlignment="1">
      <alignment horizontal="left" wrapText="1"/>
    </xf>
    <xf numFmtId="0" fontId="22" fillId="0" borderId="10" xfId="0" applyFont="1" applyFill="1" applyBorder="1" applyAlignment="1">
      <alignment vertical="center" wrapText="1"/>
    </xf>
    <xf numFmtId="0" fontId="22" fillId="16" borderId="69" xfId="0" applyFont="1" applyFill="1" applyBorder="1" applyAlignment="1">
      <alignment horizontal="center" wrapText="1"/>
    </xf>
    <xf numFmtId="0" fontId="20" fillId="0" borderId="44" xfId="1" applyFill="1" applyBorder="1" applyAlignment="1">
      <alignment horizontal="left" wrapText="1"/>
    </xf>
    <xf numFmtId="14" fontId="0" fillId="0" borderId="4" xfId="0" applyNumberFormat="1" applyBorder="1"/>
    <xf numFmtId="0" fontId="0" fillId="0" borderId="27" xfId="0" applyBorder="1" applyAlignment="1">
      <alignment wrapText="1"/>
    </xf>
    <xf numFmtId="0" fontId="20" fillId="0" borderId="6" xfId="1" applyFill="1" applyBorder="1" applyAlignment="1" applyProtection="1">
      <alignment horizontal="left" vertical="top" wrapText="1"/>
      <protection locked="0"/>
    </xf>
    <xf numFmtId="0" fontId="58" fillId="0" borderId="40" xfId="0" applyFont="1" applyBorder="1"/>
    <xf numFmtId="0" fontId="27" fillId="0" borderId="45" xfId="1" applyFont="1" applyFill="1" applyBorder="1" applyAlignment="1">
      <alignment wrapText="1"/>
    </xf>
    <xf numFmtId="0" fontId="22" fillId="0" borderId="44" xfId="0" applyFont="1" applyFill="1" applyBorder="1"/>
    <xf numFmtId="14" fontId="0" fillId="0" borderId="21" xfId="0" applyNumberFormat="1" applyBorder="1" applyAlignment="1">
      <alignment horizontal="left"/>
    </xf>
    <xf numFmtId="14" fontId="46" fillId="0" borderId="45" xfId="0" applyNumberFormat="1" applyFont="1" applyFill="1" applyBorder="1" applyAlignment="1">
      <alignment horizontal="left"/>
    </xf>
    <xf numFmtId="14" fontId="22" fillId="0" borderId="21" xfId="0" applyNumberFormat="1" applyFont="1" applyFill="1" applyBorder="1" applyAlignment="1">
      <alignment horizontal="left"/>
    </xf>
    <xf numFmtId="14" fontId="22" fillId="0" borderId="45" xfId="0" applyNumberFormat="1" applyFont="1" applyBorder="1" applyAlignment="1">
      <alignment horizontal="left" wrapText="1"/>
    </xf>
    <xf numFmtId="0" fontId="22" fillId="2" borderId="74" xfId="0" applyFont="1" applyFill="1" applyBorder="1"/>
    <xf numFmtId="0" fontId="22" fillId="0" borderId="21" xfId="0" applyFont="1" applyBorder="1" applyAlignment="1">
      <alignment wrapText="1"/>
    </xf>
    <xf numFmtId="14" fontId="22" fillId="0" borderId="6" xfId="0" applyNumberFormat="1" applyFont="1" applyFill="1" applyBorder="1" applyAlignment="1">
      <alignment wrapText="1"/>
    </xf>
    <xf numFmtId="0" fontId="50" fillId="11" borderId="65" xfId="0" applyFont="1" applyFill="1" applyBorder="1" applyAlignment="1"/>
    <xf numFmtId="2" fontId="26" fillId="11" borderId="35" xfId="0" applyNumberFormat="1" applyFont="1" applyFill="1" applyBorder="1" applyAlignment="1"/>
    <xf numFmtId="1" fontId="26" fillId="11" borderId="33" xfId="0" applyNumberFormat="1" applyFont="1" applyFill="1" applyBorder="1" applyAlignment="1"/>
    <xf numFmtId="2" fontId="26" fillId="0" borderId="5" xfId="0" applyNumberFormat="1" applyFont="1" applyBorder="1"/>
    <xf numFmtId="1" fontId="26" fillId="11" borderId="49" xfId="0" applyNumberFormat="1" applyFont="1" applyFill="1" applyBorder="1" applyAlignment="1"/>
    <xf numFmtId="2" fontId="26" fillId="0" borderId="34" xfId="0" applyNumberFormat="1" applyFont="1" applyBorder="1"/>
    <xf numFmtId="2" fontId="26" fillId="0" borderId="5" xfId="0" applyNumberFormat="1" applyFont="1" applyBorder="1" applyAlignment="1">
      <alignment horizontal="right"/>
    </xf>
    <xf numFmtId="0" fontId="26" fillId="11" borderId="49" xfId="0" applyFont="1" applyFill="1" applyBorder="1" applyAlignment="1"/>
    <xf numFmtId="0" fontId="26" fillId="11" borderId="50" xfId="0" applyFont="1" applyFill="1" applyBorder="1" applyAlignment="1"/>
    <xf numFmtId="1" fontId="26" fillId="11" borderId="50" xfId="0" applyNumberFormat="1" applyFont="1" applyFill="1" applyBorder="1" applyAlignment="1"/>
    <xf numFmtId="2" fontId="26" fillId="11" borderId="5" xfId="0" applyNumberFormat="1" applyFont="1" applyFill="1" applyBorder="1" applyAlignment="1"/>
    <xf numFmtId="0" fontId="0" fillId="0" borderId="50" xfId="0" applyBorder="1"/>
    <xf numFmtId="0" fontId="0" fillId="0" borderId="35" xfId="0" applyBorder="1"/>
    <xf numFmtId="0" fontId="26" fillId="11" borderId="5" xfId="0" applyFont="1" applyFill="1" applyBorder="1" applyAlignment="1"/>
    <xf numFmtId="2" fontId="0" fillId="0" borderId="45" xfId="0" applyNumberFormat="1" applyBorder="1"/>
    <xf numFmtId="0" fontId="44" fillId="0" borderId="70" xfId="0" applyFont="1" applyFill="1" applyBorder="1" applyAlignment="1">
      <alignment wrapText="1"/>
    </xf>
    <xf numFmtId="2" fontId="44" fillId="0" borderId="70" xfId="0" applyNumberFormat="1" applyFont="1" applyBorder="1"/>
    <xf numFmtId="0" fontId="44" fillId="0" borderId="55" xfId="0" applyFont="1" applyFill="1" applyBorder="1" applyAlignment="1">
      <alignment wrapText="1"/>
    </xf>
    <xf numFmtId="2" fontId="44" fillId="0" borderId="26" xfId="0" applyNumberFormat="1" applyFont="1" applyFill="1" applyBorder="1" applyAlignment="1">
      <alignment wrapText="1"/>
    </xf>
    <xf numFmtId="0" fontId="44" fillId="0" borderId="20" xfId="0" applyFont="1" applyFill="1" applyBorder="1" applyAlignment="1">
      <alignment wrapText="1"/>
    </xf>
    <xf numFmtId="0" fontId="44" fillId="0" borderId="6" xfId="0" applyFont="1" applyFill="1" applyBorder="1" applyAlignment="1">
      <alignment wrapText="1"/>
    </xf>
    <xf numFmtId="0" fontId="44" fillId="0" borderId="72" xfId="0" applyFont="1" applyBorder="1" applyAlignment="1">
      <alignment wrapText="1"/>
    </xf>
    <xf numFmtId="0" fontId="44" fillId="0" borderId="1" xfId="0" applyFont="1" applyBorder="1" applyAlignment="1">
      <alignment wrapText="1"/>
    </xf>
    <xf numFmtId="0" fontId="44" fillId="0" borderId="67" xfId="0" applyFont="1" applyBorder="1" applyAlignment="1">
      <alignment wrapText="1"/>
    </xf>
    <xf numFmtId="2" fontId="44" fillId="0" borderId="25" xfId="0" applyNumberFormat="1" applyFont="1" applyBorder="1" applyAlignment="1">
      <alignment horizontal="right" wrapText="1"/>
    </xf>
    <xf numFmtId="0" fontId="44" fillId="0" borderId="9" xfId="0" applyFont="1" applyFill="1" applyBorder="1" applyAlignment="1">
      <alignment wrapText="1"/>
    </xf>
    <xf numFmtId="0" fontId="44" fillId="0" borderId="10" xfId="0" applyFont="1" applyFill="1" applyBorder="1" applyAlignment="1">
      <alignment horizontal="left" wrapText="1"/>
    </xf>
    <xf numFmtId="0" fontId="22" fillId="0" borderId="7" xfId="0" applyFont="1" applyBorder="1" applyAlignment="1">
      <alignment vertical="center" wrapText="1"/>
    </xf>
    <xf numFmtId="0" fontId="0" fillId="0" borderId="67" xfId="0" applyBorder="1" applyAlignment="1">
      <alignment wrapText="1"/>
    </xf>
    <xf numFmtId="0" fontId="27" fillId="0" borderId="44" xfId="0" applyFont="1" applyBorder="1" applyAlignment="1">
      <alignment wrapText="1"/>
    </xf>
    <xf numFmtId="1" fontId="42" fillId="0" borderId="64" xfId="0" applyNumberFormat="1" applyFont="1" applyFill="1" applyBorder="1" applyAlignment="1">
      <alignment wrapText="1"/>
    </xf>
    <xf numFmtId="0" fontId="22" fillId="0" borderId="64" xfId="0" applyFont="1" applyFill="1" applyBorder="1" applyAlignment="1">
      <alignment wrapText="1"/>
    </xf>
    <xf numFmtId="0" fontId="22" fillId="0" borderId="14" xfId="1" applyFont="1" applyFill="1" applyBorder="1" applyAlignment="1">
      <alignment wrapText="1"/>
    </xf>
    <xf numFmtId="0" fontId="22" fillId="0" borderId="4" xfId="0" applyFont="1" applyFill="1" applyBorder="1" applyAlignment="1">
      <alignment vertical="top" wrapText="1"/>
    </xf>
    <xf numFmtId="0" fontId="22" fillId="0" borderId="38" xfId="0" applyFont="1" applyFill="1" applyBorder="1" applyAlignment="1">
      <alignment wrapText="1" shrinkToFit="1"/>
    </xf>
    <xf numFmtId="0" fontId="22" fillId="0" borderId="0" xfId="0" applyFont="1" applyFill="1" applyBorder="1" applyAlignment="1">
      <alignment wrapText="1" shrinkToFit="1"/>
    </xf>
    <xf numFmtId="0" fontId="0" fillId="0" borderId="42" xfId="0" applyFill="1" applyBorder="1"/>
    <xf numFmtId="0" fontId="20" fillId="0" borderId="32" xfId="1" applyFill="1" applyBorder="1" applyAlignment="1" applyProtection="1">
      <alignment wrapText="1" shrinkToFit="1"/>
    </xf>
    <xf numFmtId="0" fontId="20" fillId="0" borderId="4" xfId="1" applyFill="1" applyBorder="1" applyAlignment="1" applyProtection="1">
      <alignment wrapText="1" shrinkToFit="1"/>
    </xf>
    <xf numFmtId="0" fontId="20" fillId="0" borderId="42" xfId="1" applyFill="1" applyBorder="1" applyAlignment="1" applyProtection="1">
      <alignment wrapText="1" shrinkToFit="1"/>
    </xf>
    <xf numFmtId="0" fontId="22" fillId="0" borderId="35" xfId="0" applyFont="1" applyFill="1" applyBorder="1" applyAlignment="1">
      <alignment wrapText="1" shrinkToFit="1"/>
    </xf>
    <xf numFmtId="2" fontId="22" fillId="0" borderId="43" xfId="0" applyNumberFormat="1" applyFont="1" applyFill="1" applyBorder="1" applyAlignment="1">
      <alignment horizontal="right" wrapText="1"/>
    </xf>
    <xf numFmtId="0" fontId="19" fillId="0" borderId="72" xfId="0" applyFont="1" applyFill="1" applyBorder="1" applyAlignment="1">
      <alignment horizontal="right"/>
    </xf>
    <xf numFmtId="0" fontId="30" fillId="3" borderId="67" xfId="0" applyFont="1" applyFill="1" applyBorder="1" applyAlignment="1">
      <alignment wrapText="1"/>
    </xf>
    <xf numFmtId="2" fontId="22" fillId="0" borderId="54" xfId="0" applyNumberFormat="1" applyFont="1" applyBorder="1" applyAlignment="1">
      <alignment horizontal="right" wrapText="1"/>
    </xf>
    <xf numFmtId="0" fontId="45" fillId="0" borderId="32" xfId="1" applyFont="1" applyFill="1" applyBorder="1" applyAlignment="1" applyProtection="1">
      <alignment wrapText="1" shrinkToFit="1"/>
    </xf>
    <xf numFmtId="0" fontId="45" fillId="0" borderId="42" xfId="1" applyFont="1" applyFill="1" applyBorder="1" applyAlignment="1" applyProtection="1">
      <alignment wrapText="1" shrinkToFit="1"/>
    </xf>
    <xf numFmtId="0" fontId="27" fillId="0" borderId="54" xfId="0" applyFont="1" applyFill="1" applyBorder="1" applyAlignment="1">
      <alignment wrapText="1"/>
    </xf>
    <xf numFmtId="1" fontId="44" fillId="0" borderId="70" xfId="0" applyNumberFormat="1" applyFont="1" applyFill="1" applyBorder="1" applyAlignment="1">
      <alignment wrapText="1"/>
    </xf>
    <xf numFmtId="2" fontId="22" fillId="0" borderId="68" xfId="0" applyNumberFormat="1" applyFont="1" applyBorder="1"/>
    <xf numFmtId="0" fontId="22" fillId="0" borderId="43" xfId="0" applyFont="1" applyFill="1" applyBorder="1" applyAlignment="1">
      <alignment wrapText="1" shrinkToFit="1"/>
    </xf>
    <xf numFmtId="2" fontId="22" fillId="0" borderId="64" xfId="0" applyNumberFormat="1" applyFont="1" applyBorder="1"/>
    <xf numFmtId="0" fontId="22" fillId="0" borderId="4" xfId="0" applyFont="1" applyFill="1" applyBorder="1" applyAlignment="1">
      <alignment wrapText="1" shrinkToFit="1"/>
    </xf>
    <xf numFmtId="0" fontId="20" fillId="0" borderId="21" xfId="1" applyFill="1" applyBorder="1" applyAlignment="1">
      <alignment vertical="top" wrapText="1"/>
    </xf>
    <xf numFmtId="2" fontId="33" fillId="11" borderId="33" xfId="0" applyNumberFormat="1" applyFont="1" applyFill="1" applyBorder="1" applyAlignment="1">
      <alignment horizontal="right" wrapText="1"/>
    </xf>
    <xf numFmtId="2" fontId="33" fillId="11" borderId="33" xfId="0" applyNumberFormat="1" applyFont="1" applyFill="1" applyBorder="1" applyAlignment="1">
      <alignment wrapText="1"/>
    </xf>
    <xf numFmtId="2" fontId="26" fillId="11" borderId="33" xfId="0" applyNumberFormat="1" applyFont="1" applyFill="1" applyBorder="1" applyAlignment="1">
      <alignment horizontal="right" vertical="center" wrapText="1"/>
    </xf>
    <xf numFmtId="0" fontId="27" fillId="0" borderId="45" xfId="0" applyFont="1" applyFill="1" applyBorder="1" applyAlignment="1">
      <alignment vertical="top" wrapText="1"/>
    </xf>
    <xf numFmtId="0" fontId="27" fillId="0" borderId="46" xfId="0" applyFont="1" applyFill="1" applyBorder="1" applyAlignment="1">
      <alignment vertical="top" wrapText="1"/>
    </xf>
    <xf numFmtId="0" fontId="45" fillId="0" borderId="0" xfId="1" applyFont="1" applyFill="1" applyBorder="1" applyAlignment="1" applyProtection="1">
      <alignment wrapText="1" shrinkToFit="1"/>
    </xf>
    <xf numFmtId="0" fontId="27" fillId="0" borderId="21" xfId="0" applyFont="1" applyFill="1" applyBorder="1" applyAlignment="1">
      <alignment wrapText="1"/>
    </xf>
    <xf numFmtId="2" fontId="22" fillId="0" borderId="46" xfId="0" applyNumberFormat="1" applyFont="1" applyBorder="1" applyAlignment="1">
      <alignment horizontal="right" wrapText="1"/>
    </xf>
    <xf numFmtId="0" fontId="45" fillId="0" borderId="43" xfId="1" applyFont="1" applyFill="1" applyBorder="1" applyAlignment="1" applyProtection="1">
      <alignment wrapText="1" shrinkToFit="1"/>
    </xf>
    <xf numFmtId="0" fontId="22" fillId="0" borderId="32" xfId="0" applyFont="1" applyFill="1" applyBorder="1" applyAlignment="1">
      <alignment wrapText="1" shrinkToFit="1"/>
    </xf>
    <xf numFmtId="0" fontId="22" fillId="0" borderId="42" xfId="0" applyFont="1" applyFill="1" applyBorder="1" applyAlignment="1">
      <alignment wrapText="1" shrinkToFit="1"/>
    </xf>
    <xf numFmtId="0" fontId="10" fillId="0" borderId="43" xfId="0" applyFont="1" applyFill="1" applyBorder="1"/>
    <xf numFmtId="0" fontId="27" fillId="0" borderId="4" xfId="1" applyFont="1" applyFill="1" applyBorder="1" applyAlignment="1" applyProtection="1">
      <alignment vertical="top" wrapText="1"/>
      <protection locked="0"/>
    </xf>
    <xf numFmtId="0" fontId="38" fillId="0" borderId="43" xfId="0" applyFont="1" applyFill="1" applyBorder="1"/>
    <xf numFmtId="0" fontId="10" fillId="0" borderId="64" xfId="0" applyFont="1" applyFill="1" applyBorder="1"/>
    <xf numFmtId="0" fontId="27" fillId="0" borderId="32" xfId="1" applyFont="1" applyFill="1" applyBorder="1" applyAlignment="1" applyProtection="1">
      <alignment vertical="top" wrapText="1"/>
      <protection locked="0"/>
    </xf>
    <xf numFmtId="0" fontId="27" fillId="0" borderId="26" xfId="0" applyFont="1" applyFill="1" applyBorder="1" applyAlignment="1">
      <alignment vertical="top" wrapText="1"/>
    </xf>
    <xf numFmtId="0" fontId="27" fillId="0" borderId="42" xfId="1" applyFont="1" applyFill="1" applyBorder="1" applyAlignment="1" applyProtection="1">
      <alignment vertical="top" wrapText="1"/>
      <protection locked="0"/>
    </xf>
    <xf numFmtId="0" fontId="27" fillId="0" borderId="54" xfId="0" applyFont="1" applyFill="1" applyBorder="1" applyAlignment="1">
      <alignment vertical="top" wrapText="1"/>
    </xf>
    <xf numFmtId="0" fontId="22" fillId="0" borderId="46" xfId="0" applyFont="1" applyFill="1" applyBorder="1" applyAlignment="1">
      <alignment wrapText="1"/>
    </xf>
    <xf numFmtId="2" fontId="26" fillId="11" borderId="33" xfId="0" applyNumberFormat="1" applyFont="1" applyFill="1" applyBorder="1" applyAlignment="1"/>
    <xf numFmtId="0" fontId="26" fillId="0" borderId="43" xfId="0" applyFont="1" applyFill="1" applyBorder="1"/>
    <xf numFmtId="2" fontId="26" fillId="0" borderId="64" xfId="0" applyNumberFormat="1" applyFont="1" applyFill="1" applyBorder="1"/>
    <xf numFmtId="2" fontId="26" fillId="0" borderId="53" xfId="0" applyNumberFormat="1" applyFont="1" applyBorder="1"/>
    <xf numFmtId="2" fontId="26" fillId="0" borderId="42" xfId="0" applyNumberFormat="1" applyFont="1" applyBorder="1"/>
    <xf numFmtId="1" fontId="26" fillId="0" borderId="42" xfId="0" applyNumberFormat="1" applyFont="1" applyBorder="1"/>
    <xf numFmtId="165" fontId="26" fillId="0" borderId="54" xfId="0" applyNumberFormat="1" applyFont="1" applyBorder="1"/>
    <xf numFmtId="2" fontId="26" fillId="0" borderId="42" xfId="0" applyNumberFormat="1" applyFont="1" applyFill="1" applyBorder="1"/>
    <xf numFmtId="2" fontId="23" fillId="0" borderId="43" xfId="0" applyNumberFormat="1" applyFont="1" applyFill="1" applyBorder="1"/>
    <xf numFmtId="2" fontId="31" fillId="0" borderId="41" xfId="0" applyNumberFormat="1" applyFont="1" applyFill="1" applyBorder="1"/>
    <xf numFmtId="14" fontId="10" fillId="0" borderId="54" xfId="0" applyNumberFormat="1" applyFont="1" applyFill="1" applyBorder="1"/>
    <xf numFmtId="0" fontId="22" fillId="20" borderId="12" xfId="0" applyFont="1" applyFill="1" applyBorder="1" applyAlignment="1">
      <alignment wrapText="1"/>
    </xf>
    <xf numFmtId="0" fontId="27" fillId="0" borderId="17" xfId="0" applyFont="1" applyFill="1" applyBorder="1" applyAlignment="1">
      <alignment wrapText="1"/>
    </xf>
    <xf numFmtId="2" fontId="22" fillId="0" borderId="58" xfId="0" applyNumberFormat="1" applyFont="1" applyBorder="1" applyAlignment="1">
      <alignment wrapText="1"/>
    </xf>
    <xf numFmtId="0" fontId="0" fillId="17" borderId="16" xfId="0" applyFill="1" applyBorder="1"/>
    <xf numFmtId="0" fontId="22" fillId="17" borderId="62" xfId="0" applyFont="1" applyFill="1" applyBorder="1" applyAlignment="1">
      <alignment wrapText="1"/>
    </xf>
    <xf numFmtId="0" fontId="0" fillId="17" borderId="1" xfId="0" applyFill="1" applyBorder="1"/>
    <xf numFmtId="0" fontId="22" fillId="17" borderId="67" xfId="0" applyFont="1" applyFill="1" applyBorder="1" applyAlignment="1">
      <alignment wrapText="1"/>
    </xf>
    <xf numFmtId="0" fontId="45" fillId="0" borderId="39" xfId="1" applyFont="1" applyFill="1" applyBorder="1" applyAlignment="1" applyProtection="1">
      <alignment wrapText="1" shrinkToFit="1"/>
    </xf>
    <xf numFmtId="0" fontId="22" fillId="17" borderId="59" xfId="0" applyFont="1" applyFill="1" applyBorder="1" applyAlignment="1">
      <alignment horizontal="center" wrapText="1"/>
    </xf>
    <xf numFmtId="0" fontId="22" fillId="17" borderId="74" xfId="0" applyFont="1" applyFill="1" applyBorder="1" applyAlignment="1">
      <alignment horizontal="center" wrapText="1"/>
    </xf>
    <xf numFmtId="0" fontId="22" fillId="17" borderId="80" xfId="0" applyFont="1" applyFill="1" applyBorder="1" applyAlignment="1">
      <alignment horizontal="center" wrapText="1"/>
    </xf>
    <xf numFmtId="0" fontId="22" fillId="21" borderId="78" xfId="0" applyFont="1" applyFill="1" applyBorder="1" applyAlignment="1">
      <alignment wrapText="1"/>
    </xf>
    <xf numFmtId="0" fontId="0" fillId="0" borderId="4" xfId="0" applyFill="1" applyBorder="1"/>
    <xf numFmtId="0" fontId="30" fillId="3" borderId="43" xfId="0" applyFont="1" applyFill="1" applyBorder="1" applyAlignment="1">
      <alignment textRotation="90" wrapText="1"/>
    </xf>
    <xf numFmtId="0" fontId="48" fillId="0" borderId="35" xfId="0" applyFont="1" applyBorder="1" applyAlignment="1">
      <alignment horizontal="center"/>
    </xf>
    <xf numFmtId="0" fontId="48" fillId="0" borderId="6" xfId="0" applyFont="1" applyFill="1" applyBorder="1" applyAlignment="1">
      <alignment horizontal="center"/>
    </xf>
    <xf numFmtId="0" fontId="22" fillId="16" borderId="63" xfId="0" applyFont="1" applyFill="1" applyBorder="1" applyAlignment="1">
      <alignment wrapText="1"/>
    </xf>
    <xf numFmtId="0" fontId="22" fillId="16" borderId="66" xfId="0" applyFont="1" applyFill="1" applyBorder="1" applyAlignment="1">
      <alignment wrapText="1"/>
    </xf>
    <xf numFmtId="0" fontId="22" fillId="16" borderId="75" xfId="0" applyFont="1" applyFill="1" applyBorder="1" applyAlignment="1">
      <alignment horizontal="center" wrapText="1"/>
    </xf>
    <xf numFmtId="0" fontId="22" fillId="17" borderId="63" xfId="0" applyFont="1" applyFill="1" applyBorder="1" applyAlignment="1">
      <alignment wrapText="1"/>
    </xf>
    <xf numFmtId="0" fontId="0" fillId="17" borderId="9" xfId="0" applyFill="1" applyBorder="1"/>
    <xf numFmtId="0" fontId="0" fillId="17" borderId="65" xfId="0" applyFill="1" applyBorder="1"/>
    <xf numFmtId="0" fontId="22" fillId="10" borderId="63" xfId="0" applyFont="1" applyFill="1" applyBorder="1" applyAlignment="1">
      <alignment wrapText="1"/>
    </xf>
    <xf numFmtId="0" fontId="0" fillId="0" borderId="65" xfId="0" applyFill="1" applyBorder="1"/>
    <xf numFmtId="0" fontId="22" fillId="24" borderId="48" xfId="0" applyFont="1" applyFill="1" applyBorder="1" applyAlignment="1">
      <alignment wrapText="1"/>
    </xf>
    <xf numFmtId="0" fontId="3" fillId="0" borderId="1" xfId="0" applyFont="1" applyFill="1" applyBorder="1"/>
    <xf numFmtId="0" fontId="27" fillId="0" borderId="17" xfId="1" applyFont="1" applyFill="1" applyBorder="1" applyAlignment="1">
      <alignment wrapText="1"/>
    </xf>
    <xf numFmtId="0" fontId="22" fillId="0" borderId="42" xfId="0" applyFont="1" applyFill="1" applyBorder="1" applyAlignment="1">
      <alignment horizontal="right" wrapText="1"/>
    </xf>
    <xf numFmtId="1" fontId="26" fillId="0" borderId="54" xfId="0" applyNumberFormat="1" applyFont="1" applyFill="1" applyBorder="1"/>
    <xf numFmtId="0" fontId="20" fillId="0" borderId="6" xfId="1" applyFill="1" applyBorder="1" applyAlignment="1" applyProtection="1">
      <alignment horizontal="left" vertical="top" wrapText="1"/>
      <protection locked="0"/>
    </xf>
    <xf numFmtId="0" fontId="33" fillId="11" borderId="0" xfId="0" applyFont="1" applyFill="1" applyBorder="1" applyAlignment="1">
      <alignment wrapText="1"/>
    </xf>
    <xf numFmtId="0" fontId="50" fillId="11" borderId="70" xfId="0" applyFont="1" applyFill="1" applyBorder="1" applyAlignment="1">
      <alignment wrapText="1"/>
    </xf>
    <xf numFmtId="2" fontId="26" fillId="11" borderId="70" xfId="0" applyNumberFormat="1" applyFont="1" applyFill="1" applyBorder="1"/>
    <xf numFmtId="2" fontId="33" fillId="11" borderId="0" xfId="0" applyNumberFormat="1" applyFont="1" applyFill="1" applyBorder="1" applyAlignment="1">
      <alignment wrapText="1"/>
    </xf>
    <xf numFmtId="1" fontId="33" fillId="11" borderId="55" xfId="0" applyNumberFormat="1" applyFont="1" applyFill="1" applyBorder="1" applyAlignment="1">
      <alignment wrapText="1"/>
    </xf>
    <xf numFmtId="2" fontId="33" fillId="0" borderId="26" xfId="0" applyNumberFormat="1" applyFont="1" applyFill="1" applyBorder="1" applyAlignment="1">
      <alignment wrapText="1"/>
    </xf>
    <xf numFmtId="1" fontId="33" fillId="11" borderId="20" xfId="0" applyNumberFormat="1" applyFont="1" applyFill="1" applyBorder="1" applyAlignment="1">
      <alignment wrapText="1"/>
    </xf>
    <xf numFmtId="2" fontId="33" fillId="0" borderId="6" xfId="0" applyNumberFormat="1" applyFont="1" applyFill="1" applyBorder="1" applyAlignment="1">
      <alignment wrapText="1"/>
    </xf>
    <xf numFmtId="2" fontId="33" fillId="11" borderId="55" xfId="0" applyNumberFormat="1" applyFont="1" applyFill="1" applyBorder="1" applyAlignment="1">
      <alignment wrapText="1"/>
    </xf>
    <xf numFmtId="2" fontId="33" fillId="0" borderId="26" xfId="0" applyNumberFormat="1" applyFont="1" applyFill="1" applyBorder="1" applyAlignment="1">
      <alignment horizontal="right" wrapText="1"/>
    </xf>
    <xf numFmtId="0" fontId="33" fillId="11" borderId="20" xfId="0" applyFont="1" applyFill="1" applyBorder="1" applyAlignment="1">
      <alignment wrapText="1"/>
    </xf>
    <xf numFmtId="0" fontId="33" fillId="11" borderId="4" xfId="0" applyFont="1" applyFill="1" applyBorder="1" applyAlignment="1">
      <alignment wrapText="1"/>
    </xf>
    <xf numFmtId="1" fontId="33" fillId="11" borderId="4" xfId="0" applyNumberFormat="1" applyFont="1" applyFill="1" applyBorder="1" applyAlignment="1">
      <alignment wrapText="1"/>
    </xf>
    <xf numFmtId="165" fontId="33" fillId="11" borderId="26" xfId="0" applyNumberFormat="1" applyFont="1" applyFill="1" applyBorder="1" applyAlignment="1">
      <alignment wrapText="1"/>
    </xf>
    <xf numFmtId="0" fontId="33" fillId="11" borderId="26" xfId="0" applyFont="1" applyFill="1" applyBorder="1" applyAlignment="1">
      <alignment wrapText="1"/>
    </xf>
    <xf numFmtId="0" fontId="22" fillId="0" borderId="61" xfId="0" applyNumberFormat="1" applyFont="1" applyFill="1" applyBorder="1" applyAlignment="1">
      <alignment vertical="top" wrapText="1"/>
    </xf>
    <xf numFmtId="0" fontId="22" fillId="0" borderId="27" xfId="0" applyFont="1" applyFill="1" applyBorder="1" applyAlignment="1">
      <alignment vertical="top" wrapText="1"/>
    </xf>
    <xf numFmtId="0" fontId="22" fillId="0" borderId="63" xfId="0" applyFont="1" applyFill="1" applyBorder="1" applyAlignment="1">
      <alignment vertical="top" wrapText="1"/>
    </xf>
    <xf numFmtId="0" fontId="22" fillId="0" borderId="27" xfId="0" applyFont="1" applyBorder="1" applyAlignment="1">
      <alignment vertical="top" wrapText="1"/>
    </xf>
    <xf numFmtId="2" fontId="22" fillId="0" borderId="58" xfId="0" applyNumberFormat="1" applyFont="1" applyBorder="1" applyAlignment="1">
      <alignment horizontal="right" vertical="top" wrapText="1"/>
    </xf>
    <xf numFmtId="0" fontId="22" fillId="0" borderId="79" xfId="0" applyFont="1" applyFill="1" applyBorder="1" applyAlignment="1">
      <alignment vertical="top" wrapText="1"/>
    </xf>
    <xf numFmtId="14" fontId="22" fillId="0" borderId="58" xfId="0" applyNumberFormat="1" applyFont="1" applyFill="1" applyBorder="1" applyAlignment="1">
      <alignment horizontal="left" vertical="top" wrapText="1"/>
    </xf>
    <xf numFmtId="1" fontId="48" fillId="17" borderId="50" xfId="0" applyNumberFormat="1" applyFont="1" applyFill="1" applyBorder="1" applyAlignment="1">
      <alignment horizontal="center" vertical="center" wrapText="1"/>
    </xf>
    <xf numFmtId="0" fontId="22" fillId="0" borderId="20" xfId="0" applyFont="1" applyBorder="1"/>
    <xf numFmtId="0" fontId="22" fillId="0" borderId="4" xfId="0" applyFont="1" applyBorder="1"/>
    <xf numFmtId="0" fontId="22" fillId="0" borderId="0" xfId="0" applyFont="1" applyBorder="1"/>
    <xf numFmtId="0" fontId="22" fillId="0" borderId="37" xfId="0" applyFont="1" applyBorder="1"/>
    <xf numFmtId="0" fontId="22" fillId="0" borderId="41" xfId="0" applyFont="1" applyBorder="1"/>
    <xf numFmtId="0" fontId="22" fillId="0" borderId="42" xfId="0" applyFont="1" applyBorder="1"/>
    <xf numFmtId="0" fontId="22" fillId="0" borderId="32" xfId="0" applyFont="1" applyBorder="1"/>
    <xf numFmtId="0" fontId="22" fillId="0" borderId="47" xfId="0" applyFont="1" applyFill="1" applyBorder="1" applyAlignment="1">
      <alignment vertical="top" wrapText="1"/>
    </xf>
    <xf numFmtId="0" fontId="22" fillId="0" borderId="20" xfId="0" applyFont="1" applyFill="1" applyBorder="1"/>
    <xf numFmtId="0" fontId="22" fillId="0" borderId="4" xfId="0" applyFont="1" applyFill="1" applyBorder="1"/>
    <xf numFmtId="0" fontId="22" fillId="0" borderId="41" xfId="0" applyFont="1" applyFill="1" applyBorder="1"/>
    <xf numFmtId="0" fontId="22" fillId="0" borderId="42" xfId="0" applyFont="1" applyFill="1" applyBorder="1"/>
    <xf numFmtId="0" fontId="22" fillId="0" borderId="0" xfId="0" applyFont="1"/>
    <xf numFmtId="0" fontId="22" fillId="0" borderId="37" xfId="0" applyFont="1" applyBorder="1" applyAlignment="1">
      <alignment horizontal="right"/>
    </xf>
    <xf numFmtId="0" fontId="22" fillId="0" borderId="20" xfId="0" applyFont="1" applyBorder="1" applyAlignment="1">
      <alignment horizontal="right"/>
    </xf>
    <xf numFmtId="0" fontId="22" fillId="0" borderId="41" xfId="0" applyFont="1" applyBorder="1" applyAlignment="1">
      <alignment horizontal="right"/>
    </xf>
    <xf numFmtId="0" fontId="22" fillId="0" borderId="31" xfId="0" applyFont="1" applyBorder="1" applyAlignment="1">
      <alignment vertical="top"/>
    </xf>
    <xf numFmtId="0" fontId="22" fillId="0" borderId="52" xfId="0" applyFont="1" applyBorder="1" applyAlignment="1">
      <alignment vertical="top"/>
    </xf>
    <xf numFmtId="0" fontId="22" fillId="0" borderId="55" xfId="0" applyFont="1" applyBorder="1" applyAlignment="1">
      <alignment vertical="top"/>
    </xf>
    <xf numFmtId="0" fontId="22" fillId="0" borderId="2" xfId="0" applyFont="1" applyBorder="1" applyAlignment="1">
      <alignment vertical="top"/>
    </xf>
    <xf numFmtId="0" fontId="22" fillId="0" borderId="53" xfId="0" applyFont="1" applyBorder="1" applyAlignment="1">
      <alignment vertical="top"/>
    </xf>
    <xf numFmtId="0" fontId="22" fillId="0" borderId="47" xfId="0" applyFont="1" applyBorder="1" applyAlignment="1">
      <alignment vertical="top"/>
    </xf>
    <xf numFmtId="0" fontId="22" fillId="0" borderId="70" xfId="0" applyFont="1" applyBorder="1"/>
    <xf numFmtId="0" fontId="0" fillId="0" borderId="56" xfId="0" applyBorder="1"/>
    <xf numFmtId="0" fontId="0" fillId="0" borderId="7" xfId="0" applyBorder="1"/>
    <xf numFmtId="0" fontId="0" fillId="0" borderId="11" xfId="0" applyBorder="1"/>
    <xf numFmtId="0" fontId="0" fillId="0" borderId="28" xfId="0" applyBorder="1"/>
    <xf numFmtId="0" fontId="22" fillId="23" borderId="74" xfId="0" applyFont="1" applyFill="1" applyBorder="1"/>
    <xf numFmtId="0" fontId="44" fillId="0" borderId="43" xfId="0" applyFont="1" applyFill="1" applyBorder="1" applyAlignment="1">
      <alignment wrapText="1"/>
    </xf>
    <xf numFmtId="0" fontId="22" fillId="2" borderId="69" xfId="0" applyFont="1" applyFill="1" applyBorder="1" applyAlignment="1">
      <alignment wrapText="1"/>
    </xf>
    <xf numFmtId="0" fontId="22" fillId="8" borderId="68" xfId="0" applyFont="1" applyFill="1" applyBorder="1" applyAlignment="1">
      <alignment wrapText="1"/>
    </xf>
    <xf numFmtId="0" fontId="1" fillId="0" borderId="10" xfId="0" applyFont="1" applyBorder="1" applyAlignment="1">
      <alignment wrapText="1"/>
    </xf>
    <xf numFmtId="0" fontId="22" fillId="0" borderId="10" xfId="0" applyFont="1" applyFill="1" applyBorder="1" applyAlignment="1">
      <alignment horizontal="right" wrapText="1"/>
    </xf>
    <xf numFmtId="0" fontId="22" fillId="0" borderId="23" xfId="0" applyFont="1" applyFill="1" applyBorder="1" applyAlignment="1">
      <alignment horizontal="left" wrapText="1"/>
    </xf>
    <xf numFmtId="0" fontId="27" fillId="0" borderId="39" xfId="1" applyFont="1" applyFill="1" applyBorder="1" applyAlignment="1">
      <alignment horizontal="left" vertical="top" wrapText="1"/>
    </xf>
    <xf numFmtId="0" fontId="27" fillId="0" borderId="6" xfId="1" applyFont="1" applyFill="1" applyBorder="1" applyAlignment="1">
      <alignment horizontal="left" vertical="top" wrapText="1"/>
    </xf>
    <xf numFmtId="0" fontId="27" fillId="0" borderId="21" xfId="1" applyNumberFormat="1" applyFont="1" applyFill="1" applyBorder="1" applyAlignment="1">
      <alignment vertical="top" wrapText="1"/>
    </xf>
    <xf numFmtId="0" fontId="22" fillId="0" borderId="42" xfId="0" applyFont="1" applyFill="1" applyBorder="1" applyAlignment="1">
      <alignment horizontal="right" wrapText="1"/>
    </xf>
    <xf numFmtId="0" fontId="27" fillId="0" borderId="21" xfId="1" applyFont="1" applyFill="1" applyBorder="1" applyAlignment="1">
      <alignment horizontal="left" vertical="top" wrapText="1"/>
    </xf>
    <xf numFmtId="0" fontId="27" fillId="0" borderId="17" xfId="0" applyFont="1" applyFill="1" applyBorder="1" applyAlignment="1">
      <alignment horizontal="left" wrapText="1"/>
    </xf>
    <xf numFmtId="0" fontId="35" fillId="0" borderId="6" xfId="0" applyFont="1" applyBorder="1" applyAlignment="1">
      <alignment horizontal="left" wrapText="1"/>
    </xf>
    <xf numFmtId="0" fontId="27" fillId="0" borderId="32" xfId="1" applyFont="1" applyFill="1" applyBorder="1" applyAlignment="1">
      <alignment wrapText="1"/>
    </xf>
    <xf numFmtId="0" fontId="27" fillId="0" borderId="42" xfId="1" applyFont="1" applyFill="1" applyBorder="1" applyAlignment="1">
      <alignment wrapText="1"/>
    </xf>
    <xf numFmtId="0" fontId="22" fillId="0" borderId="70" xfId="0" applyFont="1" applyBorder="1" applyAlignment="1">
      <alignment vertical="center" wrapText="1"/>
    </xf>
    <xf numFmtId="0" fontId="22" fillId="0" borderId="0" xfId="0" applyFont="1" applyAlignment="1">
      <alignment vertical="center" wrapText="1"/>
    </xf>
    <xf numFmtId="0" fontId="22" fillId="12" borderId="74" xfId="0" applyFont="1" applyFill="1" applyBorder="1" applyAlignment="1">
      <alignment wrapText="1"/>
    </xf>
    <xf numFmtId="0" fontId="27" fillId="0" borderId="6" xfId="1" applyFont="1" applyFill="1" applyBorder="1" applyAlignment="1">
      <alignment horizontal="left" wrapText="1"/>
    </xf>
    <xf numFmtId="0" fontId="27" fillId="0" borderId="6" xfId="0" applyFont="1" applyBorder="1" applyAlignment="1">
      <alignment horizontal="left" wrapText="1"/>
    </xf>
    <xf numFmtId="0" fontId="22" fillId="0" borderId="74" xfId="0" applyFont="1" applyBorder="1"/>
    <xf numFmtId="0" fontId="33" fillId="11" borderId="43" xfId="0" applyFont="1" applyFill="1" applyBorder="1" applyAlignment="1">
      <alignment wrapText="1"/>
    </xf>
    <xf numFmtId="0" fontId="50" fillId="11" borderId="64" xfId="0" applyFont="1" applyFill="1" applyBorder="1" applyAlignment="1">
      <alignment wrapText="1"/>
    </xf>
    <xf numFmtId="2" fontId="26" fillId="11" borderId="64" xfId="0" applyNumberFormat="1" applyFont="1" applyFill="1" applyBorder="1" applyAlignment="1"/>
    <xf numFmtId="2" fontId="33" fillId="11" borderId="43" xfId="0" applyNumberFormat="1" applyFont="1" applyFill="1" applyBorder="1" applyAlignment="1">
      <alignment wrapText="1"/>
    </xf>
    <xf numFmtId="1" fontId="33" fillId="11" borderId="53" xfId="0" applyNumberFormat="1" applyFont="1" applyFill="1" applyBorder="1" applyAlignment="1">
      <alignment wrapText="1"/>
    </xf>
    <xf numFmtId="2" fontId="33" fillId="0" borderId="54" xfId="0" applyNumberFormat="1" applyFont="1" applyFill="1" applyBorder="1" applyAlignment="1">
      <alignment wrapText="1"/>
    </xf>
    <xf numFmtId="1" fontId="33" fillId="11" borderId="41" xfId="0" applyNumberFormat="1" applyFont="1" applyFill="1" applyBorder="1" applyAlignment="1">
      <alignment wrapText="1"/>
    </xf>
    <xf numFmtId="2" fontId="33" fillId="0" borderId="44" xfId="0" applyNumberFormat="1" applyFont="1" applyFill="1" applyBorder="1" applyAlignment="1">
      <alignment wrapText="1"/>
    </xf>
    <xf numFmtId="2" fontId="33" fillId="11" borderId="53" xfId="0" applyNumberFormat="1" applyFont="1" applyFill="1" applyBorder="1" applyAlignment="1">
      <alignment wrapText="1"/>
    </xf>
    <xf numFmtId="2" fontId="33" fillId="0" borderId="54" xfId="0" applyNumberFormat="1" applyFont="1" applyFill="1" applyBorder="1" applyAlignment="1">
      <alignment horizontal="right" wrapText="1"/>
    </xf>
    <xf numFmtId="0" fontId="33" fillId="11" borderId="41" xfId="0" applyFont="1" applyFill="1" applyBorder="1" applyAlignment="1">
      <alignment wrapText="1"/>
    </xf>
    <xf numFmtId="0" fontId="33" fillId="11" borderId="42" xfId="0" applyFont="1" applyFill="1" applyBorder="1" applyAlignment="1">
      <alignment wrapText="1"/>
    </xf>
    <xf numFmtId="1" fontId="33" fillId="11" borderId="42" xfId="0" applyNumberFormat="1" applyFont="1" applyFill="1" applyBorder="1" applyAlignment="1">
      <alignment wrapText="1"/>
    </xf>
    <xf numFmtId="2" fontId="33" fillId="11" borderId="54" xfId="0" applyNumberFormat="1" applyFont="1" applyFill="1" applyBorder="1" applyAlignment="1">
      <alignment wrapText="1"/>
    </xf>
    <xf numFmtId="0" fontId="33" fillId="11" borderId="54" xfId="0" applyFont="1" applyFill="1" applyBorder="1" applyAlignment="1">
      <alignment wrapText="1"/>
    </xf>
    <xf numFmtId="0" fontId="30" fillId="0" borderId="0" xfId="0" applyFont="1" applyBorder="1"/>
    <xf numFmtId="0" fontId="22" fillId="0" borderId="43" xfId="0" applyFont="1" applyFill="1" applyBorder="1" applyAlignment="1">
      <alignment horizontal="left" wrapText="1"/>
    </xf>
    <xf numFmtId="0" fontId="44" fillId="0" borderId="70" xfId="0" applyFont="1" applyBorder="1" applyAlignment="1">
      <alignment horizontal="left"/>
    </xf>
    <xf numFmtId="0" fontId="22" fillId="3" borderId="74" xfId="0" applyFont="1" applyFill="1" applyBorder="1" applyAlignment="1">
      <alignment wrapText="1"/>
    </xf>
    <xf numFmtId="0" fontId="44" fillId="8" borderId="59" xfId="0" applyFont="1" applyFill="1" applyBorder="1"/>
    <xf numFmtId="0" fontId="44" fillId="12" borderId="74" xfId="0" applyFont="1" applyFill="1" applyBorder="1" applyAlignment="1">
      <alignment wrapText="1"/>
    </xf>
    <xf numFmtId="0" fontId="44" fillId="12" borderId="70" xfId="0" applyFont="1" applyFill="1" applyBorder="1" applyAlignment="1">
      <alignment wrapText="1"/>
    </xf>
    <xf numFmtId="0" fontId="44" fillId="8" borderId="74" xfId="0" applyFont="1" applyFill="1" applyBorder="1"/>
    <xf numFmtId="0" fontId="44" fillId="0" borderId="59" xfId="0" applyFont="1" applyBorder="1"/>
    <xf numFmtId="0" fontId="44" fillId="0" borderId="69" xfId="0" applyFont="1" applyBorder="1"/>
    <xf numFmtId="0" fontId="44" fillId="0" borderId="64" xfId="0" applyFont="1" applyBorder="1"/>
    <xf numFmtId="0" fontId="44" fillId="0" borderId="43" xfId="0" applyFont="1" applyBorder="1"/>
    <xf numFmtId="0" fontId="44" fillId="0" borderId="74" xfId="0" applyFont="1" applyBorder="1"/>
    <xf numFmtId="0" fontId="44" fillId="8" borderId="75" xfId="0" applyFont="1" applyFill="1" applyBorder="1"/>
    <xf numFmtId="0" fontId="47" fillId="0" borderId="38" xfId="1" applyFont="1" applyBorder="1"/>
    <xf numFmtId="0" fontId="35" fillId="0" borderId="44" xfId="0" applyFont="1" applyBorder="1" applyAlignment="1">
      <alignment horizontal="left" wrapText="1"/>
    </xf>
    <xf numFmtId="0" fontId="44" fillId="8" borderId="80" xfId="0" applyFont="1" applyFill="1" applyBorder="1"/>
    <xf numFmtId="0" fontId="44" fillId="2" borderId="74" xfId="0" applyFont="1" applyFill="1" applyBorder="1" applyAlignment="1">
      <alignment wrapText="1"/>
    </xf>
    <xf numFmtId="0" fontId="44" fillId="8" borderId="59" xfId="0" applyFont="1" applyFill="1" applyBorder="1" applyAlignment="1">
      <alignment wrapText="1"/>
    </xf>
    <xf numFmtId="0" fontId="44" fillId="2" borderId="75" xfId="0" applyFont="1" applyFill="1" applyBorder="1" applyAlignment="1">
      <alignment wrapText="1"/>
    </xf>
    <xf numFmtId="1" fontId="44" fillId="0" borderId="0" xfId="0" applyNumberFormat="1" applyFont="1" applyFill="1" applyBorder="1" applyAlignment="1">
      <alignment vertical="top" wrapText="1"/>
    </xf>
    <xf numFmtId="0" fontId="22" fillId="0" borderId="0" xfId="0" applyFont="1" applyFill="1" applyBorder="1" applyAlignment="1">
      <alignment vertical="top" wrapText="1"/>
    </xf>
    <xf numFmtId="2" fontId="22" fillId="0" borderId="6" xfId="0" applyNumberFormat="1" applyFont="1" applyFill="1" applyBorder="1" applyAlignment="1">
      <alignment vertical="top" wrapText="1"/>
    </xf>
    <xf numFmtId="0" fontId="22" fillId="0" borderId="10" xfId="0" applyFont="1" applyFill="1" applyBorder="1" applyAlignment="1">
      <alignment vertical="top" wrapText="1"/>
    </xf>
    <xf numFmtId="0" fontId="22" fillId="2" borderId="42" xfId="0" applyFont="1" applyFill="1" applyBorder="1" applyAlignment="1">
      <alignment wrapText="1"/>
    </xf>
    <xf numFmtId="0" fontId="22" fillId="0" borderId="60" xfId="0" applyFont="1" applyFill="1" applyBorder="1" applyAlignment="1">
      <alignment vertical="top" wrapText="1"/>
    </xf>
    <xf numFmtId="0" fontId="22" fillId="0" borderId="16" xfId="0" applyFont="1" applyBorder="1" applyAlignment="1">
      <alignment vertical="top" wrapText="1"/>
    </xf>
    <xf numFmtId="0" fontId="22" fillId="0" borderId="62" xfId="0" applyFont="1" applyBorder="1" applyAlignment="1">
      <alignment vertical="top" wrapText="1"/>
    </xf>
    <xf numFmtId="2" fontId="22" fillId="0" borderId="56" xfId="0" applyNumberFormat="1" applyFont="1" applyBorder="1" applyAlignment="1">
      <alignment horizontal="right" vertical="top" wrapText="1"/>
    </xf>
    <xf numFmtId="0" fontId="22" fillId="2" borderId="74" xfId="1" applyFont="1" applyFill="1" applyBorder="1" applyAlignment="1">
      <alignment wrapText="1"/>
    </xf>
    <xf numFmtId="0" fontId="22" fillId="0" borderId="63" xfId="0" applyFont="1" applyFill="1" applyBorder="1" applyAlignment="1">
      <alignment vertical="center" wrapText="1"/>
    </xf>
    <xf numFmtId="0" fontId="22" fillId="0" borderId="61" xfId="0" applyFont="1" applyBorder="1" applyAlignment="1">
      <alignment vertical="top" wrapText="1"/>
    </xf>
    <xf numFmtId="0" fontId="22" fillId="0" borderId="63" xfId="0" applyFont="1" applyBorder="1" applyAlignment="1">
      <alignment vertical="top" wrapText="1"/>
    </xf>
    <xf numFmtId="2" fontId="22" fillId="0" borderId="58" xfId="0" applyNumberFormat="1" applyFont="1" applyFill="1" applyBorder="1" applyAlignment="1">
      <alignment horizontal="right" vertical="top" wrapText="1"/>
    </xf>
    <xf numFmtId="2" fontId="22" fillId="0" borderId="28" xfId="0" applyNumberFormat="1" applyFont="1" applyFill="1" applyBorder="1" applyAlignment="1">
      <alignment vertical="top" wrapText="1"/>
    </xf>
    <xf numFmtId="2" fontId="0" fillId="0" borderId="80" xfId="0" applyNumberFormat="1" applyBorder="1" applyAlignment="1">
      <alignment vertical="top"/>
    </xf>
    <xf numFmtId="2" fontId="22" fillId="0" borderId="58" xfId="0" applyNumberFormat="1" applyFont="1" applyFill="1" applyBorder="1" applyAlignment="1">
      <alignment vertical="top" wrapText="1"/>
    </xf>
    <xf numFmtId="0" fontId="22" fillId="0" borderId="1" xfId="0" applyFont="1" applyFill="1" applyBorder="1" applyAlignment="1">
      <alignment vertical="center" wrapText="1"/>
    </xf>
    <xf numFmtId="0" fontId="44" fillId="2" borderId="75" xfId="0" applyFont="1" applyFill="1" applyBorder="1" applyAlignment="1">
      <alignment horizontal="left" wrapText="1"/>
    </xf>
    <xf numFmtId="0" fontId="22" fillId="8" borderId="59" xfId="1" applyFont="1" applyFill="1" applyBorder="1" applyAlignment="1">
      <alignment wrapText="1"/>
    </xf>
    <xf numFmtId="0" fontId="44" fillId="23" borderId="74" xfId="0" applyFont="1" applyFill="1" applyBorder="1"/>
    <xf numFmtId="14" fontId="0" fillId="0" borderId="50" xfId="0" applyNumberFormat="1" applyBorder="1"/>
    <xf numFmtId="0" fontId="20" fillId="0" borderId="32" xfId="1" applyFill="1" applyBorder="1" applyAlignment="1">
      <alignment wrapText="1"/>
    </xf>
    <xf numFmtId="0" fontId="22" fillId="14" borderId="75" xfId="0" applyFont="1" applyFill="1" applyBorder="1" applyAlignment="1">
      <alignment wrapText="1"/>
    </xf>
    <xf numFmtId="0" fontId="22" fillId="14" borderId="64" xfId="0" applyFont="1" applyFill="1" applyBorder="1" applyAlignment="1">
      <alignment wrapText="1"/>
    </xf>
    <xf numFmtId="0" fontId="27" fillId="0" borderId="21" xfId="1" applyFont="1" applyFill="1" applyBorder="1" applyAlignment="1">
      <alignment horizontal="left" wrapText="1"/>
    </xf>
    <xf numFmtId="0" fontId="28" fillId="0" borderId="21" xfId="0" applyFont="1" applyFill="1" applyBorder="1" applyAlignment="1">
      <alignment horizontal="left" wrapText="1"/>
    </xf>
    <xf numFmtId="0" fontId="22" fillId="0" borderId="74" xfId="0" applyFont="1" applyBorder="1" applyAlignment="1">
      <alignment vertical="top" wrapText="1"/>
    </xf>
    <xf numFmtId="0" fontId="22" fillId="16" borderId="0" xfId="0" applyFont="1" applyFill="1" applyBorder="1" applyAlignment="1">
      <alignment vertical="top" wrapText="1"/>
    </xf>
    <xf numFmtId="0" fontId="0" fillId="0" borderId="0" xfId="0"/>
    <xf numFmtId="0" fontId="0" fillId="0" borderId="1" xfId="0" applyBorder="1"/>
    <xf numFmtId="0" fontId="22" fillId="0" borderId="1" xfId="0" applyFont="1" applyFill="1" applyBorder="1" applyAlignment="1">
      <alignment wrapText="1"/>
    </xf>
    <xf numFmtId="0" fontId="22" fillId="0" borderId="1" xfId="0" applyFont="1" applyBorder="1" applyAlignment="1">
      <alignment wrapText="1"/>
    </xf>
    <xf numFmtId="0" fontId="22" fillId="0" borderId="1" xfId="1" applyFont="1" applyFill="1" applyBorder="1" applyAlignment="1">
      <alignment wrapText="1"/>
    </xf>
    <xf numFmtId="0" fontId="22" fillId="0" borderId="3" xfId="0" applyFont="1" applyFill="1" applyBorder="1" applyAlignment="1">
      <alignment wrapText="1"/>
    </xf>
    <xf numFmtId="0" fontId="22" fillId="0" borderId="0" xfId="0" applyFont="1" applyFill="1" applyBorder="1" applyAlignment="1">
      <alignment wrapText="1"/>
    </xf>
    <xf numFmtId="0" fontId="22" fillId="0" borderId="4" xfId="0" applyFont="1" applyFill="1" applyBorder="1" applyAlignment="1">
      <alignment wrapText="1"/>
    </xf>
    <xf numFmtId="0" fontId="22" fillId="0" borderId="10" xfId="0" applyFont="1" applyFill="1" applyBorder="1" applyAlignment="1">
      <alignment wrapText="1"/>
    </xf>
    <xf numFmtId="0" fontId="22" fillId="0" borderId="7" xfId="0" applyFont="1" applyFill="1" applyBorder="1" applyAlignment="1">
      <alignment wrapText="1"/>
    </xf>
    <xf numFmtId="0" fontId="22" fillId="0" borderId="8" xfId="0" applyFont="1" applyFill="1" applyBorder="1" applyAlignment="1">
      <alignment wrapText="1"/>
    </xf>
    <xf numFmtId="0" fontId="22" fillId="0" borderId="11" xfId="0" applyFont="1" applyFill="1" applyBorder="1" applyAlignment="1">
      <alignment wrapText="1"/>
    </xf>
    <xf numFmtId="0" fontId="22" fillId="0" borderId="9" xfId="0" applyFont="1" applyFill="1" applyBorder="1" applyAlignment="1">
      <alignment wrapText="1"/>
    </xf>
    <xf numFmtId="0" fontId="22" fillId="0" borderId="6" xfId="0" applyFont="1" applyFill="1" applyBorder="1" applyAlignment="1">
      <alignment wrapText="1"/>
    </xf>
    <xf numFmtId="0" fontId="22" fillId="0" borderId="0" xfId="0" applyFont="1" applyBorder="1" applyAlignment="1">
      <alignment wrapText="1"/>
    </xf>
    <xf numFmtId="0" fontId="22" fillId="0" borderId="20" xfId="0" applyNumberFormat="1" applyFont="1" applyFill="1" applyBorder="1" applyAlignment="1">
      <alignment wrapText="1"/>
    </xf>
    <xf numFmtId="0" fontId="22" fillId="0" borderId="27" xfId="0" applyFont="1" applyFill="1" applyBorder="1" applyAlignment="1">
      <alignment wrapText="1"/>
    </xf>
    <xf numFmtId="0" fontId="22" fillId="0" borderId="28" xfId="0" applyFont="1" applyFill="1" applyBorder="1" applyAlignment="1">
      <alignment wrapText="1"/>
    </xf>
    <xf numFmtId="0" fontId="22" fillId="0" borderId="29" xfId="0" applyFont="1" applyFill="1" applyBorder="1" applyAlignment="1">
      <alignment wrapText="1"/>
    </xf>
    <xf numFmtId="0" fontId="22" fillId="0" borderId="27" xfId="0" applyFont="1" applyBorder="1" applyAlignment="1">
      <alignment wrapText="1"/>
    </xf>
    <xf numFmtId="0" fontId="22" fillId="0" borderId="14" xfId="0" applyFont="1" applyFill="1" applyBorder="1" applyAlignment="1">
      <alignment wrapText="1"/>
    </xf>
    <xf numFmtId="0" fontId="22" fillId="0" borderId="10" xfId="0" applyFont="1" applyBorder="1" applyAlignment="1">
      <alignment wrapText="1"/>
    </xf>
    <xf numFmtId="0" fontId="22" fillId="0" borderId="32" xfId="0" applyFont="1" applyFill="1" applyBorder="1" applyAlignment="1">
      <alignment wrapText="1"/>
    </xf>
    <xf numFmtId="0" fontId="22" fillId="0" borderId="38" xfId="0" applyFont="1" applyFill="1" applyBorder="1" applyAlignment="1">
      <alignment wrapText="1"/>
    </xf>
    <xf numFmtId="0" fontId="22" fillId="0" borderId="40" xfId="0" applyFont="1" applyFill="1" applyBorder="1" applyAlignment="1">
      <alignment wrapText="1"/>
    </xf>
    <xf numFmtId="0" fontId="22" fillId="0" borderId="16" xfId="0" applyFont="1" applyFill="1" applyBorder="1" applyAlignment="1">
      <alignment wrapText="1"/>
    </xf>
    <xf numFmtId="0" fontId="22" fillId="0" borderId="16" xfId="0" applyFont="1" applyBorder="1" applyAlignment="1">
      <alignment wrapText="1"/>
    </xf>
    <xf numFmtId="0" fontId="22" fillId="0" borderId="42" xfId="0" applyFont="1" applyFill="1" applyBorder="1" applyAlignment="1">
      <alignment wrapText="1"/>
    </xf>
    <xf numFmtId="0" fontId="22" fillId="0" borderId="43" xfId="0" applyFont="1" applyFill="1" applyBorder="1" applyAlignment="1">
      <alignment wrapText="1"/>
    </xf>
    <xf numFmtId="0" fontId="28" fillId="0" borderId="0" xfId="0" applyFont="1" applyFill="1" applyBorder="1" applyAlignment="1">
      <alignment wrapText="1"/>
    </xf>
    <xf numFmtId="0" fontId="27" fillId="0" borderId="0" xfId="1" applyFont="1" applyFill="1" applyBorder="1" applyAlignment="1">
      <alignment wrapText="1"/>
    </xf>
    <xf numFmtId="0" fontId="22" fillId="0" borderId="13" xfId="0" applyFont="1" applyFill="1" applyBorder="1" applyAlignment="1">
      <alignment wrapText="1"/>
    </xf>
    <xf numFmtId="0" fontId="22" fillId="0" borderId="9" xfId="0" applyFont="1" applyBorder="1" applyAlignment="1">
      <alignment wrapText="1"/>
    </xf>
    <xf numFmtId="0" fontId="22" fillId="0" borderId="42" xfId="0" applyFont="1" applyBorder="1" applyAlignment="1">
      <alignment wrapText="1"/>
    </xf>
    <xf numFmtId="0" fontId="27" fillId="0" borderId="38" xfId="1" applyFont="1" applyFill="1" applyBorder="1" applyAlignment="1">
      <alignment wrapText="1"/>
    </xf>
    <xf numFmtId="0" fontId="27" fillId="0" borderId="43" xfId="1" applyFont="1" applyFill="1" applyBorder="1" applyAlignment="1">
      <alignment wrapText="1"/>
    </xf>
    <xf numFmtId="0" fontId="28" fillId="0" borderId="43" xfId="0" applyFont="1" applyFill="1" applyBorder="1" applyAlignment="1">
      <alignment wrapText="1"/>
    </xf>
    <xf numFmtId="0" fontId="22" fillId="0" borderId="50" xfId="0" applyFont="1" applyFill="1" applyBorder="1" applyAlignment="1">
      <alignment wrapText="1"/>
    </xf>
    <xf numFmtId="0" fontId="22" fillId="0" borderId="4" xfId="0" applyFont="1" applyBorder="1" applyAlignment="1">
      <alignment wrapText="1"/>
    </xf>
    <xf numFmtId="0" fontId="22" fillId="0" borderId="37" xfId="0" applyNumberFormat="1" applyFont="1" applyFill="1" applyBorder="1" applyAlignment="1">
      <alignment wrapText="1"/>
    </xf>
    <xf numFmtId="14" fontId="22" fillId="0" borderId="17" xfId="0" applyNumberFormat="1" applyFont="1" applyFill="1" applyBorder="1" applyAlignment="1">
      <alignment horizontal="left" wrapText="1"/>
    </xf>
    <xf numFmtId="14" fontId="22" fillId="0" borderId="21" xfId="0" applyNumberFormat="1" applyFont="1" applyFill="1" applyBorder="1" applyAlignment="1">
      <alignment horizontal="left" wrapText="1"/>
    </xf>
    <xf numFmtId="14" fontId="22" fillId="0" borderId="45" xfId="0" applyNumberFormat="1" applyFont="1" applyFill="1" applyBorder="1" applyAlignment="1">
      <alignment horizontal="left" wrapText="1"/>
    </xf>
    <xf numFmtId="14" fontId="22" fillId="0" borderId="26" xfId="0" applyNumberFormat="1" applyFont="1" applyFill="1" applyBorder="1" applyAlignment="1">
      <alignment horizontal="left" wrapText="1"/>
    </xf>
    <xf numFmtId="0" fontId="22" fillId="0" borderId="41" xfId="0" applyNumberFormat="1" applyFont="1" applyFill="1" applyBorder="1" applyAlignment="1">
      <alignment wrapText="1"/>
    </xf>
    <xf numFmtId="0" fontId="22" fillId="0" borderId="47" xfId="0" applyFont="1" applyFill="1" applyBorder="1" applyAlignment="1">
      <alignment wrapText="1"/>
    </xf>
    <xf numFmtId="0" fontId="0" fillId="0" borderId="0" xfId="0" applyBorder="1"/>
    <xf numFmtId="0" fontId="0" fillId="0" borderId="8" xfId="0" applyBorder="1"/>
    <xf numFmtId="0" fontId="0" fillId="0" borderId="4" xfId="0" applyBorder="1"/>
    <xf numFmtId="0" fontId="22" fillId="0" borderId="56" xfId="0" applyFont="1" applyFill="1" applyBorder="1" applyAlignment="1">
      <alignment wrapText="1"/>
    </xf>
    <xf numFmtId="0" fontId="22" fillId="0" borderId="21" xfId="0" applyFont="1" applyFill="1" applyBorder="1" applyAlignment="1">
      <alignment horizontal="left" wrapText="1"/>
    </xf>
    <xf numFmtId="0" fontId="27" fillId="0" borderId="32" xfId="1" applyFont="1" applyFill="1" applyBorder="1" applyAlignment="1" applyProtection="1">
      <alignment wrapText="1"/>
    </xf>
    <xf numFmtId="0" fontId="27" fillId="0" borderId="4" xfId="1" applyFont="1" applyFill="1" applyBorder="1" applyAlignment="1" applyProtection="1">
      <alignment wrapText="1"/>
    </xf>
    <xf numFmtId="0" fontId="22" fillId="0" borderId="0" xfId="0" applyFont="1" applyFill="1" applyBorder="1" applyAlignment="1">
      <alignment wrapText="1" shrinkToFit="1"/>
    </xf>
    <xf numFmtId="0" fontId="27" fillId="0" borderId="4" xfId="1" applyFont="1" applyFill="1" applyBorder="1" applyAlignment="1" applyProtection="1">
      <alignment wrapText="1" shrinkToFit="1"/>
    </xf>
    <xf numFmtId="0" fontId="0" fillId="0" borderId="16" xfId="0" applyBorder="1"/>
    <xf numFmtId="0" fontId="0" fillId="0" borderId="38" xfId="0" applyBorder="1"/>
    <xf numFmtId="0" fontId="22" fillId="0" borderId="38" xfId="0" applyFont="1" applyFill="1" applyBorder="1" applyAlignment="1">
      <alignment wrapText="1" shrinkToFit="1"/>
    </xf>
    <xf numFmtId="0" fontId="27" fillId="0" borderId="32" xfId="1" applyFont="1" applyFill="1" applyBorder="1" applyAlignment="1" applyProtection="1">
      <alignment wrapText="1" shrinkToFit="1"/>
    </xf>
    <xf numFmtId="0" fontId="22" fillId="0" borderId="43" xfId="0" applyFont="1" applyFill="1" applyBorder="1" applyAlignment="1">
      <alignment wrapText="1" shrinkToFit="1"/>
    </xf>
    <xf numFmtId="0" fontId="27" fillId="0" borderId="42" xfId="1" applyFont="1" applyFill="1" applyBorder="1" applyAlignment="1" applyProtection="1">
      <alignment wrapText="1" shrinkToFit="1"/>
    </xf>
    <xf numFmtId="0" fontId="22" fillId="0" borderId="39" xfId="0" applyFont="1" applyFill="1" applyBorder="1" applyAlignment="1">
      <alignment wrapText="1"/>
    </xf>
    <xf numFmtId="0" fontId="22" fillId="0" borderId="44" xfId="0" applyFont="1" applyFill="1" applyBorder="1" applyAlignment="1">
      <alignment wrapText="1"/>
    </xf>
    <xf numFmtId="0" fontId="27" fillId="0" borderId="42" xfId="1" applyFont="1" applyFill="1" applyBorder="1" applyAlignment="1" applyProtection="1">
      <alignment wrapText="1"/>
    </xf>
    <xf numFmtId="0" fontId="22" fillId="0" borderId="16" xfId="1" applyFont="1" applyFill="1" applyBorder="1" applyAlignment="1">
      <alignment wrapText="1"/>
    </xf>
    <xf numFmtId="0" fontId="22" fillId="0" borderId="27" xfId="1" applyFont="1" applyFill="1" applyBorder="1" applyAlignment="1">
      <alignment wrapText="1"/>
    </xf>
    <xf numFmtId="0" fontId="20" fillId="0" borderId="32" xfId="1" applyFill="1" applyBorder="1" applyAlignment="1" applyProtection="1">
      <alignment wrapText="1"/>
    </xf>
    <xf numFmtId="0" fontId="22" fillId="2" borderId="38" xfId="0" applyFont="1" applyFill="1" applyBorder="1" applyAlignment="1">
      <alignment wrapText="1"/>
    </xf>
    <xf numFmtId="2" fontId="22" fillId="0" borderId="48" xfId="0" applyNumberFormat="1" applyFont="1" applyBorder="1" applyAlignment="1">
      <alignment horizontal="right" wrapText="1"/>
    </xf>
    <xf numFmtId="2" fontId="22" fillId="0" borderId="25" xfId="0" applyNumberFormat="1" applyFont="1" applyBorder="1" applyAlignment="1">
      <alignment horizontal="right" wrapText="1"/>
    </xf>
    <xf numFmtId="2" fontId="22" fillId="0" borderId="19" xfId="0" applyNumberFormat="1" applyFont="1" applyBorder="1" applyAlignment="1">
      <alignment horizontal="right" wrapText="1"/>
    </xf>
    <xf numFmtId="2" fontId="22" fillId="0" borderId="45" xfId="0" applyNumberFormat="1" applyFont="1" applyBorder="1" applyAlignment="1">
      <alignment horizontal="right" wrapText="1"/>
    </xf>
    <xf numFmtId="2" fontId="22" fillId="0" borderId="30" xfId="0" applyNumberFormat="1" applyFont="1" applyBorder="1" applyAlignment="1">
      <alignment horizontal="right" wrapText="1"/>
    </xf>
    <xf numFmtId="2" fontId="22" fillId="0" borderId="21" xfId="0" applyNumberFormat="1" applyFont="1" applyBorder="1" applyAlignment="1">
      <alignment horizontal="right" wrapText="1"/>
    </xf>
    <xf numFmtId="2" fontId="22" fillId="0" borderId="22" xfId="0" applyNumberFormat="1" applyFont="1" applyBorder="1" applyAlignment="1">
      <alignment horizontal="right" wrapText="1"/>
    </xf>
    <xf numFmtId="2" fontId="22" fillId="0" borderId="25" xfId="0" applyNumberFormat="1" applyFont="1" applyBorder="1" applyAlignment="1">
      <alignment wrapText="1"/>
    </xf>
    <xf numFmtId="0" fontId="22" fillId="0" borderId="53" xfId="0" applyFont="1" applyFill="1" applyBorder="1" applyAlignment="1">
      <alignment wrapText="1"/>
    </xf>
    <xf numFmtId="0" fontId="22" fillId="0" borderId="55" xfId="0" applyFont="1" applyFill="1" applyBorder="1" applyAlignment="1">
      <alignment wrapText="1"/>
    </xf>
    <xf numFmtId="0" fontId="22" fillId="0" borderId="31" xfId="0" applyFont="1" applyFill="1" applyBorder="1" applyAlignment="1">
      <alignment wrapText="1"/>
    </xf>
    <xf numFmtId="0" fontId="26" fillId="18" borderId="35" xfId="0" applyFont="1" applyFill="1" applyBorder="1" applyAlignment="1"/>
    <xf numFmtId="2" fontId="0" fillId="0" borderId="6" xfId="0" applyNumberFormat="1" applyBorder="1"/>
    <xf numFmtId="2" fontId="22" fillId="0" borderId="46" xfId="0" applyNumberFormat="1" applyFont="1" applyFill="1" applyBorder="1" applyAlignment="1">
      <alignment wrapText="1"/>
    </xf>
    <xf numFmtId="2" fontId="22" fillId="0" borderId="26" xfId="0" applyNumberFormat="1" applyFont="1" applyFill="1" applyBorder="1" applyAlignment="1">
      <alignment wrapText="1"/>
    </xf>
    <xf numFmtId="2" fontId="22" fillId="0" borderId="54" xfId="0" applyNumberFormat="1" applyFont="1" applyFill="1" applyBorder="1" applyAlignment="1">
      <alignment wrapText="1"/>
    </xf>
    <xf numFmtId="0" fontId="22" fillId="8" borderId="67" xfId="0" applyFont="1" applyFill="1" applyBorder="1" applyAlignment="1">
      <alignment wrapText="1"/>
    </xf>
    <xf numFmtId="0" fontId="0" fillId="0" borderId="67" xfId="0" applyBorder="1"/>
    <xf numFmtId="0" fontId="22" fillId="2" borderId="70" xfId="0" applyFont="1" applyFill="1" applyBorder="1" applyAlignment="1">
      <alignment wrapText="1"/>
    </xf>
    <xf numFmtId="0" fontId="22" fillId="0" borderId="70" xfId="0" applyFont="1" applyFill="1" applyBorder="1" applyAlignment="1">
      <alignment wrapText="1"/>
    </xf>
    <xf numFmtId="2" fontId="0" fillId="0" borderId="70" xfId="0" applyNumberFormat="1" applyBorder="1"/>
    <xf numFmtId="2" fontId="0" fillId="0" borderId="64" xfId="0" applyNumberFormat="1" applyBorder="1"/>
    <xf numFmtId="2" fontId="0" fillId="0" borderId="68" xfId="0" applyNumberFormat="1" applyBorder="1"/>
    <xf numFmtId="0" fontId="22" fillId="2" borderId="64" xfId="0" applyFont="1" applyFill="1" applyBorder="1" applyAlignment="1">
      <alignment wrapText="1"/>
    </xf>
    <xf numFmtId="0" fontId="0" fillId="0" borderId="66" xfId="0" applyBorder="1"/>
    <xf numFmtId="0" fontId="22" fillId="0" borderId="62" xfId="0" applyFont="1" applyBorder="1" applyAlignment="1">
      <alignment wrapText="1"/>
    </xf>
    <xf numFmtId="0" fontId="22" fillId="0" borderId="67" xfId="0" applyFont="1" applyBorder="1" applyAlignment="1">
      <alignment wrapText="1"/>
    </xf>
    <xf numFmtId="0" fontId="22" fillId="0" borderId="63" xfId="0" applyFont="1" applyBorder="1" applyAlignment="1">
      <alignment wrapText="1"/>
    </xf>
    <xf numFmtId="0" fontId="22" fillId="0" borderId="12" xfId="0" applyFont="1" applyBorder="1" applyAlignment="1">
      <alignment wrapText="1"/>
    </xf>
    <xf numFmtId="0" fontId="22" fillId="0" borderId="66" xfId="0" applyFont="1" applyBorder="1" applyAlignment="1">
      <alignment wrapText="1"/>
    </xf>
    <xf numFmtId="0" fontId="22" fillId="0" borderId="43" xfId="0" applyFont="1" applyBorder="1" applyAlignment="1">
      <alignment wrapText="1"/>
    </xf>
    <xf numFmtId="0" fontId="22" fillId="2" borderId="1" xfId="0" applyFont="1" applyFill="1" applyBorder="1" applyAlignment="1">
      <alignment wrapText="1"/>
    </xf>
    <xf numFmtId="0" fontId="22" fillId="0" borderId="67" xfId="0" applyFont="1" applyFill="1" applyBorder="1" applyAlignment="1">
      <alignment wrapText="1"/>
    </xf>
    <xf numFmtId="2" fontId="0" fillId="0" borderId="46" xfId="0" applyNumberFormat="1" applyBorder="1"/>
    <xf numFmtId="0" fontId="0" fillId="0" borderId="55" xfId="0" applyBorder="1"/>
    <xf numFmtId="2" fontId="0" fillId="0" borderId="26" xfId="0" applyNumberFormat="1" applyBorder="1"/>
    <xf numFmtId="2" fontId="25" fillId="0" borderId="26" xfId="1" applyNumberFormat="1" applyFont="1" applyFill="1" applyBorder="1" applyAlignment="1">
      <alignment wrapText="1"/>
    </xf>
    <xf numFmtId="2" fontId="22" fillId="0" borderId="26" xfId="0" applyNumberFormat="1" applyFont="1" applyFill="1" applyBorder="1" applyAlignment="1">
      <alignment horizontal="right" wrapText="1"/>
    </xf>
    <xf numFmtId="2" fontId="22" fillId="0" borderId="46" xfId="0" applyNumberFormat="1" applyFont="1" applyFill="1" applyBorder="1" applyAlignment="1">
      <alignment horizontal="right" wrapText="1"/>
    </xf>
    <xf numFmtId="2" fontId="22" fillId="0" borderId="54" xfId="0" applyNumberFormat="1" applyFont="1" applyFill="1" applyBorder="1" applyAlignment="1">
      <alignment horizontal="right" wrapText="1"/>
    </xf>
    <xf numFmtId="2" fontId="22" fillId="0" borderId="6" xfId="0" applyNumberFormat="1" applyFont="1" applyFill="1" applyBorder="1" applyAlignment="1">
      <alignment wrapText="1"/>
    </xf>
    <xf numFmtId="2" fontId="22" fillId="0" borderId="39" xfId="0" applyNumberFormat="1" applyFont="1" applyFill="1" applyBorder="1" applyAlignment="1">
      <alignment wrapText="1"/>
    </xf>
    <xf numFmtId="2" fontId="22" fillId="0" borderId="44" xfId="0" applyNumberFormat="1" applyFont="1" applyFill="1" applyBorder="1" applyAlignment="1">
      <alignment wrapText="1"/>
    </xf>
    <xf numFmtId="2" fontId="25" fillId="0" borderId="6" xfId="1" applyNumberFormat="1" applyFont="1" applyFill="1" applyBorder="1" applyAlignment="1">
      <alignment wrapText="1"/>
    </xf>
    <xf numFmtId="0" fontId="27" fillId="0" borderId="6" xfId="1" applyFont="1" applyFill="1" applyBorder="1" applyAlignment="1">
      <alignment horizontal="left" vertical="top" wrapText="1"/>
    </xf>
    <xf numFmtId="0" fontId="27" fillId="0" borderId="6" xfId="0" applyFont="1" applyFill="1" applyBorder="1" applyAlignment="1">
      <alignment horizontal="left" wrapText="1"/>
    </xf>
    <xf numFmtId="0" fontId="27" fillId="0" borderId="6" xfId="1" applyFont="1" applyFill="1" applyBorder="1" applyAlignment="1">
      <alignment horizontal="left" wrapText="1"/>
    </xf>
    <xf numFmtId="0" fontId="22" fillId="2" borderId="71" xfId="0" applyFont="1" applyFill="1" applyBorder="1" applyAlignment="1">
      <alignment wrapText="1"/>
    </xf>
    <xf numFmtId="0" fontId="22" fillId="8" borderId="72" xfId="0" applyFont="1" applyFill="1" applyBorder="1" applyAlignment="1">
      <alignment wrapText="1"/>
    </xf>
    <xf numFmtId="0" fontId="22" fillId="2" borderId="72" xfId="0" applyFont="1" applyFill="1" applyBorder="1" applyAlignment="1">
      <alignment wrapText="1"/>
    </xf>
    <xf numFmtId="49" fontId="0" fillId="0" borderId="46" xfId="0" applyNumberFormat="1" applyBorder="1" applyAlignment="1">
      <alignment vertical="top" wrapText="1"/>
    </xf>
    <xf numFmtId="0" fontId="22" fillId="23" borderId="61" xfId="0" applyFont="1" applyFill="1" applyBorder="1" applyAlignment="1">
      <alignment wrapText="1"/>
    </xf>
    <xf numFmtId="0" fontId="22" fillId="8" borderId="60" xfId="0" applyFont="1" applyFill="1" applyBorder="1" applyAlignment="1">
      <alignment wrapText="1"/>
    </xf>
    <xf numFmtId="0" fontId="22" fillId="8" borderId="74" xfId="1" applyFont="1" applyFill="1" applyBorder="1" applyAlignment="1">
      <alignment wrapText="1"/>
    </xf>
    <xf numFmtId="0" fontId="20" fillId="0" borderId="32" xfId="1" applyFill="1" applyBorder="1" applyAlignment="1" applyProtection="1">
      <alignment vertical="top" wrapText="1"/>
    </xf>
    <xf numFmtId="0" fontId="22" fillId="16" borderId="76" xfId="0" applyFont="1" applyFill="1" applyBorder="1" applyAlignment="1">
      <alignment wrapText="1"/>
    </xf>
    <xf numFmtId="0" fontId="22" fillId="16" borderId="78" xfId="0" applyFont="1" applyFill="1" applyBorder="1" applyAlignment="1">
      <alignment wrapText="1"/>
    </xf>
    <xf numFmtId="0" fontId="0" fillId="0" borderId="0" xfId="0" applyAlignment="1">
      <alignment wrapText="1"/>
    </xf>
    <xf numFmtId="0" fontId="22" fillId="8" borderId="70" xfId="0" applyFont="1" applyFill="1" applyBorder="1" applyAlignment="1">
      <alignment wrapText="1"/>
    </xf>
    <xf numFmtId="0" fontId="22" fillId="2" borderId="74" xfId="0" applyFont="1" applyFill="1" applyBorder="1" applyAlignment="1">
      <alignment vertical="center" wrapText="1"/>
    </xf>
    <xf numFmtId="0" fontId="22" fillId="2" borderId="68" xfId="0" applyFont="1" applyFill="1" applyBorder="1" applyAlignment="1">
      <alignment wrapText="1"/>
    </xf>
    <xf numFmtId="0" fontId="22" fillId="0" borderId="42" xfId="0" applyFont="1" applyFill="1" applyBorder="1" applyAlignment="1">
      <alignment vertical="center" wrapText="1"/>
    </xf>
    <xf numFmtId="0" fontId="27" fillId="0" borderId="29" xfId="1" applyFont="1" applyFill="1" applyBorder="1" applyAlignment="1" applyProtection="1">
      <alignment vertical="top" wrapText="1"/>
    </xf>
    <xf numFmtId="0" fontId="27" fillId="0" borderId="63" xfId="1" applyFont="1" applyFill="1" applyBorder="1" applyAlignment="1">
      <alignment vertical="top" wrapText="1"/>
    </xf>
    <xf numFmtId="0" fontId="22" fillId="8" borderId="71" xfId="0" applyFont="1" applyFill="1" applyBorder="1" applyAlignment="1">
      <alignment wrapText="1"/>
    </xf>
    <xf numFmtId="0" fontId="22" fillId="0" borderId="32" xfId="0" applyFont="1" applyFill="1" applyBorder="1" applyAlignment="1">
      <alignment vertical="center" wrapText="1"/>
    </xf>
    <xf numFmtId="0" fontId="22" fillId="0" borderId="67" xfId="0" applyFont="1" applyFill="1" applyBorder="1" applyAlignment="1">
      <alignment vertical="center" wrapText="1"/>
    </xf>
    <xf numFmtId="0" fontId="22" fillId="0" borderId="38" xfId="0" applyFont="1" applyFill="1" applyBorder="1" applyAlignment="1">
      <alignment vertical="center" wrapText="1"/>
    </xf>
    <xf numFmtId="0" fontId="22" fillId="0" borderId="27" xfId="0" applyFont="1" applyFill="1" applyBorder="1" applyAlignment="1">
      <alignment vertical="center" wrapText="1"/>
    </xf>
    <xf numFmtId="0" fontId="22" fillId="8" borderId="64" xfId="0" applyFont="1" applyFill="1" applyBorder="1" applyAlignment="1">
      <alignment wrapText="1"/>
    </xf>
    <xf numFmtId="0" fontId="44" fillId="8" borderId="74" xfId="0" applyFont="1" applyFill="1" applyBorder="1" applyAlignment="1">
      <alignment wrapText="1"/>
    </xf>
    <xf numFmtId="0" fontId="35" fillId="0" borderId="0" xfId="0" applyFont="1" applyBorder="1"/>
    <xf numFmtId="0" fontId="44" fillId="2" borderId="80" xfId="0" applyFont="1" applyFill="1" applyBorder="1" applyAlignment="1">
      <alignment wrapText="1"/>
    </xf>
    <xf numFmtId="0" fontId="44" fillId="8" borderId="80" xfId="0" applyFont="1" applyFill="1" applyBorder="1" applyAlignment="1">
      <alignment wrapText="1"/>
    </xf>
    <xf numFmtId="0" fontId="44" fillId="2" borderId="67" xfId="0" applyFont="1" applyFill="1" applyBorder="1" applyAlignment="1">
      <alignment wrapText="1"/>
    </xf>
    <xf numFmtId="0" fontId="44" fillId="2" borderId="67" xfId="0" applyFont="1" applyFill="1" applyBorder="1"/>
    <xf numFmtId="0" fontId="22" fillId="0" borderId="56" xfId="0" applyFont="1" applyFill="1" applyBorder="1" applyAlignment="1">
      <alignment vertical="center" wrapText="1"/>
    </xf>
    <xf numFmtId="0" fontId="22" fillId="8" borderId="69" xfId="0" applyFont="1" applyFill="1" applyBorder="1"/>
    <xf numFmtId="0" fontId="22" fillId="0" borderId="68" xfId="0" applyFont="1" applyBorder="1" applyAlignment="1">
      <alignment wrapText="1"/>
    </xf>
    <xf numFmtId="0" fontId="58" fillId="0" borderId="0" xfId="0" applyFont="1" applyBorder="1"/>
    <xf numFmtId="14" fontId="22" fillId="0" borderId="45" xfId="0" applyNumberFormat="1" applyFont="1" applyFill="1" applyBorder="1" applyAlignment="1">
      <alignment horizontal="left"/>
    </xf>
    <xf numFmtId="0" fontId="22" fillId="12" borderId="59" xfId="0" applyFont="1" applyFill="1" applyBorder="1" applyAlignment="1">
      <alignment wrapText="1"/>
    </xf>
    <xf numFmtId="0" fontId="22" fillId="2" borderId="73" xfId="0" applyFont="1" applyFill="1" applyBorder="1" applyAlignment="1">
      <alignment wrapText="1"/>
    </xf>
    <xf numFmtId="0" fontId="22" fillId="8" borderId="26" xfId="0" applyFont="1" applyFill="1" applyBorder="1" applyAlignment="1">
      <alignment wrapText="1"/>
    </xf>
    <xf numFmtId="0" fontId="22" fillId="2" borderId="76" xfId="0" applyFont="1" applyFill="1" applyBorder="1" applyAlignment="1">
      <alignment wrapText="1"/>
    </xf>
    <xf numFmtId="0" fontId="22" fillId="23" borderId="63" xfId="0" applyFont="1" applyFill="1" applyBorder="1" applyAlignment="1">
      <alignment wrapText="1"/>
    </xf>
    <xf numFmtId="0" fontId="22" fillId="2" borderId="66" xfId="0" applyFont="1" applyFill="1" applyBorder="1" applyAlignment="1">
      <alignment horizontal="left" wrapText="1"/>
    </xf>
    <xf numFmtId="0" fontId="22" fillId="0" borderId="1" xfId="0" applyFont="1" applyFill="1" applyBorder="1" applyAlignment="1">
      <alignment horizontal="left" wrapText="1"/>
    </xf>
    <xf numFmtId="0" fontId="22" fillId="0" borderId="37" xfId="0" applyNumberFormat="1" applyFont="1" applyFill="1" applyBorder="1" applyAlignment="1">
      <alignment vertical="top" wrapText="1"/>
    </xf>
    <xf numFmtId="0" fontId="22" fillId="0" borderId="32" xfId="0" applyFont="1" applyFill="1" applyBorder="1" applyAlignment="1">
      <alignment vertical="top" wrapText="1"/>
    </xf>
    <xf numFmtId="0" fontId="22" fillId="0" borderId="38" xfId="0" applyFont="1" applyFill="1" applyBorder="1" applyAlignment="1">
      <alignment vertical="top" wrapText="1" shrinkToFit="1"/>
    </xf>
    <xf numFmtId="2" fontId="0" fillId="0" borderId="68" xfId="0" applyNumberFormat="1" applyBorder="1" applyAlignment="1">
      <alignment vertical="top"/>
    </xf>
    <xf numFmtId="1" fontId="22" fillId="0" borderId="68" xfId="0" applyNumberFormat="1" applyFont="1" applyFill="1" applyBorder="1" applyAlignment="1">
      <alignment vertical="top" wrapText="1"/>
    </xf>
    <xf numFmtId="0" fontId="22" fillId="0" borderId="31" xfId="0" applyFont="1" applyFill="1" applyBorder="1" applyAlignment="1">
      <alignment vertical="top" wrapText="1"/>
    </xf>
    <xf numFmtId="2" fontId="22" fillId="0" borderId="46" xfId="0" applyNumberFormat="1" applyFont="1" applyFill="1" applyBorder="1" applyAlignment="1">
      <alignment vertical="top" wrapText="1"/>
    </xf>
    <xf numFmtId="14" fontId="22" fillId="0" borderId="17" xfId="0" applyNumberFormat="1" applyFont="1" applyFill="1" applyBorder="1" applyAlignment="1">
      <alignment horizontal="left" vertical="top" wrapText="1"/>
    </xf>
    <xf numFmtId="0" fontId="22" fillId="0" borderId="16" xfId="0" applyFont="1" applyFill="1" applyBorder="1" applyAlignment="1">
      <alignment vertical="center" wrapText="1"/>
    </xf>
    <xf numFmtId="0" fontId="22" fillId="0" borderId="60" xfId="0" applyFont="1" applyBorder="1" applyAlignment="1">
      <alignment vertical="top" wrapText="1"/>
    </xf>
    <xf numFmtId="2" fontId="22" fillId="0" borderId="48" xfId="0" applyNumberFormat="1" applyFont="1" applyBorder="1" applyAlignment="1">
      <alignment horizontal="right" vertical="top" wrapText="1"/>
    </xf>
    <xf numFmtId="0" fontId="45" fillId="0" borderId="38" xfId="1" applyFont="1" applyFill="1" applyBorder="1" applyAlignment="1" applyProtection="1">
      <alignment vertical="top" wrapText="1" shrinkToFit="1"/>
    </xf>
    <xf numFmtId="2" fontId="22" fillId="0" borderId="38" xfId="0" applyNumberFormat="1" applyFont="1" applyFill="1" applyBorder="1" applyAlignment="1">
      <alignment vertical="top" wrapText="1"/>
    </xf>
    <xf numFmtId="2" fontId="22" fillId="0" borderId="38" xfId="0" applyNumberFormat="1" applyFont="1" applyFill="1" applyBorder="1" applyAlignment="1">
      <alignment horizontal="right" vertical="top" wrapText="1"/>
    </xf>
    <xf numFmtId="0" fontId="22" fillId="0" borderId="43" xfId="0" applyFont="1" applyFill="1" applyBorder="1" applyAlignment="1">
      <alignment vertical="top" wrapText="1" shrinkToFit="1"/>
    </xf>
    <xf numFmtId="0" fontId="45" fillId="0" borderId="44" xfId="1" applyFont="1" applyFill="1" applyBorder="1" applyAlignment="1" applyProtection="1">
      <alignment vertical="top" wrapText="1" shrinkToFit="1"/>
    </xf>
    <xf numFmtId="1" fontId="22" fillId="0" borderId="64" xfId="0" applyNumberFormat="1" applyFont="1" applyFill="1" applyBorder="1" applyAlignment="1">
      <alignment vertical="top" wrapText="1"/>
    </xf>
    <xf numFmtId="2" fontId="22" fillId="0" borderId="54" xfId="0" applyNumberFormat="1" applyFont="1" applyBorder="1" applyAlignment="1">
      <alignment horizontal="right" vertical="top" wrapText="1"/>
    </xf>
    <xf numFmtId="0" fontId="22" fillId="0" borderId="43" xfId="0" applyFont="1" applyFill="1" applyBorder="1" applyAlignment="1">
      <alignment vertical="center" wrapText="1"/>
    </xf>
    <xf numFmtId="14" fontId="22" fillId="0" borderId="45" xfId="0" applyNumberFormat="1" applyFont="1" applyFill="1" applyBorder="1" applyAlignment="1">
      <alignment horizontal="left" vertical="top" wrapText="1"/>
    </xf>
    <xf numFmtId="2" fontId="22" fillId="0" borderId="43" xfId="0" applyNumberFormat="1" applyFont="1" applyFill="1" applyBorder="1" applyAlignment="1">
      <alignment horizontal="right" vertical="top" wrapText="1"/>
    </xf>
    <xf numFmtId="0" fontId="22" fillId="0" borderId="41" xfId="0" applyFont="1" applyBorder="1" applyAlignment="1">
      <alignment vertical="top" wrapText="1"/>
    </xf>
    <xf numFmtId="0" fontId="22" fillId="0" borderId="52" xfId="0" applyFont="1" applyFill="1" applyBorder="1" applyAlignment="1">
      <alignment vertical="top" wrapText="1"/>
    </xf>
    <xf numFmtId="2" fontId="22" fillId="0" borderId="43" xfId="0" applyNumberFormat="1" applyFont="1" applyFill="1" applyBorder="1" applyAlignment="1">
      <alignment vertical="top" wrapText="1"/>
    </xf>
    <xf numFmtId="0" fontId="27" fillId="0" borderId="26" xfId="1" applyFont="1" applyFill="1" applyBorder="1" applyAlignment="1">
      <alignment horizontal="left" wrapText="1"/>
    </xf>
    <xf numFmtId="0" fontId="22" fillId="0" borderId="28" xfId="0" applyFont="1" applyFill="1" applyBorder="1" applyAlignment="1">
      <alignment vertical="center" wrapText="1"/>
    </xf>
    <xf numFmtId="0" fontId="22" fillId="2" borderId="75" xfId="0" applyFont="1" applyFill="1" applyBorder="1" applyAlignment="1">
      <alignment horizontal="left" wrapText="1"/>
    </xf>
    <xf numFmtId="0" fontId="27" fillId="0" borderId="47" xfId="1" applyFont="1" applyFill="1" applyBorder="1" applyAlignment="1" applyProtection="1">
      <alignment wrapText="1" shrinkToFit="1"/>
    </xf>
    <xf numFmtId="0" fontId="27" fillId="0" borderId="43" xfId="0" applyFont="1" applyFill="1" applyBorder="1" applyAlignment="1">
      <alignment vertical="top" wrapText="1"/>
    </xf>
    <xf numFmtId="2" fontId="44" fillId="0" borderId="6" xfId="0" applyNumberFormat="1" applyFont="1" applyFill="1" applyBorder="1" applyAlignment="1">
      <alignment wrapText="1"/>
    </xf>
    <xf numFmtId="2" fontId="44" fillId="0" borderId="26" xfId="0" applyNumberFormat="1" applyFont="1" applyFill="1" applyBorder="1" applyAlignment="1">
      <alignment horizontal="right" wrapText="1"/>
    </xf>
    <xf numFmtId="0" fontId="44" fillId="0" borderId="71" xfId="0" applyFont="1" applyFill="1" applyBorder="1" applyAlignment="1">
      <alignment wrapText="1"/>
    </xf>
    <xf numFmtId="0" fontId="44" fillId="0" borderId="10" xfId="0" applyFont="1" applyBorder="1" applyAlignment="1">
      <alignment wrapText="1"/>
    </xf>
    <xf numFmtId="0" fontId="44" fillId="0" borderId="66" xfId="0" applyFont="1" applyBorder="1" applyAlignment="1">
      <alignment wrapText="1"/>
    </xf>
    <xf numFmtId="2" fontId="44" fillId="0" borderId="22" xfId="0" applyNumberFormat="1" applyFont="1" applyBorder="1" applyAlignment="1">
      <alignment wrapText="1"/>
    </xf>
    <xf numFmtId="0" fontId="44" fillId="0" borderId="14" xfId="0" applyFont="1" applyFill="1" applyBorder="1" applyAlignment="1">
      <alignment wrapText="1"/>
    </xf>
    <xf numFmtId="0" fontId="44" fillId="0" borderId="10" xfId="0" applyFont="1" applyFill="1" applyBorder="1" applyAlignment="1">
      <alignment wrapText="1"/>
    </xf>
    <xf numFmtId="0" fontId="44" fillId="0" borderId="4" xfId="0" applyFont="1" applyFill="1" applyBorder="1" applyAlignment="1">
      <alignment wrapText="1"/>
    </xf>
    <xf numFmtId="0" fontId="44" fillId="0" borderId="7" xfId="0" applyFont="1" applyFill="1" applyBorder="1" applyAlignment="1">
      <alignment wrapText="1"/>
    </xf>
    <xf numFmtId="0" fontId="44" fillId="23" borderId="67" xfId="0" applyFont="1" applyFill="1" applyBorder="1" applyAlignment="1">
      <alignment wrapText="1"/>
    </xf>
    <xf numFmtId="0" fontId="22" fillId="2" borderId="70" xfId="0" applyFont="1" applyFill="1" applyBorder="1" applyAlignment="1">
      <alignment horizontal="left" wrapText="1"/>
    </xf>
    <xf numFmtId="0" fontId="0" fillId="16" borderId="67" xfId="0" applyFill="1" applyBorder="1" applyAlignment="1">
      <alignment vertical="center" wrapText="1"/>
    </xf>
    <xf numFmtId="0" fontId="22" fillId="2" borderId="75" xfId="0" applyFont="1" applyFill="1" applyBorder="1" applyAlignment="1">
      <alignment horizontal="left" vertical="center" wrapText="1"/>
    </xf>
    <xf numFmtId="0" fontId="22" fillId="8" borderId="74" xfId="0" applyFont="1" applyFill="1" applyBorder="1" applyAlignment="1">
      <alignment horizontal="left" wrapText="1"/>
    </xf>
    <xf numFmtId="0" fontId="20" fillId="0" borderId="6" xfId="1" applyFill="1" applyBorder="1" applyAlignment="1">
      <alignment vertical="center" wrapText="1"/>
    </xf>
    <xf numFmtId="0" fontId="20" fillId="0" borderId="17" xfId="1" applyFill="1" applyBorder="1" applyAlignment="1">
      <alignment vertical="top" wrapText="1"/>
    </xf>
    <xf numFmtId="0" fontId="35" fillId="0" borderId="2" xfId="0" applyFont="1" applyBorder="1"/>
    <xf numFmtId="0" fontId="35" fillId="0" borderId="0" xfId="0" applyFont="1" applyBorder="1" applyAlignment="1">
      <alignment vertical="top" wrapText="1"/>
    </xf>
    <xf numFmtId="1" fontId="22" fillId="2" borderId="23" xfId="0" applyNumberFormat="1" applyFont="1" applyFill="1" applyBorder="1" applyAlignment="1">
      <alignment wrapText="1"/>
    </xf>
    <xf numFmtId="1" fontId="22" fillId="2" borderId="10" xfId="0" applyNumberFormat="1" applyFont="1" applyFill="1" applyBorder="1" applyAlignment="1">
      <alignment wrapText="1"/>
    </xf>
    <xf numFmtId="2" fontId="22" fillId="2" borderId="22" xfId="0" applyNumberFormat="1" applyFont="1" applyFill="1" applyBorder="1" applyAlignment="1">
      <alignment wrapText="1"/>
    </xf>
    <xf numFmtId="0" fontId="22" fillId="2" borderId="14" xfId="0" applyFont="1" applyFill="1" applyBorder="1" applyAlignment="1">
      <alignment wrapText="1"/>
    </xf>
    <xf numFmtId="0" fontId="22" fillId="2" borderId="15" xfId="0" applyFont="1" applyFill="1" applyBorder="1" applyAlignment="1">
      <alignment wrapText="1"/>
    </xf>
    <xf numFmtId="0" fontId="27" fillId="0" borderId="26" xfId="0" applyFont="1" applyFill="1" applyBorder="1" applyAlignment="1">
      <alignment vertical="center" wrapText="1"/>
    </xf>
    <xf numFmtId="0" fontId="44" fillId="2" borderId="61" xfId="0" applyFont="1" applyFill="1" applyBorder="1" applyAlignment="1">
      <alignment wrapText="1"/>
    </xf>
    <xf numFmtId="0" fontId="44" fillId="2" borderId="59" xfId="0" applyFont="1" applyFill="1" applyBorder="1" applyAlignment="1">
      <alignment vertical="center" wrapText="1"/>
    </xf>
    <xf numFmtId="0" fontId="22" fillId="0" borderId="7" xfId="0" applyFont="1" applyFill="1" applyBorder="1" applyAlignment="1">
      <alignment vertical="center" wrapText="1"/>
    </xf>
    <xf numFmtId="0" fontId="44" fillId="23" borderId="74" xfId="0" applyFont="1" applyFill="1" applyBorder="1" applyAlignment="1">
      <alignment wrapText="1"/>
    </xf>
    <xf numFmtId="0" fontId="31" fillId="2" borderId="20" xfId="0" applyFont="1" applyFill="1" applyBorder="1" applyAlignment="1">
      <alignment horizontal="right" wrapText="1"/>
    </xf>
    <xf numFmtId="0" fontId="28" fillId="0" borderId="26" xfId="0" applyFont="1" applyFill="1" applyBorder="1" applyAlignment="1">
      <alignment wrapText="1"/>
    </xf>
    <xf numFmtId="0" fontId="44" fillId="2" borderId="69" xfId="0" applyFont="1" applyFill="1" applyBorder="1" applyAlignment="1">
      <alignment wrapText="1"/>
    </xf>
    <xf numFmtId="0" fontId="22" fillId="2" borderId="37" xfId="0" applyNumberFormat="1" applyFont="1" applyFill="1" applyBorder="1" applyAlignment="1">
      <alignment horizontal="right" wrapText="1"/>
    </xf>
    <xf numFmtId="0" fontId="22" fillId="2" borderId="41" xfId="0" applyNumberFormat="1" applyFont="1" applyFill="1" applyBorder="1" applyAlignment="1">
      <alignment horizontal="right" wrapText="1"/>
    </xf>
    <xf numFmtId="1" fontId="44" fillId="0" borderId="38" xfId="0" applyNumberFormat="1" applyFont="1" applyFill="1" applyBorder="1" applyAlignment="1">
      <alignment wrapText="1"/>
    </xf>
    <xf numFmtId="0" fontId="45" fillId="0" borderId="47" xfId="1" applyFont="1" applyFill="1" applyBorder="1" applyAlignment="1">
      <alignment wrapText="1"/>
    </xf>
    <xf numFmtId="0" fontId="27" fillId="0" borderId="54" xfId="0" applyFont="1" applyFill="1" applyBorder="1" applyAlignment="1">
      <alignment horizontal="left" wrapText="1"/>
    </xf>
    <xf numFmtId="0" fontId="27" fillId="0" borderId="21" xfId="0" applyFont="1" applyFill="1" applyBorder="1" applyAlignment="1">
      <alignment horizontal="left" wrapText="1"/>
    </xf>
    <xf numFmtId="2" fontId="26" fillId="0" borderId="50" xfId="0" applyNumberFormat="1" applyFont="1" applyFill="1" applyBorder="1"/>
    <xf numFmtId="0" fontId="44" fillId="2" borderId="59" xfId="0" applyFont="1" applyFill="1" applyBorder="1" applyAlignment="1">
      <alignment wrapText="1"/>
    </xf>
    <xf numFmtId="0" fontId="27" fillId="0" borderId="45" xfId="0" applyFont="1" applyFill="1" applyBorder="1" applyAlignment="1">
      <alignment horizontal="left" wrapText="1"/>
    </xf>
    <xf numFmtId="0" fontId="44" fillId="2" borderId="63" xfId="0" applyFont="1" applyFill="1" applyBorder="1" applyAlignment="1">
      <alignment wrapText="1"/>
    </xf>
    <xf numFmtId="0" fontId="44" fillId="2" borderId="75" xfId="0" applyFont="1" applyFill="1" applyBorder="1" applyAlignment="1">
      <alignment vertical="center" wrapText="1"/>
    </xf>
    <xf numFmtId="0" fontId="44" fillId="0" borderId="75" xfId="0" applyFont="1" applyBorder="1"/>
    <xf numFmtId="0" fontId="44" fillId="8" borderId="74" xfId="0" applyFont="1" applyFill="1" applyBorder="1" applyAlignment="1">
      <alignment vertical="center" wrapText="1"/>
    </xf>
    <xf numFmtId="0" fontId="27" fillId="0" borderId="6" xfId="0" applyFont="1" applyFill="1" applyBorder="1" applyAlignment="1">
      <alignment horizontal="left" vertical="top" wrapText="1"/>
    </xf>
    <xf numFmtId="0" fontId="22" fillId="8" borderId="69" xfId="1" applyFont="1" applyFill="1" applyBorder="1" applyAlignment="1">
      <alignment wrapText="1"/>
    </xf>
    <xf numFmtId="0" fontId="44" fillId="23" borderId="80" xfId="0" applyFont="1" applyFill="1" applyBorder="1" applyAlignment="1">
      <alignment vertical="center" wrapText="1"/>
    </xf>
    <xf numFmtId="2" fontId="44" fillId="0" borderId="74" xfId="0" applyNumberFormat="1" applyFont="1" applyBorder="1" applyAlignment="1">
      <alignment wrapText="1"/>
    </xf>
    <xf numFmtId="0" fontId="44" fillId="0" borderId="70" xfId="0" applyFont="1" applyBorder="1" applyAlignment="1">
      <alignment vertical="center" wrapText="1"/>
    </xf>
    <xf numFmtId="0" fontId="22" fillId="8" borderId="70" xfId="0" applyFont="1" applyFill="1" applyBorder="1" applyAlignment="1">
      <alignment vertical="center" wrapText="1"/>
    </xf>
    <xf numFmtId="0" fontId="22" fillId="8" borderId="70" xfId="0" applyFont="1" applyFill="1" applyBorder="1" applyAlignment="1"/>
    <xf numFmtId="0" fontId="22" fillId="2" borderId="65" xfId="0" applyFont="1" applyFill="1" applyBorder="1" applyAlignment="1">
      <alignment wrapText="1"/>
    </xf>
    <xf numFmtId="0" fontId="22" fillId="0" borderId="35" xfId="0" applyFont="1" applyFill="1" applyBorder="1" applyAlignment="1">
      <alignment wrapText="1"/>
    </xf>
    <xf numFmtId="2" fontId="22" fillId="0" borderId="35" xfId="0" applyNumberFormat="1" applyFont="1" applyFill="1" applyBorder="1" applyAlignment="1">
      <alignment wrapText="1"/>
    </xf>
    <xf numFmtId="0" fontId="22" fillId="0" borderId="49" xfId="0" applyFont="1" applyBorder="1" applyAlignment="1">
      <alignment wrapText="1"/>
    </xf>
    <xf numFmtId="0" fontId="22" fillId="0" borderId="50" xfId="0" applyFont="1" applyBorder="1" applyAlignment="1">
      <alignment wrapText="1"/>
    </xf>
    <xf numFmtId="0" fontId="22" fillId="0" borderId="35" xfId="0" applyFont="1" applyBorder="1" applyAlignment="1">
      <alignment wrapText="1"/>
    </xf>
    <xf numFmtId="2" fontId="22" fillId="0" borderId="51" xfId="0" applyNumberFormat="1" applyFont="1" applyBorder="1" applyAlignment="1">
      <alignment horizontal="right" wrapText="1"/>
    </xf>
    <xf numFmtId="49" fontId="42" fillId="0" borderId="51" xfId="0" applyNumberFormat="1" applyFont="1" applyBorder="1" applyAlignment="1">
      <alignment vertical="top" wrapText="1"/>
    </xf>
    <xf numFmtId="0" fontId="30" fillId="0" borderId="42" xfId="0" applyFont="1" applyBorder="1"/>
    <xf numFmtId="0" fontId="26" fillId="0" borderId="41" xfId="0" applyFont="1" applyBorder="1" applyAlignment="1">
      <alignment horizontal="right"/>
    </xf>
    <xf numFmtId="0" fontId="26" fillId="0" borderId="54" xfId="0" applyFont="1" applyBorder="1" applyAlignment="1">
      <alignment horizontal="right"/>
    </xf>
    <xf numFmtId="0" fontId="23" fillId="0" borderId="32" xfId="0" applyFont="1" applyBorder="1" applyAlignment="1">
      <alignment horizontal="center" vertical="center" wrapText="1"/>
    </xf>
    <xf numFmtId="0" fontId="23" fillId="0" borderId="42" xfId="0" applyFont="1" applyBorder="1" applyAlignment="1">
      <alignment horizontal="center" vertical="center" wrapText="1"/>
    </xf>
    <xf numFmtId="0" fontId="23" fillId="0" borderId="37" xfId="0" applyFont="1" applyBorder="1" applyAlignment="1">
      <alignment horizontal="center" vertical="center" wrapText="1"/>
    </xf>
    <xf numFmtId="0" fontId="23" fillId="0" borderId="41" xfId="0" applyFont="1" applyBorder="1" applyAlignment="1">
      <alignment horizontal="center" vertical="center" wrapText="1"/>
    </xf>
    <xf numFmtId="0" fontId="32" fillId="0" borderId="32" xfId="0" applyFont="1" applyBorder="1" applyAlignment="1">
      <alignment horizontal="center" vertical="center" wrapText="1"/>
    </xf>
    <xf numFmtId="0" fontId="32" fillId="0" borderId="42" xfId="0" applyFont="1" applyBorder="1" applyAlignment="1">
      <alignment horizontal="center" vertical="center" wrapText="1"/>
    </xf>
    <xf numFmtId="0" fontId="32" fillId="0" borderId="46" xfId="0" applyFont="1" applyBorder="1" applyAlignment="1">
      <alignment horizontal="center" vertical="center" wrapText="1"/>
    </xf>
    <xf numFmtId="0" fontId="32" fillId="0" borderId="54" xfId="0" applyFont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0" fontId="23" fillId="0" borderId="45" xfId="0" applyFont="1" applyBorder="1" applyAlignment="1">
      <alignment horizontal="center" vertical="center" wrapText="1"/>
    </xf>
    <xf numFmtId="0" fontId="32" fillId="0" borderId="31" xfId="0" applyFont="1" applyBorder="1" applyAlignment="1">
      <alignment horizontal="center" vertical="center" wrapText="1"/>
    </xf>
    <xf numFmtId="0" fontId="32" fillId="0" borderId="53" xfId="0" applyFont="1" applyBorder="1" applyAlignment="1">
      <alignment horizontal="center" vertical="center" wrapText="1"/>
    </xf>
    <xf numFmtId="0" fontId="32" fillId="0" borderId="17" xfId="0" applyFont="1" applyBorder="1" applyAlignment="1">
      <alignment horizontal="center" vertical="center" wrapText="1"/>
    </xf>
    <xf numFmtId="0" fontId="32" fillId="0" borderId="45" xfId="0" applyFont="1" applyBorder="1" applyAlignment="1">
      <alignment horizontal="center" vertical="center" wrapText="1"/>
    </xf>
    <xf numFmtId="0" fontId="32" fillId="0" borderId="52" xfId="0" applyFont="1" applyBorder="1" applyAlignment="1">
      <alignment horizontal="center" vertical="center" wrapText="1"/>
    </xf>
    <xf numFmtId="0" fontId="32" fillId="0" borderId="47" xfId="0" applyFont="1" applyBorder="1" applyAlignment="1">
      <alignment horizontal="center" vertical="center" wrapText="1"/>
    </xf>
    <xf numFmtId="0" fontId="32" fillId="0" borderId="60" xfId="0" applyFont="1" applyBorder="1" applyAlignment="1">
      <alignment horizontal="center" vertical="center" wrapText="1"/>
    </xf>
    <xf numFmtId="0" fontId="32" fillId="0" borderId="61" xfId="0" applyFont="1" applyBorder="1" applyAlignment="1">
      <alignment horizontal="center" vertical="center" wrapText="1"/>
    </xf>
    <xf numFmtId="0" fontId="32" fillId="0" borderId="39" xfId="0" applyFont="1" applyBorder="1" applyAlignment="1">
      <alignment horizontal="center" vertical="center" wrapText="1"/>
    </xf>
    <xf numFmtId="0" fontId="32" fillId="0" borderId="44" xfId="0" applyFont="1" applyBorder="1" applyAlignment="1">
      <alignment horizontal="center" vertical="center" wrapText="1"/>
    </xf>
    <xf numFmtId="0" fontId="32" fillId="0" borderId="37" xfId="0" applyFont="1" applyBorder="1" applyAlignment="1">
      <alignment horizontal="center" vertical="center" wrapText="1"/>
    </xf>
    <xf numFmtId="0" fontId="32" fillId="0" borderId="20" xfId="0" applyFont="1" applyBorder="1" applyAlignment="1">
      <alignment horizontal="center" vertical="center" wrapText="1"/>
    </xf>
    <xf numFmtId="0" fontId="32" fillId="0" borderId="4" xfId="0" applyFont="1" applyBorder="1" applyAlignment="1">
      <alignment horizontal="center" vertical="center" wrapText="1"/>
    </xf>
    <xf numFmtId="0" fontId="32" fillId="0" borderId="26" xfId="0" applyFont="1" applyBorder="1" applyAlignment="1">
      <alignment horizontal="center" vertical="center" wrapText="1"/>
    </xf>
    <xf numFmtId="0" fontId="23" fillId="0" borderId="68" xfId="0" applyFont="1" applyBorder="1" applyAlignment="1">
      <alignment horizontal="center" vertical="center"/>
    </xf>
    <xf numFmtId="0" fontId="23" fillId="0" borderId="64" xfId="0" applyFont="1" applyBorder="1" applyAlignment="1">
      <alignment horizontal="center" vertical="center"/>
    </xf>
    <xf numFmtId="0" fontId="40" fillId="0" borderId="62" xfId="0" applyFont="1" applyBorder="1" applyAlignment="1">
      <alignment horizontal="center"/>
    </xf>
    <xf numFmtId="0" fontId="40" fillId="0" borderId="57" xfId="0" applyFont="1" applyBorder="1" applyAlignment="1">
      <alignment horizontal="center"/>
    </xf>
    <xf numFmtId="0" fontId="32" fillId="0" borderId="56" xfId="0" applyFont="1" applyBorder="1" applyAlignment="1">
      <alignment horizontal="center" vertical="center" wrapText="1"/>
    </xf>
    <xf numFmtId="0" fontId="32" fillId="0" borderId="28" xfId="0" applyFont="1" applyBorder="1" applyAlignment="1">
      <alignment horizontal="center" vertical="center" wrapText="1"/>
    </xf>
    <xf numFmtId="0" fontId="22" fillId="0" borderId="32" xfId="0" applyFont="1" applyFill="1" applyBorder="1" applyAlignment="1">
      <alignment horizontal="left" wrapText="1"/>
    </xf>
    <xf numFmtId="0" fontId="22" fillId="0" borderId="10" xfId="0" applyFont="1" applyFill="1" applyBorder="1" applyAlignment="1">
      <alignment horizontal="left" wrapText="1"/>
    </xf>
    <xf numFmtId="0" fontId="27" fillId="0" borderId="17" xfId="1" applyFont="1" applyFill="1" applyBorder="1" applyAlignment="1">
      <alignment horizontal="left" vertical="top" wrapText="1"/>
    </xf>
    <xf numFmtId="0" fontId="27" fillId="0" borderId="21" xfId="1" applyFont="1" applyFill="1" applyBorder="1" applyAlignment="1">
      <alignment horizontal="left" vertical="top" wrapText="1"/>
    </xf>
    <xf numFmtId="0" fontId="27" fillId="0" borderId="17" xfId="0" applyFont="1" applyFill="1" applyBorder="1" applyAlignment="1">
      <alignment horizontal="left" wrapText="1"/>
    </xf>
    <xf numFmtId="0" fontId="27" fillId="0" borderId="21" xfId="0" applyFont="1" applyFill="1" applyBorder="1" applyAlignment="1">
      <alignment horizontal="left" wrapText="1"/>
    </xf>
    <xf numFmtId="0" fontId="22" fillId="0" borderId="9" xfId="0" applyFont="1" applyFill="1" applyBorder="1" applyAlignment="1">
      <alignment horizontal="left" wrapText="1"/>
    </xf>
    <xf numFmtId="0" fontId="27" fillId="0" borderId="21" xfId="1" applyFont="1" applyFill="1" applyBorder="1" applyAlignment="1">
      <alignment horizontal="left" wrapText="1"/>
    </xf>
    <xf numFmtId="0" fontId="20" fillId="0" borderId="39" xfId="1" applyFill="1" applyBorder="1" applyAlignment="1">
      <alignment horizontal="left" wrapText="1"/>
    </xf>
    <xf numFmtId="0" fontId="20" fillId="0" borderId="6" xfId="1" applyFill="1" applyBorder="1" applyAlignment="1">
      <alignment horizontal="left" wrapText="1"/>
    </xf>
    <xf numFmtId="0" fontId="22" fillId="0" borderId="9" xfId="0" applyFont="1" applyFill="1" applyBorder="1" applyAlignment="1">
      <alignment horizontal="right" wrapText="1"/>
    </xf>
    <xf numFmtId="0" fontId="22" fillId="0" borderId="10" xfId="0" applyFont="1" applyFill="1" applyBorder="1" applyAlignment="1">
      <alignment horizontal="right" wrapText="1"/>
    </xf>
    <xf numFmtId="0" fontId="22" fillId="2" borderId="69" xfId="0" applyFont="1" applyFill="1" applyBorder="1" applyAlignment="1">
      <alignment horizontal="left" wrapText="1"/>
    </xf>
    <xf numFmtId="0" fontId="22" fillId="2" borderId="75" xfId="0" applyFont="1" applyFill="1" applyBorder="1" applyAlignment="1">
      <alignment horizontal="left" wrapText="1"/>
    </xf>
    <xf numFmtId="0" fontId="27" fillId="0" borderId="39" xfId="1" applyFont="1" applyFill="1" applyBorder="1" applyAlignment="1">
      <alignment horizontal="left" vertical="top" wrapText="1"/>
    </xf>
    <xf numFmtId="0" fontId="27" fillId="0" borderId="6" xfId="1" applyFont="1" applyFill="1" applyBorder="1" applyAlignment="1">
      <alignment horizontal="left" vertical="top" wrapText="1"/>
    </xf>
    <xf numFmtId="0" fontId="22" fillId="23" borderId="69" xfId="0" applyFont="1" applyFill="1" applyBorder="1" applyAlignment="1">
      <alignment horizontal="left" wrapText="1"/>
    </xf>
    <xf numFmtId="0" fontId="22" fillId="23" borderId="75" xfId="0" applyFont="1" applyFill="1" applyBorder="1" applyAlignment="1">
      <alignment horizontal="left" wrapText="1"/>
    </xf>
    <xf numFmtId="0" fontId="22" fillId="0" borderId="18" xfId="0" applyFont="1" applyFill="1" applyBorder="1" applyAlignment="1">
      <alignment horizontal="left" wrapText="1"/>
    </xf>
    <xf numFmtId="0" fontId="22" fillId="0" borderId="23" xfId="0" applyFont="1" applyFill="1" applyBorder="1" applyAlignment="1">
      <alignment horizontal="left" wrapText="1"/>
    </xf>
    <xf numFmtId="0" fontId="0" fillId="0" borderId="32" xfId="0" applyBorder="1" applyAlignment="1">
      <alignment horizontal="right"/>
    </xf>
    <xf numFmtId="0" fontId="0" fillId="0" borderId="10" xfId="0" applyBorder="1" applyAlignment="1">
      <alignment horizontal="right"/>
    </xf>
    <xf numFmtId="0" fontId="22" fillId="0" borderId="32" xfId="0" applyFont="1" applyFill="1" applyBorder="1" applyAlignment="1">
      <alignment horizontal="left" vertical="top" wrapText="1"/>
    </xf>
    <xf numFmtId="0" fontId="22" fillId="0" borderId="4" xfId="0" applyFont="1" applyFill="1" applyBorder="1" applyAlignment="1">
      <alignment horizontal="left" vertical="top" wrapText="1"/>
    </xf>
    <xf numFmtId="0" fontId="27" fillId="0" borderId="32" xfId="1" applyFont="1" applyFill="1" applyBorder="1" applyAlignment="1" applyProtection="1">
      <alignment horizontal="left" wrapText="1" shrinkToFit="1"/>
    </xf>
    <xf numFmtId="0" fontId="27" fillId="0" borderId="4" xfId="1" applyFont="1" applyFill="1" applyBorder="1" applyAlignment="1" applyProtection="1">
      <alignment horizontal="left" wrapText="1" shrinkToFit="1"/>
    </xf>
    <xf numFmtId="0" fontId="20" fillId="0" borderId="17" xfId="1" applyFill="1" applyBorder="1" applyAlignment="1">
      <alignment horizontal="left" vertical="top" wrapText="1"/>
    </xf>
    <xf numFmtId="0" fontId="20" fillId="0" borderId="21" xfId="1" applyFill="1" applyBorder="1" applyAlignment="1">
      <alignment horizontal="left" vertical="top" wrapText="1"/>
    </xf>
    <xf numFmtId="0" fontId="22" fillId="2" borderId="64" xfId="0" applyFont="1" applyFill="1" applyBorder="1" applyAlignment="1">
      <alignment horizontal="left" wrapText="1"/>
    </xf>
    <xf numFmtId="0" fontId="20" fillId="0" borderId="39" xfId="1" applyFill="1" applyBorder="1" applyAlignment="1">
      <alignment horizontal="left" vertical="top" wrapText="1"/>
    </xf>
    <xf numFmtId="0" fontId="20" fillId="0" borderId="6" xfId="1" applyFill="1" applyBorder="1" applyAlignment="1">
      <alignment horizontal="left" vertical="top" wrapText="1"/>
    </xf>
    <xf numFmtId="0" fontId="27" fillId="0" borderId="17" xfId="0" applyFont="1" applyFill="1" applyBorder="1" applyAlignment="1">
      <alignment horizontal="left" vertical="top" wrapText="1"/>
    </xf>
    <xf numFmtId="0" fontId="27" fillId="0" borderId="21" xfId="0" applyFont="1" applyFill="1" applyBorder="1" applyAlignment="1">
      <alignment horizontal="left" vertical="top" wrapText="1"/>
    </xf>
    <xf numFmtId="0" fontId="44" fillId="2" borderId="68" xfId="0" applyFont="1" applyFill="1" applyBorder="1" applyAlignment="1">
      <alignment horizontal="left" wrapText="1"/>
    </xf>
    <xf numFmtId="0" fontId="44" fillId="2" borderId="75" xfId="0" applyFont="1" applyFill="1" applyBorder="1" applyAlignment="1">
      <alignment horizontal="left" wrapText="1"/>
    </xf>
    <xf numFmtId="0" fontId="44" fillId="2" borderId="69" xfId="0" applyFont="1" applyFill="1" applyBorder="1" applyAlignment="1">
      <alignment horizontal="left" wrapText="1"/>
    </xf>
    <xf numFmtId="0" fontId="44" fillId="2" borderId="64" xfId="0" applyFont="1" applyFill="1" applyBorder="1" applyAlignment="1">
      <alignment horizontal="left" wrapText="1"/>
    </xf>
    <xf numFmtId="0" fontId="27" fillId="0" borderId="45" xfId="1" applyFont="1" applyFill="1" applyBorder="1" applyAlignment="1">
      <alignment horizontal="left" wrapText="1"/>
    </xf>
    <xf numFmtId="0" fontId="27" fillId="0" borderId="17" xfId="1" applyFont="1" applyFill="1" applyBorder="1" applyAlignment="1">
      <alignment horizontal="left" wrapText="1"/>
    </xf>
    <xf numFmtId="0" fontId="23" fillId="0" borderId="43" xfId="0" applyFont="1" applyBorder="1" applyAlignment="1">
      <alignment horizontal="center"/>
    </xf>
    <xf numFmtId="0" fontId="33" fillId="11" borderId="49" xfId="0" applyFont="1" applyFill="1" applyBorder="1" applyAlignment="1">
      <alignment horizontal="right" wrapText="1"/>
    </xf>
    <xf numFmtId="0" fontId="33" fillId="11" borderId="35" xfId="0" applyFont="1" applyFill="1" applyBorder="1" applyAlignment="1">
      <alignment horizontal="right" wrapText="1"/>
    </xf>
    <xf numFmtId="0" fontId="20" fillId="0" borderId="6" xfId="1" applyFill="1" applyBorder="1" applyAlignment="1" applyProtection="1">
      <alignment horizontal="left" vertical="top" wrapText="1"/>
      <protection locked="0"/>
    </xf>
    <xf numFmtId="0" fontId="27" fillId="0" borderId="4" xfId="1" applyFont="1" applyFill="1" applyBorder="1" applyAlignment="1">
      <alignment horizontal="left" wrapText="1"/>
    </xf>
    <xf numFmtId="0" fontId="27" fillId="0" borderId="6" xfId="1" applyFont="1" applyFill="1" applyBorder="1" applyAlignment="1">
      <alignment horizontal="left" wrapText="1"/>
    </xf>
    <xf numFmtId="0" fontId="27" fillId="0" borderId="4" xfId="1" applyFont="1" applyFill="1" applyBorder="1" applyAlignment="1">
      <alignment horizontal="left" vertical="top" wrapText="1"/>
    </xf>
    <xf numFmtId="0" fontId="35" fillId="0" borderId="39" xfId="0" applyFont="1" applyBorder="1" applyAlignment="1">
      <alignment horizontal="left" wrapText="1"/>
    </xf>
    <xf numFmtId="0" fontId="35" fillId="0" borderId="6" xfId="0" applyFont="1" applyBorder="1" applyAlignment="1">
      <alignment horizontal="left" wrapText="1"/>
    </xf>
    <xf numFmtId="0" fontId="27" fillId="0" borderId="44" xfId="1" applyFont="1" applyFill="1" applyBorder="1" applyAlignment="1">
      <alignment horizontal="left" vertical="top" wrapText="1"/>
    </xf>
    <xf numFmtId="0" fontId="33" fillId="11" borderId="41" xfId="0" applyFont="1" applyFill="1" applyBorder="1" applyAlignment="1">
      <alignment horizontal="right" wrapText="1"/>
    </xf>
    <xf numFmtId="0" fontId="33" fillId="11" borderId="43" xfId="0" applyFont="1" applyFill="1" applyBorder="1" applyAlignment="1">
      <alignment horizontal="right" wrapText="1"/>
    </xf>
    <xf numFmtId="0" fontId="35" fillId="0" borderId="17" xfId="0" applyFont="1" applyBorder="1" applyAlignment="1">
      <alignment horizontal="left" vertical="top" wrapText="1"/>
    </xf>
    <xf numFmtId="0" fontId="35" fillId="0" borderId="21" xfId="0" applyFont="1" applyBorder="1" applyAlignment="1">
      <alignment horizontal="left" vertical="top" wrapText="1"/>
    </xf>
    <xf numFmtId="0" fontId="20" fillId="0" borderId="21" xfId="1" applyFill="1" applyBorder="1" applyAlignment="1">
      <alignment horizontal="center" vertical="top" wrapText="1"/>
    </xf>
    <xf numFmtId="0" fontId="27" fillId="0" borderId="32" xfId="1" applyFont="1" applyFill="1" applyBorder="1" applyAlignment="1">
      <alignment horizontal="left" vertical="top" wrapText="1"/>
    </xf>
    <xf numFmtId="0" fontId="33" fillId="11" borderId="49" xfId="0" applyFont="1" applyFill="1" applyBorder="1" applyAlignment="1">
      <alignment horizontal="right"/>
    </xf>
    <xf numFmtId="0" fontId="33" fillId="11" borderId="35" xfId="0" applyFont="1" applyFill="1" applyBorder="1" applyAlignment="1">
      <alignment horizontal="right"/>
    </xf>
    <xf numFmtId="0" fontId="33" fillId="11" borderId="20" xfId="0" applyFont="1" applyFill="1" applyBorder="1" applyAlignment="1">
      <alignment horizontal="right" wrapText="1"/>
    </xf>
    <xf numFmtId="0" fontId="33" fillId="11" borderId="0" xfId="0" applyFont="1" applyFill="1" applyBorder="1" applyAlignment="1">
      <alignment horizontal="right" wrapText="1"/>
    </xf>
    <xf numFmtId="0" fontId="23" fillId="0" borderId="60" xfId="0" applyFont="1" applyFill="1" applyBorder="1" applyAlignment="1">
      <alignment horizontal="center" vertical="center" wrapText="1"/>
    </xf>
    <xf numFmtId="0" fontId="23" fillId="0" borderId="61" xfId="0" applyFont="1" applyFill="1" applyBorder="1" applyAlignment="1">
      <alignment horizontal="center" vertical="center" wrapText="1"/>
    </xf>
    <xf numFmtId="0" fontId="23" fillId="0" borderId="59" xfId="0" applyFont="1" applyFill="1" applyBorder="1" applyAlignment="1">
      <alignment horizontal="center" vertical="center" wrapText="1"/>
    </xf>
    <xf numFmtId="0" fontId="23" fillId="0" borderId="80" xfId="0" applyFont="1" applyFill="1" applyBorder="1" applyAlignment="1">
      <alignment horizontal="center" vertical="center" wrapText="1"/>
    </xf>
    <xf numFmtId="0" fontId="31" fillId="0" borderId="15" xfId="0" applyFont="1" applyFill="1" applyBorder="1" applyAlignment="1">
      <alignment horizontal="center" vertical="center" wrapText="1"/>
    </xf>
    <xf numFmtId="0" fontId="31" fillId="0" borderId="79" xfId="0" applyFont="1" applyFill="1" applyBorder="1" applyAlignment="1">
      <alignment horizontal="center" vertical="center" wrapText="1"/>
    </xf>
    <xf numFmtId="0" fontId="27" fillId="0" borderId="39" xfId="1" applyFont="1" applyFill="1" applyBorder="1" applyAlignment="1" applyProtection="1">
      <alignment horizontal="left" vertical="top" wrapText="1"/>
      <protection locked="0"/>
    </xf>
    <xf numFmtId="0" fontId="27" fillId="0" borderId="6" xfId="1" applyFont="1" applyFill="1" applyBorder="1" applyAlignment="1" applyProtection="1">
      <alignment horizontal="left" vertical="top" wrapText="1"/>
      <protection locked="0"/>
    </xf>
    <xf numFmtId="0" fontId="35" fillId="0" borderId="4" xfId="0" applyFont="1" applyBorder="1" applyAlignment="1">
      <alignment horizontal="left" vertical="top" wrapText="1"/>
    </xf>
    <xf numFmtId="0" fontId="45" fillId="0" borderId="17" xfId="1" applyFont="1" applyFill="1" applyBorder="1" applyAlignment="1" applyProtection="1">
      <alignment horizontal="left" vertical="top" wrapText="1"/>
      <protection locked="0"/>
    </xf>
    <xf numFmtId="0" fontId="45" fillId="0" borderId="21" xfId="1" applyFont="1" applyFill="1" applyBorder="1" applyAlignment="1" applyProtection="1">
      <alignment horizontal="left" vertical="top" wrapText="1"/>
      <protection locked="0"/>
    </xf>
    <xf numFmtId="0" fontId="33" fillId="11" borderId="49" xfId="0" applyFont="1" applyFill="1" applyBorder="1" applyAlignment="1">
      <alignment horizontal="right" vertical="center" wrapText="1"/>
    </xf>
    <xf numFmtId="0" fontId="33" fillId="11" borderId="35" xfId="0" applyFont="1" applyFill="1" applyBorder="1" applyAlignment="1">
      <alignment horizontal="right" vertical="center" wrapText="1"/>
    </xf>
    <xf numFmtId="0" fontId="35" fillId="0" borderId="39" xfId="0" applyFont="1" applyBorder="1" applyAlignment="1">
      <alignment horizontal="left" vertical="top" wrapText="1"/>
    </xf>
    <xf numFmtId="0" fontId="35" fillId="0" borderId="6" xfId="0" applyFont="1" applyBorder="1" applyAlignment="1">
      <alignment horizontal="left" vertical="top" wrapText="1"/>
    </xf>
    <xf numFmtId="0" fontId="10" fillId="0" borderId="57" xfId="0" applyFont="1" applyFill="1" applyBorder="1" applyAlignment="1">
      <alignment horizontal="center" vertical="center" wrapText="1"/>
    </xf>
    <xf numFmtId="0" fontId="10" fillId="0" borderId="58" xfId="0" applyFont="1" applyFill="1" applyBorder="1" applyAlignment="1">
      <alignment horizontal="center" vertical="center" wrapText="1"/>
    </xf>
    <xf numFmtId="0" fontId="23" fillId="0" borderId="56" xfId="0" applyFont="1" applyFill="1" applyBorder="1" applyAlignment="1">
      <alignment horizontal="center" vertical="center" wrapText="1"/>
    </xf>
    <xf numFmtId="0" fontId="23" fillId="0" borderId="28" xfId="0" applyFont="1" applyFill="1" applyBorder="1" applyAlignment="1">
      <alignment horizontal="center" vertical="center" wrapText="1"/>
    </xf>
    <xf numFmtId="0" fontId="23" fillId="9" borderId="68" xfId="0" applyFont="1" applyFill="1" applyBorder="1" applyAlignment="1">
      <alignment horizontal="center" vertical="center" wrapText="1"/>
    </xf>
    <xf numFmtId="0" fontId="23" fillId="9" borderId="64" xfId="0" applyFont="1" applyFill="1" applyBorder="1" applyAlignment="1">
      <alignment horizontal="center" vertical="center" wrapText="1"/>
    </xf>
    <xf numFmtId="0" fontId="23" fillId="0" borderId="62" xfId="0" applyFont="1" applyFill="1" applyBorder="1" applyAlignment="1">
      <alignment horizontal="center" vertical="center" wrapText="1"/>
    </xf>
    <xf numFmtId="0" fontId="23" fillId="0" borderId="63" xfId="0" applyFont="1" applyFill="1" applyBorder="1" applyAlignment="1">
      <alignment horizontal="center" vertical="center" wrapText="1"/>
    </xf>
    <xf numFmtId="0" fontId="10" fillId="8" borderId="31" xfId="0" applyFont="1" applyFill="1" applyBorder="1" applyAlignment="1">
      <alignment horizontal="center" vertical="center" wrapText="1"/>
    </xf>
    <xf numFmtId="0" fontId="10" fillId="8" borderId="53" xfId="0" applyFont="1" applyFill="1" applyBorder="1" applyAlignment="1">
      <alignment horizontal="center" vertical="center" wrapText="1"/>
    </xf>
    <xf numFmtId="0" fontId="23" fillId="9" borderId="38" xfId="0" applyFont="1" applyFill="1" applyBorder="1" applyAlignment="1">
      <alignment horizontal="center" vertical="center" wrapText="1"/>
    </xf>
    <xf numFmtId="0" fontId="23" fillId="9" borderId="43" xfId="0" applyFont="1" applyFill="1" applyBorder="1" applyAlignment="1">
      <alignment horizontal="center" vertical="center" wrapText="1"/>
    </xf>
    <xf numFmtId="0" fontId="10" fillId="0" borderId="59" xfId="0" applyFont="1" applyFill="1" applyBorder="1" applyAlignment="1">
      <alignment horizontal="center" vertical="center" wrapText="1"/>
    </xf>
    <xf numFmtId="0" fontId="10" fillId="0" borderId="80" xfId="0" applyFont="1" applyFill="1" applyBorder="1" applyAlignment="1">
      <alignment horizontal="center" vertical="center" wrapText="1"/>
    </xf>
    <xf numFmtId="0" fontId="10" fillId="0" borderId="62" xfId="0" applyFont="1" applyFill="1" applyBorder="1" applyAlignment="1">
      <alignment horizontal="center" vertical="center" wrapText="1"/>
    </xf>
    <xf numFmtId="0" fontId="10" fillId="0" borderId="63" xfId="0" applyFont="1" applyFill="1" applyBorder="1" applyAlignment="1">
      <alignment horizontal="center" vertical="center" wrapText="1"/>
    </xf>
    <xf numFmtId="0" fontId="2" fillId="0" borderId="59" xfId="0" applyFont="1" applyFill="1" applyBorder="1" applyAlignment="1">
      <alignment horizontal="center" vertical="center" wrapText="1"/>
    </xf>
    <xf numFmtId="0" fontId="2" fillId="0" borderId="62" xfId="0" applyFont="1" applyFill="1" applyBorder="1" applyAlignment="1">
      <alignment horizontal="center" vertical="center" wrapText="1"/>
    </xf>
    <xf numFmtId="0" fontId="22" fillId="0" borderId="48" xfId="0" applyFont="1" applyFill="1" applyBorder="1" applyAlignment="1">
      <alignment horizontal="center" vertical="center" wrapText="1"/>
    </xf>
    <xf numFmtId="0" fontId="22" fillId="0" borderId="30" xfId="0" applyFont="1" applyFill="1" applyBorder="1" applyAlignment="1">
      <alignment horizontal="center" vertical="center" wrapText="1"/>
    </xf>
    <xf numFmtId="0" fontId="10" fillId="0" borderId="31" xfId="0" applyFont="1" applyFill="1" applyBorder="1" applyAlignment="1">
      <alignment horizontal="center" vertical="center" wrapText="1"/>
    </xf>
    <xf numFmtId="0" fontId="10" fillId="0" borderId="53" xfId="0" applyFont="1" applyFill="1" applyBorder="1" applyAlignment="1">
      <alignment horizontal="center" vertical="center" wrapText="1"/>
    </xf>
    <xf numFmtId="0" fontId="23" fillId="9" borderId="46" xfId="0" applyFont="1" applyFill="1" applyBorder="1" applyAlignment="1">
      <alignment horizontal="center" vertical="center" wrapText="1"/>
    </xf>
    <xf numFmtId="0" fontId="23" fillId="9" borderId="54" xfId="0" applyFont="1" applyFill="1" applyBorder="1" applyAlignment="1">
      <alignment horizontal="center" vertical="center" wrapText="1"/>
    </xf>
    <xf numFmtId="0" fontId="10" fillId="0" borderId="37" xfId="0" applyFont="1" applyFill="1" applyBorder="1" applyAlignment="1">
      <alignment horizontal="center" vertical="center" wrapText="1"/>
    </xf>
    <xf numFmtId="0" fontId="10" fillId="0" borderId="16" xfId="0" applyFont="1" applyBorder="1" applyAlignment="1">
      <alignment horizontal="center"/>
    </xf>
    <xf numFmtId="0" fontId="10" fillId="0" borderId="56" xfId="0" applyFont="1" applyBorder="1" applyAlignment="1">
      <alignment horizontal="center"/>
    </xf>
    <xf numFmtId="0" fontId="10" fillId="0" borderId="32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27" fillId="0" borderId="39" xfId="0" applyFont="1" applyBorder="1" applyAlignment="1">
      <alignment horizontal="left" wrapText="1"/>
    </xf>
    <xf numFmtId="0" fontId="27" fillId="0" borderId="6" xfId="0" applyFont="1" applyBorder="1" applyAlignment="1">
      <alignment horizontal="left" wrapText="1"/>
    </xf>
    <xf numFmtId="0" fontId="44" fillId="2" borderId="70" xfId="0" applyFont="1" applyFill="1" applyBorder="1" applyAlignment="1">
      <alignment horizontal="left" wrapText="1"/>
    </xf>
    <xf numFmtId="0" fontId="27" fillId="0" borderId="45" xfId="0" applyFont="1" applyFill="1" applyBorder="1" applyAlignment="1">
      <alignment horizontal="left" vertical="top" wrapText="1"/>
    </xf>
    <xf numFmtId="0" fontId="27" fillId="0" borderId="39" xfId="1" applyFont="1" applyFill="1" applyBorder="1" applyAlignment="1">
      <alignment horizontal="left" wrapText="1"/>
    </xf>
    <xf numFmtId="0" fontId="27" fillId="0" borderId="39" xfId="0" applyFont="1" applyFill="1" applyBorder="1" applyAlignment="1">
      <alignment horizontal="left" vertical="top" wrapText="1"/>
    </xf>
    <xf numFmtId="0" fontId="27" fillId="0" borderId="6" xfId="0" applyFont="1" applyFill="1" applyBorder="1" applyAlignment="1">
      <alignment horizontal="left" vertical="top" wrapText="1"/>
    </xf>
    <xf numFmtId="0" fontId="22" fillId="2" borderId="68" xfId="0" applyFont="1" applyFill="1" applyBorder="1" applyAlignment="1">
      <alignment horizontal="left" wrapText="1"/>
    </xf>
    <xf numFmtId="0" fontId="22" fillId="0" borderId="42" xfId="0" applyFont="1" applyFill="1" applyBorder="1" applyAlignment="1">
      <alignment horizontal="left" wrapText="1"/>
    </xf>
    <xf numFmtId="0" fontId="22" fillId="0" borderId="53" xfId="0" applyFont="1" applyFill="1" applyBorder="1" applyAlignment="1">
      <alignment horizontal="left" wrapText="1"/>
    </xf>
    <xf numFmtId="0" fontId="22" fillId="0" borderId="42" xfId="0" applyFont="1" applyFill="1" applyBorder="1" applyAlignment="1">
      <alignment horizontal="right" wrapText="1"/>
    </xf>
    <xf numFmtId="0" fontId="45" fillId="0" borderId="17" xfId="1" applyFont="1" applyFill="1" applyBorder="1" applyAlignment="1">
      <alignment horizontal="left" vertical="top" wrapText="1"/>
    </xf>
    <xf numFmtId="0" fontId="45" fillId="0" borderId="6" xfId="1" applyFont="1" applyFill="1" applyBorder="1" applyAlignment="1">
      <alignment horizontal="left" vertical="top" wrapText="1"/>
    </xf>
    <xf numFmtId="0" fontId="0" fillId="0" borderId="31" xfId="0" applyBorder="1" applyAlignment="1">
      <alignment horizontal="left"/>
    </xf>
    <xf numFmtId="0" fontId="0" fillId="0" borderId="23" xfId="0" applyBorder="1" applyAlignment="1">
      <alignment horizontal="left"/>
    </xf>
    <xf numFmtId="0" fontId="27" fillId="0" borderId="17" xfId="1" applyFont="1" applyFill="1" applyBorder="1" applyAlignment="1" applyProtection="1">
      <alignment horizontal="left" vertical="top" wrapText="1"/>
      <protection locked="0"/>
    </xf>
    <xf numFmtId="0" fontId="27" fillId="0" borderId="21" xfId="1" applyFont="1" applyFill="1" applyBorder="1" applyAlignment="1" applyProtection="1">
      <alignment horizontal="left" vertical="top" wrapText="1"/>
      <protection locked="0"/>
    </xf>
    <xf numFmtId="0" fontId="27" fillId="0" borderId="17" xfId="1" applyNumberFormat="1" applyFont="1" applyFill="1" applyBorder="1" applyAlignment="1">
      <alignment horizontal="left" vertical="top" wrapText="1"/>
    </xf>
    <xf numFmtId="0" fontId="27" fillId="0" borderId="21" xfId="1" applyNumberFormat="1" applyFont="1" applyFill="1" applyBorder="1" applyAlignment="1">
      <alignment horizontal="left" vertical="top" wrapText="1"/>
    </xf>
    <xf numFmtId="0" fontId="55" fillId="0" borderId="37" xfId="0" applyFont="1" applyBorder="1" applyAlignment="1">
      <alignment horizontal="center" vertical="center" textRotation="90"/>
    </xf>
    <xf numFmtId="0" fontId="55" fillId="0" borderId="20" xfId="0" applyFont="1" applyBorder="1" applyAlignment="1">
      <alignment horizontal="center" vertical="center" textRotation="90"/>
    </xf>
    <xf numFmtId="0" fontId="55" fillId="0" borderId="41" xfId="0" applyFont="1" applyBorder="1" applyAlignment="1">
      <alignment horizontal="center" vertical="center" textRotation="90"/>
    </xf>
    <xf numFmtId="0" fontId="23" fillId="0" borderId="60" xfId="0" applyFont="1" applyBorder="1" applyAlignment="1">
      <alignment horizontal="center"/>
    </xf>
    <xf numFmtId="0" fontId="23" fillId="0" borderId="62" xfId="0" applyFont="1" applyBorder="1" applyAlignment="1">
      <alignment horizontal="center"/>
    </xf>
    <xf numFmtId="0" fontId="23" fillId="0" borderId="57" xfId="0" applyFont="1" applyBorder="1" applyAlignment="1">
      <alignment horizontal="center"/>
    </xf>
    <xf numFmtId="0" fontId="26" fillId="0" borderId="17" xfId="0" applyFont="1" applyBorder="1" applyAlignment="1">
      <alignment horizontal="center" vertical="center" wrapText="1"/>
    </xf>
    <xf numFmtId="0" fontId="26" fillId="0" borderId="45" xfId="0" applyFont="1" applyBorder="1" applyAlignment="1">
      <alignment horizontal="center" vertical="center" wrapText="1"/>
    </xf>
    <xf numFmtId="0" fontId="23" fillId="0" borderId="39" xfId="0" applyFont="1" applyBorder="1" applyAlignment="1">
      <alignment horizontal="center" vertical="center"/>
    </xf>
    <xf numFmtId="0" fontId="23" fillId="0" borderId="44" xfId="0" applyFont="1" applyBorder="1" applyAlignment="1">
      <alignment horizontal="center" vertical="center"/>
    </xf>
    <xf numFmtId="0" fontId="32" fillId="0" borderId="31" xfId="0" applyFont="1" applyFill="1" applyBorder="1" applyAlignment="1">
      <alignment horizontal="center" vertical="center" textRotation="90" wrapText="1"/>
    </xf>
    <xf numFmtId="0" fontId="32" fillId="0" borderId="53" xfId="0" applyFont="1" applyFill="1" applyBorder="1" applyAlignment="1">
      <alignment horizontal="center" vertical="center" textRotation="90" wrapText="1"/>
    </xf>
    <xf numFmtId="0" fontId="54" fillId="0" borderId="37" xfId="0" applyFont="1" applyFill="1" applyBorder="1" applyAlignment="1">
      <alignment horizontal="center" vertical="center" textRotation="90" wrapText="1"/>
    </xf>
    <xf numFmtId="0" fontId="54" fillId="0" borderId="20" xfId="0" applyFont="1" applyFill="1" applyBorder="1" applyAlignment="1">
      <alignment horizontal="center" vertical="center" textRotation="90" wrapText="1"/>
    </xf>
    <xf numFmtId="0" fontId="54" fillId="0" borderId="20" xfId="0" applyFont="1" applyBorder="1" applyAlignment="1">
      <alignment horizontal="center" vertical="center" textRotation="90" wrapText="1"/>
    </xf>
    <xf numFmtId="0" fontId="54" fillId="0" borderId="64" xfId="0" applyFont="1" applyBorder="1" applyAlignment="1">
      <alignment horizontal="center" vertical="center" textRotation="90" wrapText="1"/>
    </xf>
    <xf numFmtId="0" fontId="55" fillId="0" borderId="31" xfId="0" applyFont="1" applyBorder="1" applyAlignment="1">
      <alignment horizontal="center" vertical="center" textRotation="90"/>
    </xf>
    <xf numFmtId="0" fontId="55" fillId="0" borderId="55" xfId="0" applyFont="1" applyBorder="1" applyAlignment="1">
      <alignment horizontal="center" vertical="center" textRotation="90"/>
    </xf>
    <xf numFmtId="0" fontId="23" fillId="0" borderId="60" xfId="0" applyFont="1" applyFill="1" applyBorder="1" applyAlignment="1">
      <alignment horizontal="center"/>
    </xf>
    <xf numFmtId="0" fontId="23" fillId="0" borderId="62" xfId="0" applyFont="1" applyFill="1" applyBorder="1" applyAlignment="1">
      <alignment horizontal="center"/>
    </xf>
    <xf numFmtId="0" fontId="23" fillId="0" borderId="57" xfId="0" applyFont="1" applyFill="1" applyBorder="1" applyAlignment="1">
      <alignment horizontal="center"/>
    </xf>
    <xf numFmtId="0" fontId="22" fillId="0" borderId="49" xfId="0" applyNumberFormat="1" applyFont="1" applyFill="1" applyBorder="1" applyAlignment="1">
      <alignment vertical="top" wrapText="1"/>
    </xf>
    <xf numFmtId="0" fontId="29" fillId="0" borderId="50" xfId="0" applyFont="1" applyFill="1" applyBorder="1" applyAlignment="1">
      <alignment horizontal="right" vertical="top" wrapText="1"/>
    </xf>
    <xf numFmtId="0" fontId="22" fillId="0" borderId="36" xfId="0" applyFont="1" applyFill="1" applyBorder="1" applyAlignment="1">
      <alignment vertical="top" wrapText="1"/>
    </xf>
    <xf numFmtId="0" fontId="27" fillId="0" borderId="36" xfId="1" applyFont="1" applyFill="1" applyBorder="1" applyAlignment="1">
      <alignment horizontal="left" vertical="top" wrapText="1"/>
    </xf>
    <xf numFmtId="0" fontId="27" fillId="0" borderId="34" xfId="1" applyFont="1" applyFill="1" applyBorder="1" applyAlignment="1">
      <alignment horizontal="right" vertical="top" wrapText="1"/>
    </xf>
  </cellXfs>
  <cellStyles count="6">
    <cellStyle name="Excel Built-in Normal" xfId="3"/>
    <cellStyle name="Excel Built-in Normal 2" xfId="4"/>
    <cellStyle name="Гиперссылка" xfId="1" builtinId="8"/>
    <cellStyle name="Гиперссылка 2" xfId="2"/>
    <cellStyle name="Обычный" xfId="0" builtinId="0"/>
    <cellStyle name="Обычный 2" xfId="5"/>
  </cellStyles>
  <dxfs count="169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</dxfs>
  <tableStyles count="0" defaultTableStyle="TableStyleMedium2" defaultPivotStyle="PivotStyleMedium9"/>
  <colors>
    <mruColors>
      <color rgb="FFCCFF99"/>
      <color rgb="FF3333CC"/>
      <color rgb="FF3399FF"/>
      <color rgb="FFCDE6EF"/>
      <color rgb="FFFFCCCC"/>
      <color rgb="FFFFFF66"/>
      <color rgb="FFFEF3A0"/>
      <color rgb="FFD0E9B1"/>
      <color rgb="FFC1E29A"/>
      <color rgb="FFC0F8E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привлечения преподавателей ВУЗов и СУЗов</a:t>
            </a:r>
          </a:p>
        </c:rich>
      </c:tx>
      <c:layout>
        <c:manualLayout>
          <c:xMode val="edge"/>
          <c:yMode val="edge"/>
          <c:x val="0.39509248130732966"/>
          <c:y val="1.12052877058368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529749482154739E-2"/>
          <c:y val="0.10911640645721597"/>
          <c:w val="0.97647025051784531"/>
          <c:h val="0.58376632023231323"/>
        </c:manualLayout>
      </c:layout>
      <c:lineChart>
        <c:grouping val="standard"/>
        <c:varyColors val="0"/>
        <c:ser>
          <c:idx val="0"/>
          <c:order val="0"/>
          <c:tx>
            <c:v>Коэффициент привлеченных преподавателей ВУЗов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'2021-2022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МБОУ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81</c:v>
                </c:pt>
                <c:pt idx="21">
                  <c:v>МБОУ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МБОУ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МБОУ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МБОУ СШ № 76</c:v>
                </c:pt>
                <c:pt idx="72">
                  <c:v>МБОУ СШ № 78</c:v>
                </c:pt>
                <c:pt idx="73">
                  <c:v>МБОУ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МБОУ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МБОУ СШ № 7</c:v>
                </c:pt>
                <c:pt idx="81">
                  <c:v>МБОУ СШ № 18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МБОУ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МБОУ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'2021-2022 свод'!$P$7:$P$123</c:f>
              <c:numCache>
                <c:formatCode>0.00</c:formatCode>
                <c:ptCount val="117"/>
                <c:pt idx="0" formatCode="0.000">
                  <c:v>1.1454753722794959E-2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0.10309278350515463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1.5710919088766692E-3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2.9850746268656716E-2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 formatCode="0.000">
                  <c:v>1.1299435028248588E-3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3.3898305084745763E-2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 formatCode="0.000">
                  <c:v>1.1965811965811967E-2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0.1076923076923077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9D3-4B76-A522-B787EB38E543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'2021-2022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МБОУ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81</c:v>
                </c:pt>
                <c:pt idx="21">
                  <c:v>МБОУ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МБОУ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МБОУ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МБОУ СШ № 76</c:v>
                </c:pt>
                <c:pt idx="72">
                  <c:v>МБОУ СШ № 78</c:v>
                </c:pt>
                <c:pt idx="73">
                  <c:v>МБОУ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МБОУ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МБОУ СШ № 7</c:v>
                </c:pt>
                <c:pt idx="81">
                  <c:v>МБОУ СШ № 18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МБОУ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МБОУ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'2021-2022 свод'!$Q$7:$Q$123</c:f>
              <c:numCache>
                <c:formatCode>0.00</c:formatCode>
                <c:ptCount val="117"/>
                <c:pt idx="1">
                  <c:v>2.4957649322805892E-3</c:v>
                </c:pt>
                <c:pt idx="2">
                  <c:v>2.4957649322805892E-3</c:v>
                </c:pt>
                <c:pt idx="3">
                  <c:v>2.4957649322805892E-3</c:v>
                </c:pt>
                <c:pt idx="4">
                  <c:v>2.4957649322805892E-3</c:v>
                </c:pt>
                <c:pt idx="5">
                  <c:v>2.4957649322805892E-3</c:v>
                </c:pt>
                <c:pt idx="6">
                  <c:v>2.4957649322805892E-3</c:v>
                </c:pt>
                <c:pt idx="7">
                  <c:v>2.4957649322805892E-3</c:v>
                </c:pt>
                <c:pt idx="8">
                  <c:v>2.4957649322805892E-3</c:v>
                </c:pt>
                <c:pt idx="9">
                  <c:v>2.4957649322805892E-3</c:v>
                </c:pt>
                <c:pt idx="11">
                  <c:v>2.4957649322805892E-3</c:v>
                </c:pt>
                <c:pt idx="12">
                  <c:v>2.4957649322805892E-3</c:v>
                </c:pt>
                <c:pt idx="13">
                  <c:v>2.4957649322805892E-3</c:v>
                </c:pt>
                <c:pt idx="14">
                  <c:v>2.4957649322805892E-3</c:v>
                </c:pt>
                <c:pt idx="15">
                  <c:v>2.4957649322805892E-3</c:v>
                </c:pt>
                <c:pt idx="16">
                  <c:v>2.4957649322805892E-3</c:v>
                </c:pt>
                <c:pt idx="17">
                  <c:v>2.4957649322805892E-3</c:v>
                </c:pt>
                <c:pt idx="18">
                  <c:v>2.4957649322805892E-3</c:v>
                </c:pt>
                <c:pt idx="19">
                  <c:v>2.4957649322805892E-3</c:v>
                </c:pt>
                <c:pt idx="20">
                  <c:v>2.4957649322805892E-3</c:v>
                </c:pt>
                <c:pt idx="21">
                  <c:v>2.4957649322805892E-3</c:v>
                </c:pt>
                <c:pt idx="22">
                  <c:v>2.4957649322805892E-3</c:v>
                </c:pt>
                <c:pt idx="24">
                  <c:v>2.4957649322805892E-3</c:v>
                </c:pt>
                <c:pt idx="25">
                  <c:v>2.4957649322805892E-3</c:v>
                </c:pt>
                <c:pt idx="26">
                  <c:v>2.4957649322805892E-3</c:v>
                </c:pt>
                <c:pt idx="27">
                  <c:v>2.4957649322805892E-3</c:v>
                </c:pt>
                <c:pt idx="28">
                  <c:v>2.4957649322805892E-3</c:v>
                </c:pt>
                <c:pt idx="29">
                  <c:v>2.4957649322805892E-3</c:v>
                </c:pt>
                <c:pt idx="30">
                  <c:v>2.4957649322805892E-3</c:v>
                </c:pt>
                <c:pt idx="31">
                  <c:v>2.4957649322805892E-3</c:v>
                </c:pt>
                <c:pt idx="32">
                  <c:v>2.4957649322805892E-3</c:v>
                </c:pt>
                <c:pt idx="33">
                  <c:v>2.4957649322805892E-3</c:v>
                </c:pt>
                <c:pt idx="34">
                  <c:v>2.4957649322805892E-3</c:v>
                </c:pt>
                <c:pt idx="35">
                  <c:v>2.4957649322805892E-3</c:v>
                </c:pt>
                <c:pt idx="36">
                  <c:v>2.4957649322805892E-3</c:v>
                </c:pt>
                <c:pt idx="37">
                  <c:v>2.4957649322805892E-3</c:v>
                </c:pt>
                <c:pt idx="38">
                  <c:v>2.4957649322805892E-3</c:v>
                </c:pt>
                <c:pt idx="39">
                  <c:v>2.4957649322805892E-3</c:v>
                </c:pt>
                <c:pt idx="40">
                  <c:v>2.4957649322805892E-3</c:v>
                </c:pt>
                <c:pt idx="42">
                  <c:v>2.4957649322805892E-3</c:v>
                </c:pt>
                <c:pt idx="43">
                  <c:v>2.4957649322805892E-3</c:v>
                </c:pt>
                <c:pt idx="44">
                  <c:v>2.4957649322805892E-3</c:v>
                </c:pt>
                <c:pt idx="45">
                  <c:v>2.4957649322805892E-3</c:v>
                </c:pt>
                <c:pt idx="46">
                  <c:v>2.4957649322805892E-3</c:v>
                </c:pt>
                <c:pt idx="47">
                  <c:v>2.4957649322805892E-3</c:v>
                </c:pt>
                <c:pt idx="48">
                  <c:v>2.4957649322805892E-3</c:v>
                </c:pt>
                <c:pt idx="49">
                  <c:v>2.4957649322805892E-3</c:v>
                </c:pt>
                <c:pt idx="50">
                  <c:v>2.4957649322805892E-3</c:v>
                </c:pt>
                <c:pt idx="51">
                  <c:v>2.4957649322805892E-3</c:v>
                </c:pt>
                <c:pt idx="52">
                  <c:v>2.4957649322805892E-3</c:v>
                </c:pt>
                <c:pt idx="53">
                  <c:v>2.4957649322805892E-3</c:v>
                </c:pt>
                <c:pt idx="54">
                  <c:v>2.4957649322805892E-3</c:v>
                </c:pt>
                <c:pt idx="55">
                  <c:v>2.4957649322805892E-3</c:v>
                </c:pt>
                <c:pt idx="56">
                  <c:v>2.4957649322805892E-3</c:v>
                </c:pt>
                <c:pt idx="57">
                  <c:v>2.4957649322805892E-3</c:v>
                </c:pt>
                <c:pt idx="58">
                  <c:v>2.4957649322805892E-3</c:v>
                </c:pt>
                <c:pt idx="59">
                  <c:v>2.4957649322805892E-3</c:v>
                </c:pt>
                <c:pt idx="60">
                  <c:v>2.4957649322805892E-3</c:v>
                </c:pt>
                <c:pt idx="62">
                  <c:v>2.4957649322805892E-3</c:v>
                </c:pt>
                <c:pt idx="63">
                  <c:v>2.4957649322805892E-3</c:v>
                </c:pt>
                <c:pt idx="64">
                  <c:v>2.4957649322805892E-3</c:v>
                </c:pt>
                <c:pt idx="65">
                  <c:v>2.4957649322805892E-3</c:v>
                </c:pt>
                <c:pt idx="66">
                  <c:v>2.4957649322805892E-3</c:v>
                </c:pt>
                <c:pt idx="67">
                  <c:v>2.4957649322805892E-3</c:v>
                </c:pt>
                <c:pt idx="68">
                  <c:v>2.4957649322805892E-3</c:v>
                </c:pt>
                <c:pt idx="69">
                  <c:v>2.4957649322805892E-3</c:v>
                </c:pt>
                <c:pt idx="70">
                  <c:v>2.4957649322805892E-3</c:v>
                </c:pt>
                <c:pt idx="71">
                  <c:v>2.4957649322805892E-3</c:v>
                </c:pt>
                <c:pt idx="72">
                  <c:v>2.4957649322805892E-3</c:v>
                </c:pt>
                <c:pt idx="73">
                  <c:v>2.4957649322805892E-3</c:v>
                </c:pt>
                <c:pt idx="74">
                  <c:v>2.4957649322805892E-3</c:v>
                </c:pt>
                <c:pt idx="75">
                  <c:v>2.4957649322805892E-3</c:v>
                </c:pt>
                <c:pt idx="77">
                  <c:v>2.4957649322805892E-3</c:v>
                </c:pt>
                <c:pt idx="78">
                  <c:v>2.4957649322805892E-3</c:v>
                </c:pt>
                <c:pt idx="79">
                  <c:v>2.4957649322805892E-3</c:v>
                </c:pt>
                <c:pt idx="80">
                  <c:v>2.4957649322805892E-3</c:v>
                </c:pt>
                <c:pt idx="81">
                  <c:v>2.4957649322805892E-3</c:v>
                </c:pt>
                <c:pt idx="82">
                  <c:v>2.4957649322805892E-3</c:v>
                </c:pt>
                <c:pt idx="83">
                  <c:v>2.4957649322805892E-3</c:v>
                </c:pt>
                <c:pt idx="84">
                  <c:v>2.4957649322805892E-3</c:v>
                </c:pt>
                <c:pt idx="85">
                  <c:v>2.4957649322805892E-3</c:v>
                </c:pt>
                <c:pt idx="86">
                  <c:v>2.4957649322805892E-3</c:v>
                </c:pt>
                <c:pt idx="87">
                  <c:v>2.4957649322805892E-3</c:v>
                </c:pt>
                <c:pt idx="88">
                  <c:v>2.4957649322805892E-3</c:v>
                </c:pt>
                <c:pt idx="89">
                  <c:v>2.4957649322805892E-3</c:v>
                </c:pt>
                <c:pt idx="90">
                  <c:v>2.4957649322805892E-3</c:v>
                </c:pt>
                <c:pt idx="91">
                  <c:v>2.4957649322805892E-3</c:v>
                </c:pt>
                <c:pt idx="92">
                  <c:v>2.4957649322805892E-3</c:v>
                </c:pt>
                <c:pt idx="93">
                  <c:v>2.4957649322805892E-3</c:v>
                </c:pt>
                <c:pt idx="94">
                  <c:v>2.4957649322805892E-3</c:v>
                </c:pt>
                <c:pt idx="95">
                  <c:v>2.4957649322805892E-3</c:v>
                </c:pt>
                <c:pt idx="96">
                  <c:v>2.4957649322805892E-3</c:v>
                </c:pt>
                <c:pt idx="97">
                  <c:v>2.4957649322805892E-3</c:v>
                </c:pt>
                <c:pt idx="98">
                  <c:v>2.4957649322805892E-3</c:v>
                </c:pt>
                <c:pt idx="99">
                  <c:v>2.4957649322805892E-3</c:v>
                </c:pt>
                <c:pt idx="100">
                  <c:v>2.4957649322805892E-3</c:v>
                </c:pt>
                <c:pt idx="101">
                  <c:v>2.4957649322805892E-3</c:v>
                </c:pt>
                <c:pt idx="102">
                  <c:v>2.4957649322805892E-3</c:v>
                </c:pt>
                <c:pt idx="103">
                  <c:v>2.4957649322805892E-3</c:v>
                </c:pt>
                <c:pt idx="104">
                  <c:v>2.4957649322805892E-3</c:v>
                </c:pt>
                <c:pt idx="105">
                  <c:v>2.4957649322805892E-3</c:v>
                </c:pt>
                <c:pt idx="106">
                  <c:v>2.4957649322805892E-3</c:v>
                </c:pt>
                <c:pt idx="108">
                  <c:v>2.4957649322805892E-3</c:v>
                </c:pt>
                <c:pt idx="109">
                  <c:v>2.4957649322805892E-3</c:v>
                </c:pt>
                <c:pt idx="110">
                  <c:v>2.4957649322805892E-3</c:v>
                </c:pt>
                <c:pt idx="111">
                  <c:v>2.4957649322805892E-3</c:v>
                </c:pt>
                <c:pt idx="112">
                  <c:v>2.4957649322805892E-3</c:v>
                </c:pt>
                <c:pt idx="113">
                  <c:v>2.4957649322805892E-3</c:v>
                </c:pt>
                <c:pt idx="114">
                  <c:v>2.4957649322805892E-3</c:v>
                </c:pt>
                <c:pt idx="115">
                  <c:v>2.4957649322805892E-3</c:v>
                </c:pt>
                <c:pt idx="116">
                  <c:v>2.4957649322805892E-3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9D3-4B76-A522-B787EB38E5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597824"/>
        <c:axId val="109599744"/>
      </c:lineChart>
      <c:catAx>
        <c:axId val="10959782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9599744"/>
        <c:crosses val="autoZero"/>
        <c:auto val="1"/>
        <c:lblAlgn val="ctr"/>
        <c:lblOffset val="100"/>
        <c:noMultiLvlLbl val="0"/>
      </c:catAx>
      <c:valAx>
        <c:axId val="1095997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0" sourceLinked="1"/>
        <c:majorTickMark val="none"/>
        <c:minorTickMark val="none"/>
        <c:tickLblPos val="nextTo"/>
        <c:txPr>
          <a:bodyPr rot="-60000000" vert="horz"/>
          <a:lstStyle/>
          <a:p>
            <a:pPr>
              <a:defRPr/>
            </a:pPr>
            <a:endParaRPr lang="ru-RU"/>
          </a:p>
        </c:txPr>
        <c:crossAx val="1095978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62477994472858"/>
          <c:y val="6.5559226664384448E-2"/>
          <c:w val="0.31312010877477192"/>
          <c:h val="3.0368906757266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127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согласованности результатов</a:t>
            </a:r>
          </a:p>
        </c:rich>
      </c:tx>
      <c:layout>
        <c:manualLayout>
          <c:xMode val="edge"/>
          <c:yMode val="edge"/>
          <c:x val="0.3953541912342336"/>
          <c:y val="1.3008724814280385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661359530261981E-2"/>
          <c:y val="0.12743635916566179"/>
          <c:w val="0.97489826106594402"/>
          <c:h val="0.47460256395917266"/>
        </c:manualLayout>
      </c:layout>
      <c:lineChart>
        <c:grouping val="standard"/>
        <c:varyColors val="0"/>
        <c:ser>
          <c:idx val="0"/>
          <c:order val="0"/>
          <c:tx>
            <c:v>Коэфициент согласованных образовательных результатов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'2021-2022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МБОУ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81</c:v>
                </c:pt>
                <c:pt idx="21">
                  <c:v>МБОУ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МБОУ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МБОУ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МБОУ СШ № 76</c:v>
                </c:pt>
                <c:pt idx="72">
                  <c:v>МБОУ СШ № 78</c:v>
                </c:pt>
                <c:pt idx="73">
                  <c:v>МБОУ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МБОУ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МБОУ СШ № 7</c:v>
                </c:pt>
                <c:pt idx="81">
                  <c:v>МБОУ СШ № 18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МБОУ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МБОУ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'2021-2022 свод'!$M$7:$M$123</c:f>
              <c:numCache>
                <c:formatCode>0.00</c:formatCode>
                <c:ptCount val="117"/>
                <c:pt idx="0">
                  <c:v>3.8095238095238099E-2</c:v>
                </c:pt>
                <c:pt idx="1">
                  <c:v>0</c:v>
                </c:pt>
                <c:pt idx="2">
                  <c:v>0</c:v>
                </c:pt>
                <c:pt idx="3">
                  <c:v>0.2</c:v>
                </c:pt>
                <c:pt idx="4">
                  <c:v>0.14285714285714285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7.7182539682539686E-2</c:v>
                </c:pt>
                <c:pt idx="11">
                  <c:v>0.2</c:v>
                </c:pt>
                <c:pt idx="12">
                  <c:v>0</c:v>
                </c:pt>
                <c:pt idx="13">
                  <c:v>0</c:v>
                </c:pt>
                <c:pt idx="14">
                  <c:v>0.33333333333333331</c:v>
                </c:pt>
                <c:pt idx="15">
                  <c:v>0.14285714285714285</c:v>
                </c:pt>
                <c:pt idx="16">
                  <c:v>0.25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5.4061624649859946E-2</c:v>
                </c:pt>
                <c:pt idx="24">
                  <c:v>0.14285714285714285</c:v>
                </c:pt>
                <c:pt idx="25">
                  <c:v>0.2</c:v>
                </c:pt>
                <c:pt idx="26">
                  <c:v>0</c:v>
                </c:pt>
                <c:pt idx="27">
                  <c:v>0.33333333333333331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0.1</c:v>
                </c:pt>
                <c:pt idx="40">
                  <c:v>0.14285714285714285</c:v>
                </c:pt>
                <c:pt idx="41">
                  <c:v>4.1353383458646607E-2</c:v>
                </c:pt>
                <c:pt idx="42">
                  <c:v>0.14285714285714285</c:v>
                </c:pt>
                <c:pt idx="43">
                  <c:v>0</c:v>
                </c:pt>
                <c:pt idx="44">
                  <c:v>0.16666666666666666</c:v>
                </c:pt>
                <c:pt idx="45">
                  <c:v>0.33333333333333331</c:v>
                </c:pt>
                <c:pt idx="46">
                  <c:v>0</c:v>
                </c:pt>
                <c:pt idx="47">
                  <c:v>0.14285714285714285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1.8140589569160998E-2</c:v>
                </c:pt>
                <c:pt idx="62">
                  <c:v>0.14285714285714285</c:v>
                </c:pt>
                <c:pt idx="63">
                  <c:v>0.1111111111111111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5.4722222222222221E-2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0.2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0.33333333333333331</c:v>
                </c:pt>
                <c:pt idx="97">
                  <c:v>0.4</c:v>
                </c:pt>
                <c:pt idx="98">
                  <c:v>0.125</c:v>
                </c:pt>
                <c:pt idx="99">
                  <c:v>0</c:v>
                </c:pt>
                <c:pt idx="100">
                  <c:v>0.33333333333333331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0.25</c:v>
                </c:pt>
                <c:pt idx="106">
                  <c:v>0</c:v>
                </c:pt>
                <c:pt idx="107">
                  <c:v>8.4391534391534392E-2</c:v>
                </c:pt>
                <c:pt idx="108">
                  <c:v>0.14285714285714285</c:v>
                </c:pt>
                <c:pt idx="109">
                  <c:v>0</c:v>
                </c:pt>
                <c:pt idx="110">
                  <c:v>0.16666666666666666</c:v>
                </c:pt>
                <c:pt idx="111">
                  <c:v>0</c:v>
                </c:pt>
                <c:pt idx="112">
                  <c:v>0.25</c:v>
                </c:pt>
                <c:pt idx="113">
                  <c:v>0</c:v>
                </c:pt>
                <c:pt idx="114">
                  <c:v>0</c:v>
                </c:pt>
                <c:pt idx="115">
                  <c:v>0.2</c:v>
                </c:pt>
                <c:pt idx="116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181-4CBF-886F-3D189F9CC09E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'2021-2022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МБОУ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81</c:v>
                </c:pt>
                <c:pt idx="21">
                  <c:v>МБОУ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МБОУ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МБОУ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МБОУ СШ № 76</c:v>
                </c:pt>
                <c:pt idx="72">
                  <c:v>МБОУ СШ № 78</c:v>
                </c:pt>
                <c:pt idx="73">
                  <c:v>МБОУ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МБОУ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МБОУ СШ № 7</c:v>
                </c:pt>
                <c:pt idx="81">
                  <c:v>МБОУ СШ № 18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МБОУ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МБОУ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'2021-2022 свод'!$N$7:$N$123</c:f>
              <c:numCache>
                <c:formatCode>0.00</c:formatCode>
                <c:ptCount val="117"/>
                <c:pt idx="1">
                  <c:v>5.1172438672438682E-2</c:v>
                </c:pt>
                <c:pt idx="2">
                  <c:v>5.1172438672438682E-2</c:v>
                </c:pt>
                <c:pt idx="3">
                  <c:v>5.1172438672438682E-2</c:v>
                </c:pt>
                <c:pt idx="4">
                  <c:v>5.1172438672438682E-2</c:v>
                </c:pt>
                <c:pt idx="5">
                  <c:v>5.1172438672438682E-2</c:v>
                </c:pt>
                <c:pt idx="6">
                  <c:v>5.1172438672438682E-2</c:v>
                </c:pt>
                <c:pt idx="7">
                  <c:v>5.1172438672438682E-2</c:v>
                </c:pt>
                <c:pt idx="8">
                  <c:v>5.1172438672438682E-2</c:v>
                </c:pt>
                <c:pt idx="9">
                  <c:v>5.1172438672438682E-2</c:v>
                </c:pt>
                <c:pt idx="11">
                  <c:v>5.1172438672438682E-2</c:v>
                </c:pt>
                <c:pt idx="12">
                  <c:v>5.1172438672438682E-2</c:v>
                </c:pt>
                <c:pt idx="13">
                  <c:v>5.1172438672438682E-2</c:v>
                </c:pt>
                <c:pt idx="14">
                  <c:v>5.1172438672438682E-2</c:v>
                </c:pt>
                <c:pt idx="15">
                  <c:v>5.1172438672438682E-2</c:v>
                </c:pt>
                <c:pt idx="16">
                  <c:v>5.1172438672438682E-2</c:v>
                </c:pt>
                <c:pt idx="17">
                  <c:v>5.1172438672438682E-2</c:v>
                </c:pt>
                <c:pt idx="18">
                  <c:v>5.1172438672438682E-2</c:v>
                </c:pt>
                <c:pt idx="19">
                  <c:v>5.1172438672438682E-2</c:v>
                </c:pt>
                <c:pt idx="20">
                  <c:v>5.1172438672438682E-2</c:v>
                </c:pt>
                <c:pt idx="21">
                  <c:v>5.1172438672438682E-2</c:v>
                </c:pt>
                <c:pt idx="22">
                  <c:v>5.1172438672438682E-2</c:v>
                </c:pt>
                <c:pt idx="24">
                  <c:v>5.1172438672438682E-2</c:v>
                </c:pt>
                <c:pt idx="25">
                  <c:v>5.1172438672438682E-2</c:v>
                </c:pt>
                <c:pt idx="26">
                  <c:v>5.1172438672438682E-2</c:v>
                </c:pt>
                <c:pt idx="27">
                  <c:v>5.1172438672438682E-2</c:v>
                </c:pt>
                <c:pt idx="28">
                  <c:v>5.1172438672438682E-2</c:v>
                </c:pt>
                <c:pt idx="29">
                  <c:v>5.1172438672438682E-2</c:v>
                </c:pt>
                <c:pt idx="30">
                  <c:v>5.1172438672438682E-2</c:v>
                </c:pt>
                <c:pt idx="31">
                  <c:v>5.1172438672438682E-2</c:v>
                </c:pt>
                <c:pt idx="32">
                  <c:v>5.1172438672438682E-2</c:v>
                </c:pt>
                <c:pt idx="33">
                  <c:v>5.1172438672438682E-2</c:v>
                </c:pt>
                <c:pt idx="34">
                  <c:v>5.1172438672438682E-2</c:v>
                </c:pt>
                <c:pt idx="35">
                  <c:v>5.1172438672438682E-2</c:v>
                </c:pt>
                <c:pt idx="36">
                  <c:v>5.1172438672438682E-2</c:v>
                </c:pt>
                <c:pt idx="37">
                  <c:v>5.1172438672438682E-2</c:v>
                </c:pt>
                <c:pt idx="38">
                  <c:v>5.1172438672438682E-2</c:v>
                </c:pt>
                <c:pt idx="39">
                  <c:v>5.1172438672438682E-2</c:v>
                </c:pt>
                <c:pt idx="40">
                  <c:v>5.1172438672438682E-2</c:v>
                </c:pt>
                <c:pt idx="42">
                  <c:v>5.1172438672438682E-2</c:v>
                </c:pt>
                <c:pt idx="43">
                  <c:v>5.1172438672438682E-2</c:v>
                </c:pt>
                <c:pt idx="44">
                  <c:v>5.1172438672438682E-2</c:v>
                </c:pt>
                <c:pt idx="45">
                  <c:v>5.1172438672438682E-2</c:v>
                </c:pt>
                <c:pt idx="46">
                  <c:v>5.1172438672438682E-2</c:v>
                </c:pt>
                <c:pt idx="47">
                  <c:v>5.1172438672438682E-2</c:v>
                </c:pt>
                <c:pt idx="48">
                  <c:v>5.1172438672438682E-2</c:v>
                </c:pt>
                <c:pt idx="49">
                  <c:v>5.1172438672438682E-2</c:v>
                </c:pt>
                <c:pt idx="50">
                  <c:v>5.1172438672438682E-2</c:v>
                </c:pt>
                <c:pt idx="51">
                  <c:v>5.1172438672438682E-2</c:v>
                </c:pt>
                <c:pt idx="52">
                  <c:v>5.1172438672438682E-2</c:v>
                </c:pt>
                <c:pt idx="53">
                  <c:v>5.1172438672438682E-2</c:v>
                </c:pt>
                <c:pt idx="54">
                  <c:v>5.1172438672438682E-2</c:v>
                </c:pt>
                <c:pt idx="55">
                  <c:v>5.1172438672438682E-2</c:v>
                </c:pt>
                <c:pt idx="56">
                  <c:v>5.1172438672438682E-2</c:v>
                </c:pt>
                <c:pt idx="57">
                  <c:v>5.1172438672438682E-2</c:v>
                </c:pt>
                <c:pt idx="58">
                  <c:v>5.1172438672438682E-2</c:v>
                </c:pt>
                <c:pt idx="59">
                  <c:v>5.1172438672438682E-2</c:v>
                </c:pt>
                <c:pt idx="60">
                  <c:v>5.1172438672438682E-2</c:v>
                </c:pt>
                <c:pt idx="62">
                  <c:v>5.1172438672438682E-2</c:v>
                </c:pt>
                <c:pt idx="63">
                  <c:v>5.1172438672438682E-2</c:v>
                </c:pt>
                <c:pt idx="64">
                  <c:v>5.1172438672438682E-2</c:v>
                </c:pt>
                <c:pt idx="65">
                  <c:v>5.1172438672438682E-2</c:v>
                </c:pt>
                <c:pt idx="66">
                  <c:v>5.1172438672438682E-2</c:v>
                </c:pt>
                <c:pt idx="67">
                  <c:v>5.1172438672438682E-2</c:v>
                </c:pt>
                <c:pt idx="68">
                  <c:v>5.1172438672438682E-2</c:v>
                </c:pt>
                <c:pt idx="69">
                  <c:v>5.1172438672438682E-2</c:v>
                </c:pt>
                <c:pt idx="70">
                  <c:v>5.1172438672438682E-2</c:v>
                </c:pt>
                <c:pt idx="71">
                  <c:v>5.1172438672438682E-2</c:v>
                </c:pt>
                <c:pt idx="72">
                  <c:v>5.1172438672438682E-2</c:v>
                </c:pt>
                <c:pt idx="73">
                  <c:v>5.1172438672438682E-2</c:v>
                </c:pt>
                <c:pt idx="74">
                  <c:v>5.1172438672438682E-2</c:v>
                </c:pt>
                <c:pt idx="75">
                  <c:v>5.1172438672438682E-2</c:v>
                </c:pt>
                <c:pt idx="77">
                  <c:v>5.1172438672438682E-2</c:v>
                </c:pt>
                <c:pt idx="78">
                  <c:v>5.1172438672438682E-2</c:v>
                </c:pt>
                <c:pt idx="79">
                  <c:v>5.1172438672438682E-2</c:v>
                </c:pt>
                <c:pt idx="80">
                  <c:v>5.1172438672438682E-2</c:v>
                </c:pt>
                <c:pt idx="81">
                  <c:v>5.1172438672438682E-2</c:v>
                </c:pt>
                <c:pt idx="82">
                  <c:v>5.1172438672438682E-2</c:v>
                </c:pt>
                <c:pt idx="83">
                  <c:v>5.1172438672438682E-2</c:v>
                </c:pt>
                <c:pt idx="84">
                  <c:v>5.1172438672438682E-2</c:v>
                </c:pt>
                <c:pt idx="85">
                  <c:v>5.1172438672438682E-2</c:v>
                </c:pt>
                <c:pt idx="86">
                  <c:v>5.1172438672438682E-2</c:v>
                </c:pt>
                <c:pt idx="87">
                  <c:v>5.1172438672438682E-2</c:v>
                </c:pt>
                <c:pt idx="88">
                  <c:v>5.1172438672438682E-2</c:v>
                </c:pt>
                <c:pt idx="89">
                  <c:v>5.1172438672438682E-2</c:v>
                </c:pt>
                <c:pt idx="90">
                  <c:v>5.1172438672438682E-2</c:v>
                </c:pt>
                <c:pt idx="91">
                  <c:v>5.1172438672438682E-2</c:v>
                </c:pt>
                <c:pt idx="92">
                  <c:v>5.1172438672438682E-2</c:v>
                </c:pt>
                <c:pt idx="93">
                  <c:v>5.1172438672438682E-2</c:v>
                </c:pt>
                <c:pt idx="94">
                  <c:v>5.1172438672438682E-2</c:v>
                </c:pt>
                <c:pt idx="95">
                  <c:v>5.1172438672438682E-2</c:v>
                </c:pt>
                <c:pt idx="96">
                  <c:v>5.1172438672438682E-2</c:v>
                </c:pt>
                <c:pt idx="97">
                  <c:v>5.1172438672438682E-2</c:v>
                </c:pt>
                <c:pt idx="98">
                  <c:v>5.1172438672438682E-2</c:v>
                </c:pt>
                <c:pt idx="99">
                  <c:v>5.1172438672438682E-2</c:v>
                </c:pt>
                <c:pt idx="100">
                  <c:v>5.1172438672438682E-2</c:v>
                </c:pt>
                <c:pt idx="101">
                  <c:v>5.1172438672438682E-2</c:v>
                </c:pt>
                <c:pt idx="102">
                  <c:v>5.1172438672438682E-2</c:v>
                </c:pt>
                <c:pt idx="103">
                  <c:v>5.1172438672438682E-2</c:v>
                </c:pt>
                <c:pt idx="104">
                  <c:v>5.1172438672438682E-2</c:v>
                </c:pt>
                <c:pt idx="105">
                  <c:v>5.1172438672438682E-2</c:v>
                </c:pt>
                <c:pt idx="106">
                  <c:v>5.1172438672438682E-2</c:v>
                </c:pt>
                <c:pt idx="108">
                  <c:v>5.1172438672438682E-2</c:v>
                </c:pt>
                <c:pt idx="109">
                  <c:v>5.1172438672438682E-2</c:v>
                </c:pt>
                <c:pt idx="110">
                  <c:v>5.1172438672438682E-2</c:v>
                </c:pt>
                <c:pt idx="111">
                  <c:v>5.1172438672438682E-2</c:v>
                </c:pt>
                <c:pt idx="112">
                  <c:v>5.1172438672438682E-2</c:v>
                </c:pt>
                <c:pt idx="113">
                  <c:v>5.1172438672438682E-2</c:v>
                </c:pt>
                <c:pt idx="114">
                  <c:v>5.1172438672438682E-2</c:v>
                </c:pt>
                <c:pt idx="115">
                  <c:v>5.1172438672438682E-2</c:v>
                </c:pt>
                <c:pt idx="116">
                  <c:v>5.1172438672438682E-2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181-4CBF-886F-3D189F9CC0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607168"/>
        <c:axId val="111606400"/>
      </c:lineChart>
      <c:catAx>
        <c:axId val="11160716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1606400"/>
        <c:crosses val="autoZero"/>
        <c:auto val="1"/>
        <c:lblAlgn val="ctr"/>
        <c:lblOffset val="100"/>
        <c:noMultiLvlLbl val="0"/>
      </c:catAx>
      <c:valAx>
        <c:axId val="1116064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1607168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896473698965917"/>
          <c:y val="6.0475935442946688E-2"/>
          <c:w val="0.32781455853546276"/>
          <c:h val="4.360495635719948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партнёрских отношений относительно среднего значения по городу    </a:t>
            </a:r>
            <a:endParaRPr lang="en-US" b="1"/>
          </a:p>
        </c:rich>
      </c:tx>
      <c:layout>
        <c:manualLayout>
          <c:xMode val="edge"/>
          <c:yMode val="edge"/>
          <c:x val="0.33864854742435352"/>
          <c:y val="9.4690132753826612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608659599292976E-2"/>
          <c:y val="9.463134938743091E-2"/>
          <c:w val="0.97704914900004869"/>
          <c:h val="0.60762011891370804"/>
        </c:manualLayout>
      </c:layout>
      <c:lineChart>
        <c:grouping val="standard"/>
        <c:varyColors val="0"/>
        <c:ser>
          <c:idx val="0"/>
          <c:order val="0"/>
          <c:tx>
            <c:v>Коэффициент образовательной организации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7030A0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'2021-2022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МБОУ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81</c:v>
                </c:pt>
                <c:pt idx="21">
                  <c:v>МБОУ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МБОУ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МБОУ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МБОУ СШ № 76</c:v>
                </c:pt>
                <c:pt idx="72">
                  <c:v>МБОУ СШ № 78</c:v>
                </c:pt>
                <c:pt idx="73">
                  <c:v>МБОУ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МБОУ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МБОУ СШ № 7</c:v>
                </c:pt>
                <c:pt idx="81">
                  <c:v>МБОУ СШ № 18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МБОУ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МБОУ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'2021-2022 свод'!$D$7:$D$123</c:f>
              <c:numCache>
                <c:formatCode>0.00</c:formatCode>
                <c:ptCount val="117"/>
                <c:pt idx="0">
                  <c:v>1.1851851851851851</c:v>
                </c:pt>
                <c:pt idx="1">
                  <c:v>0.83333333333333337</c:v>
                </c:pt>
                <c:pt idx="2">
                  <c:v>0.33333333333333331</c:v>
                </c:pt>
                <c:pt idx="3">
                  <c:v>0.83333333333333337</c:v>
                </c:pt>
                <c:pt idx="4">
                  <c:v>1.1666666666666667</c:v>
                </c:pt>
                <c:pt idx="5">
                  <c:v>1.1666666666666667</c:v>
                </c:pt>
                <c:pt idx="6">
                  <c:v>1.3333333333333333</c:v>
                </c:pt>
                <c:pt idx="7">
                  <c:v>3.3333333333333335</c:v>
                </c:pt>
                <c:pt idx="8">
                  <c:v>0.5</c:v>
                </c:pt>
                <c:pt idx="9">
                  <c:v>1.1666666666666667</c:v>
                </c:pt>
                <c:pt idx="10">
                  <c:v>0.97222222222222232</c:v>
                </c:pt>
                <c:pt idx="11">
                  <c:v>0.83333333333333337</c:v>
                </c:pt>
                <c:pt idx="12">
                  <c:v>1.6666666666666667</c:v>
                </c:pt>
                <c:pt idx="13">
                  <c:v>0.83333333333333337</c:v>
                </c:pt>
                <c:pt idx="14">
                  <c:v>1</c:v>
                </c:pt>
                <c:pt idx="15">
                  <c:v>1.1666666666666667</c:v>
                </c:pt>
                <c:pt idx="16">
                  <c:v>0.66666666666666663</c:v>
                </c:pt>
                <c:pt idx="17">
                  <c:v>1.1666666666666667</c:v>
                </c:pt>
                <c:pt idx="18">
                  <c:v>1.3333333333333333</c:v>
                </c:pt>
                <c:pt idx="19">
                  <c:v>0.66666666666666663</c:v>
                </c:pt>
                <c:pt idx="20">
                  <c:v>0.83333333333333337</c:v>
                </c:pt>
                <c:pt idx="21">
                  <c:v>0.66666666666666663</c:v>
                </c:pt>
                <c:pt idx="22">
                  <c:v>0.83333333333333337</c:v>
                </c:pt>
                <c:pt idx="23">
                  <c:v>1.0294117647058825</c:v>
                </c:pt>
                <c:pt idx="24">
                  <c:v>1.1666666666666667</c:v>
                </c:pt>
                <c:pt idx="25">
                  <c:v>1.6666666666666667</c:v>
                </c:pt>
                <c:pt idx="26">
                  <c:v>1</c:v>
                </c:pt>
                <c:pt idx="27">
                  <c:v>1</c:v>
                </c:pt>
                <c:pt idx="28">
                  <c:v>1.6666666666666667</c:v>
                </c:pt>
                <c:pt idx="29">
                  <c:v>0.16666666666666666</c:v>
                </c:pt>
                <c:pt idx="30">
                  <c:v>1</c:v>
                </c:pt>
                <c:pt idx="31">
                  <c:v>0.5</c:v>
                </c:pt>
                <c:pt idx="32">
                  <c:v>1.1666666666666667</c:v>
                </c:pt>
                <c:pt idx="33">
                  <c:v>0.66666666666666663</c:v>
                </c:pt>
                <c:pt idx="34">
                  <c:v>1</c:v>
                </c:pt>
                <c:pt idx="35">
                  <c:v>0.5</c:v>
                </c:pt>
                <c:pt idx="36">
                  <c:v>1.3333333333333333</c:v>
                </c:pt>
                <c:pt idx="37">
                  <c:v>0.83333333333333337</c:v>
                </c:pt>
                <c:pt idx="38">
                  <c:v>1</c:v>
                </c:pt>
                <c:pt idx="39">
                  <c:v>1.6666666666666667</c:v>
                </c:pt>
                <c:pt idx="40">
                  <c:v>1.1666666666666667</c:v>
                </c:pt>
                <c:pt idx="41">
                  <c:v>0.81578947368421062</c:v>
                </c:pt>
                <c:pt idx="42">
                  <c:v>1.1666666666666667</c:v>
                </c:pt>
                <c:pt idx="43">
                  <c:v>0.33333333333333331</c:v>
                </c:pt>
                <c:pt idx="44">
                  <c:v>1</c:v>
                </c:pt>
                <c:pt idx="45">
                  <c:v>0.5</c:v>
                </c:pt>
                <c:pt idx="46">
                  <c:v>1</c:v>
                </c:pt>
                <c:pt idx="47">
                  <c:v>1.1666666666666667</c:v>
                </c:pt>
                <c:pt idx="48">
                  <c:v>0.5</c:v>
                </c:pt>
                <c:pt idx="49">
                  <c:v>0.5</c:v>
                </c:pt>
                <c:pt idx="50">
                  <c:v>0.33333333333333331</c:v>
                </c:pt>
                <c:pt idx="51">
                  <c:v>0.66666666666666663</c:v>
                </c:pt>
                <c:pt idx="52">
                  <c:v>1.3333333333333333</c:v>
                </c:pt>
                <c:pt idx="53">
                  <c:v>1.5</c:v>
                </c:pt>
                <c:pt idx="54">
                  <c:v>0.83333333333333337</c:v>
                </c:pt>
                <c:pt idx="55">
                  <c:v>0.66666666666666663</c:v>
                </c:pt>
                <c:pt idx="56">
                  <c:v>0.5</c:v>
                </c:pt>
                <c:pt idx="57">
                  <c:v>1</c:v>
                </c:pt>
                <c:pt idx="58">
                  <c:v>0.83333333333333337</c:v>
                </c:pt>
                <c:pt idx="59">
                  <c:v>0.33333333333333331</c:v>
                </c:pt>
                <c:pt idx="60">
                  <c:v>1.3333333333333333</c:v>
                </c:pt>
                <c:pt idx="61">
                  <c:v>1.1309523809523809</c:v>
                </c:pt>
                <c:pt idx="62">
                  <c:v>1.1666666666666667</c:v>
                </c:pt>
                <c:pt idx="63">
                  <c:v>1.5</c:v>
                </c:pt>
                <c:pt idx="64">
                  <c:v>1.6666666666666667</c:v>
                </c:pt>
                <c:pt idx="65">
                  <c:v>0.83333333333333337</c:v>
                </c:pt>
                <c:pt idx="66">
                  <c:v>1.1666666666666667</c:v>
                </c:pt>
                <c:pt idx="67">
                  <c:v>0.83333333333333337</c:v>
                </c:pt>
                <c:pt idx="68">
                  <c:v>0.83333333333333337</c:v>
                </c:pt>
                <c:pt idx="69">
                  <c:v>0.66666666666666663</c:v>
                </c:pt>
                <c:pt idx="70">
                  <c:v>1</c:v>
                </c:pt>
                <c:pt idx="71">
                  <c:v>1.1666666666666667</c:v>
                </c:pt>
                <c:pt idx="72">
                  <c:v>0.83333333333333337</c:v>
                </c:pt>
                <c:pt idx="73">
                  <c:v>0.83333333333333337</c:v>
                </c:pt>
                <c:pt idx="74">
                  <c:v>3.1666666666666665</c:v>
                </c:pt>
                <c:pt idx="75">
                  <c:v>0.16666666666666666</c:v>
                </c:pt>
                <c:pt idx="76">
                  <c:v>0.90556111111111093</c:v>
                </c:pt>
                <c:pt idx="77">
                  <c:v>0.83333333333333337</c:v>
                </c:pt>
                <c:pt idx="78">
                  <c:v>0.83333333333333337</c:v>
                </c:pt>
                <c:pt idx="79">
                  <c:v>1.5</c:v>
                </c:pt>
                <c:pt idx="80">
                  <c:v>0.83333333333333337</c:v>
                </c:pt>
                <c:pt idx="81">
                  <c:v>1.6666666666666666E-4</c:v>
                </c:pt>
                <c:pt idx="82">
                  <c:v>0.83333333333333337</c:v>
                </c:pt>
                <c:pt idx="83">
                  <c:v>1.1666666666666667</c:v>
                </c:pt>
                <c:pt idx="84">
                  <c:v>0.66666666666666663</c:v>
                </c:pt>
                <c:pt idx="85">
                  <c:v>0.66666666666666663</c:v>
                </c:pt>
                <c:pt idx="86">
                  <c:v>2.3333333333333335</c:v>
                </c:pt>
                <c:pt idx="87">
                  <c:v>0.5</c:v>
                </c:pt>
                <c:pt idx="88">
                  <c:v>1.8333333333333333</c:v>
                </c:pt>
                <c:pt idx="89">
                  <c:v>0.66666666666666663</c:v>
                </c:pt>
                <c:pt idx="90">
                  <c:v>1.3333333333333333</c:v>
                </c:pt>
                <c:pt idx="91">
                  <c:v>0.33333333333333331</c:v>
                </c:pt>
                <c:pt idx="92">
                  <c:v>0.5</c:v>
                </c:pt>
                <c:pt idx="93">
                  <c:v>2.3333333333333335</c:v>
                </c:pt>
                <c:pt idx="94">
                  <c:v>0.33333333333333331</c:v>
                </c:pt>
                <c:pt idx="95">
                  <c:v>0.33333333333333331</c:v>
                </c:pt>
                <c:pt idx="96">
                  <c:v>0.5</c:v>
                </c:pt>
                <c:pt idx="97">
                  <c:v>0.83333333333333337</c:v>
                </c:pt>
                <c:pt idx="98">
                  <c:v>1.3333333333333333</c:v>
                </c:pt>
                <c:pt idx="99">
                  <c:v>0.5</c:v>
                </c:pt>
                <c:pt idx="100">
                  <c:v>0.5</c:v>
                </c:pt>
                <c:pt idx="101">
                  <c:v>1.8333333333333333</c:v>
                </c:pt>
                <c:pt idx="102">
                  <c:v>1</c:v>
                </c:pt>
                <c:pt idx="103">
                  <c:v>1.3333333333333333</c:v>
                </c:pt>
                <c:pt idx="104">
                  <c:v>0.33333333333333331</c:v>
                </c:pt>
                <c:pt idx="105">
                  <c:v>0.66666666666666663</c:v>
                </c:pt>
                <c:pt idx="106">
                  <c:v>0.5</c:v>
                </c:pt>
                <c:pt idx="107">
                  <c:v>0.83333333333333337</c:v>
                </c:pt>
                <c:pt idx="108">
                  <c:v>1.1666666666666667</c:v>
                </c:pt>
                <c:pt idx="109">
                  <c:v>0.83333333333333337</c:v>
                </c:pt>
                <c:pt idx="110">
                  <c:v>1</c:v>
                </c:pt>
                <c:pt idx="111">
                  <c:v>0.83333333333333337</c:v>
                </c:pt>
                <c:pt idx="112">
                  <c:v>0.66666666666666663</c:v>
                </c:pt>
                <c:pt idx="113">
                  <c:v>0.66666666666666663</c:v>
                </c:pt>
                <c:pt idx="114">
                  <c:v>0.33333333333333331</c:v>
                </c:pt>
                <c:pt idx="115">
                  <c:v>1.6666666666666667</c:v>
                </c:pt>
                <c:pt idx="116">
                  <c:v>0.33333333333333331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1B6-4BF1-ABDD-AAB6A424788F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'2021-2022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МБОУ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81</c:v>
                </c:pt>
                <c:pt idx="21">
                  <c:v>МБОУ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МБОУ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МБОУ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МБОУ СШ № 76</c:v>
                </c:pt>
                <c:pt idx="72">
                  <c:v>МБОУ СШ № 78</c:v>
                </c:pt>
                <c:pt idx="73">
                  <c:v>МБОУ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МБОУ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МБОУ СШ № 7</c:v>
                </c:pt>
                <c:pt idx="81">
                  <c:v>МБОУ СШ № 18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МБОУ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МБОУ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'2021-2022 свод'!$E$7:$E$123</c:f>
              <c:numCache>
                <c:formatCode>0.00</c:formatCode>
                <c:ptCount val="117"/>
                <c:pt idx="1">
                  <c:v>0.96212272727272707</c:v>
                </c:pt>
                <c:pt idx="2">
                  <c:v>0.96212272727272707</c:v>
                </c:pt>
                <c:pt idx="3">
                  <c:v>0.96212272727272707</c:v>
                </c:pt>
                <c:pt idx="4">
                  <c:v>0.96212272727272707</c:v>
                </c:pt>
                <c:pt idx="5">
                  <c:v>0.96212272727272707</c:v>
                </c:pt>
                <c:pt idx="6">
                  <c:v>0.96212272727272707</c:v>
                </c:pt>
                <c:pt idx="7">
                  <c:v>0.96212272727272707</c:v>
                </c:pt>
                <c:pt idx="8">
                  <c:v>0.96212272727272707</c:v>
                </c:pt>
                <c:pt idx="9">
                  <c:v>0.96212272727272707</c:v>
                </c:pt>
                <c:pt idx="11">
                  <c:v>0.96212272727272707</c:v>
                </c:pt>
                <c:pt idx="12">
                  <c:v>0.96212272727272707</c:v>
                </c:pt>
                <c:pt idx="13">
                  <c:v>0.96212272727272707</c:v>
                </c:pt>
                <c:pt idx="14">
                  <c:v>0.96212272727272707</c:v>
                </c:pt>
                <c:pt idx="15">
                  <c:v>0.96212272727272707</c:v>
                </c:pt>
                <c:pt idx="16">
                  <c:v>0.96212272727272707</c:v>
                </c:pt>
                <c:pt idx="17">
                  <c:v>0.96212272727272707</c:v>
                </c:pt>
                <c:pt idx="18">
                  <c:v>0.96212272727272707</c:v>
                </c:pt>
                <c:pt idx="19">
                  <c:v>0.96212272727272707</c:v>
                </c:pt>
                <c:pt idx="20">
                  <c:v>0.96212272727272707</c:v>
                </c:pt>
                <c:pt idx="21">
                  <c:v>0.96212272727272707</c:v>
                </c:pt>
                <c:pt idx="22">
                  <c:v>0.96212272727272707</c:v>
                </c:pt>
                <c:pt idx="24">
                  <c:v>0.96212272727272707</c:v>
                </c:pt>
                <c:pt idx="25">
                  <c:v>0.96212272727272707</c:v>
                </c:pt>
                <c:pt idx="26">
                  <c:v>0.96212272727272707</c:v>
                </c:pt>
                <c:pt idx="27">
                  <c:v>0.96212272727272707</c:v>
                </c:pt>
                <c:pt idx="28">
                  <c:v>0.96212272727272707</c:v>
                </c:pt>
                <c:pt idx="29">
                  <c:v>0.96212272727272707</c:v>
                </c:pt>
                <c:pt idx="30">
                  <c:v>0.96212272727272707</c:v>
                </c:pt>
                <c:pt idx="31">
                  <c:v>0.96212272727272707</c:v>
                </c:pt>
                <c:pt idx="32">
                  <c:v>0.96212272727272707</c:v>
                </c:pt>
                <c:pt idx="33">
                  <c:v>0.96212272727272707</c:v>
                </c:pt>
                <c:pt idx="34">
                  <c:v>0.96212272727272707</c:v>
                </c:pt>
                <c:pt idx="35">
                  <c:v>0.96212272727272707</c:v>
                </c:pt>
                <c:pt idx="36">
                  <c:v>0.96212272727272707</c:v>
                </c:pt>
                <c:pt idx="37">
                  <c:v>0.96212272727272707</c:v>
                </c:pt>
                <c:pt idx="38">
                  <c:v>0.96212272727272707</c:v>
                </c:pt>
                <c:pt idx="39">
                  <c:v>0.96212272727272707</c:v>
                </c:pt>
                <c:pt idx="40">
                  <c:v>0.96212272727272707</c:v>
                </c:pt>
                <c:pt idx="42">
                  <c:v>0.96212272727272707</c:v>
                </c:pt>
                <c:pt idx="43">
                  <c:v>0.96212272727272707</c:v>
                </c:pt>
                <c:pt idx="44">
                  <c:v>0.96212272727272707</c:v>
                </c:pt>
                <c:pt idx="45">
                  <c:v>0.96212272727272707</c:v>
                </c:pt>
                <c:pt idx="46">
                  <c:v>0.96212272727272707</c:v>
                </c:pt>
                <c:pt idx="47">
                  <c:v>0.96212272727272707</c:v>
                </c:pt>
                <c:pt idx="48">
                  <c:v>0.96212272727272707</c:v>
                </c:pt>
                <c:pt idx="49">
                  <c:v>0.96212272727272707</c:v>
                </c:pt>
                <c:pt idx="50">
                  <c:v>0.96212272727272707</c:v>
                </c:pt>
                <c:pt idx="51">
                  <c:v>0.96212272727272707</c:v>
                </c:pt>
                <c:pt idx="52">
                  <c:v>0.96212272727272707</c:v>
                </c:pt>
                <c:pt idx="53">
                  <c:v>0.96212272727272707</c:v>
                </c:pt>
                <c:pt idx="54">
                  <c:v>0.96212272727272707</c:v>
                </c:pt>
                <c:pt idx="55">
                  <c:v>0.96212272727272707</c:v>
                </c:pt>
                <c:pt idx="56">
                  <c:v>0.96212272727272707</c:v>
                </c:pt>
                <c:pt idx="57">
                  <c:v>0.96212272727272707</c:v>
                </c:pt>
                <c:pt idx="58">
                  <c:v>0.96212272727272707</c:v>
                </c:pt>
                <c:pt idx="59">
                  <c:v>0.96212272727272707</c:v>
                </c:pt>
                <c:pt idx="60">
                  <c:v>0.96212272727272707</c:v>
                </c:pt>
                <c:pt idx="62">
                  <c:v>0.96212272727272707</c:v>
                </c:pt>
                <c:pt idx="63">
                  <c:v>0.96212272727272707</c:v>
                </c:pt>
                <c:pt idx="64">
                  <c:v>0.96212272727272707</c:v>
                </c:pt>
                <c:pt idx="65">
                  <c:v>0.96212272727272707</c:v>
                </c:pt>
                <c:pt idx="66">
                  <c:v>0.96212272727272707</c:v>
                </c:pt>
                <c:pt idx="67">
                  <c:v>0.96212272727272707</c:v>
                </c:pt>
                <c:pt idx="68">
                  <c:v>0.96212272727272707</c:v>
                </c:pt>
                <c:pt idx="69">
                  <c:v>0.96212272727272707</c:v>
                </c:pt>
                <c:pt idx="70">
                  <c:v>0.96212272727272707</c:v>
                </c:pt>
                <c:pt idx="71">
                  <c:v>0.96212272727272707</c:v>
                </c:pt>
                <c:pt idx="72">
                  <c:v>0.96212272727272707</c:v>
                </c:pt>
                <c:pt idx="73">
                  <c:v>0.96212272727272707</c:v>
                </c:pt>
                <c:pt idx="74">
                  <c:v>0.96212272727272707</c:v>
                </c:pt>
                <c:pt idx="75">
                  <c:v>0.96212272727272707</c:v>
                </c:pt>
                <c:pt idx="77">
                  <c:v>0.96212272727272707</c:v>
                </c:pt>
                <c:pt idx="78">
                  <c:v>0.96212272727272707</c:v>
                </c:pt>
                <c:pt idx="79">
                  <c:v>0.96212272727272707</c:v>
                </c:pt>
                <c:pt idx="80">
                  <c:v>0.96212272727272707</c:v>
                </c:pt>
                <c:pt idx="81">
                  <c:v>0.96212272727272707</c:v>
                </c:pt>
                <c:pt idx="82">
                  <c:v>0.96212272727272707</c:v>
                </c:pt>
                <c:pt idx="83">
                  <c:v>0.96212272727272707</c:v>
                </c:pt>
                <c:pt idx="84">
                  <c:v>0.96212272727272707</c:v>
                </c:pt>
                <c:pt idx="85">
                  <c:v>0.96212272727272707</c:v>
                </c:pt>
                <c:pt idx="86">
                  <c:v>0.96212272727272707</c:v>
                </c:pt>
                <c:pt idx="87">
                  <c:v>0.96212272727272707</c:v>
                </c:pt>
                <c:pt idx="88">
                  <c:v>0.96212272727272707</c:v>
                </c:pt>
                <c:pt idx="89">
                  <c:v>0.96212272727272707</c:v>
                </c:pt>
                <c:pt idx="90">
                  <c:v>0.96212272727272707</c:v>
                </c:pt>
                <c:pt idx="91">
                  <c:v>0.96212272727272707</c:v>
                </c:pt>
                <c:pt idx="92">
                  <c:v>0.96212272727272707</c:v>
                </c:pt>
                <c:pt idx="93">
                  <c:v>0.96212272727272707</c:v>
                </c:pt>
                <c:pt idx="94">
                  <c:v>0.96212272727272707</c:v>
                </c:pt>
                <c:pt idx="95">
                  <c:v>0.96212272727272707</c:v>
                </c:pt>
                <c:pt idx="96">
                  <c:v>0.96212272727272707</c:v>
                </c:pt>
                <c:pt idx="97">
                  <c:v>0.96212272727272707</c:v>
                </c:pt>
                <c:pt idx="98">
                  <c:v>0.96212272727272707</c:v>
                </c:pt>
                <c:pt idx="99">
                  <c:v>0.96212272727272707</c:v>
                </c:pt>
                <c:pt idx="100">
                  <c:v>0.96212272727272707</c:v>
                </c:pt>
                <c:pt idx="101">
                  <c:v>0.96212272727272707</c:v>
                </c:pt>
                <c:pt idx="102">
                  <c:v>0.96212272727272707</c:v>
                </c:pt>
                <c:pt idx="103">
                  <c:v>0.96212272727272707</c:v>
                </c:pt>
                <c:pt idx="104">
                  <c:v>0.96212272727272707</c:v>
                </c:pt>
                <c:pt idx="105">
                  <c:v>0.96212272727272707</c:v>
                </c:pt>
                <c:pt idx="106">
                  <c:v>0.96212272727272707</c:v>
                </c:pt>
                <c:pt idx="108">
                  <c:v>0.96212272727272707</c:v>
                </c:pt>
                <c:pt idx="109">
                  <c:v>0.96212272727272707</c:v>
                </c:pt>
                <c:pt idx="110">
                  <c:v>0.96212272727272707</c:v>
                </c:pt>
                <c:pt idx="111">
                  <c:v>0.96212272727272707</c:v>
                </c:pt>
                <c:pt idx="112">
                  <c:v>0.96212272727272707</c:v>
                </c:pt>
                <c:pt idx="113">
                  <c:v>0.96212272727272707</c:v>
                </c:pt>
                <c:pt idx="114">
                  <c:v>0.96212272727272707</c:v>
                </c:pt>
                <c:pt idx="115">
                  <c:v>0.96212272727272707</c:v>
                </c:pt>
                <c:pt idx="116">
                  <c:v>0.96212272727272707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1B6-4BF1-ABDD-AAB6A42478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614976"/>
        <c:axId val="111621248"/>
      </c:lineChart>
      <c:catAx>
        <c:axId val="11161497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1621248"/>
        <c:crosses val="autoZero"/>
        <c:auto val="1"/>
        <c:lblAlgn val="ctr"/>
        <c:lblOffset val="100"/>
        <c:noMultiLvlLbl val="0"/>
      </c:catAx>
      <c:valAx>
        <c:axId val="111621248"/>
        <c:scaling>
          <c:orientation val="minMax"/>
          <c:max val="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1614976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8280110121487892"/>
          <c:y val="4.6230282674899273E-2"/>
          <c:w val="0.28106798047360232"/>
          <c:h val="4.245312732134902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</a:t>
            </a:r>
            <a:r>
              <a:rPr lang="ru-RU" b="1" baseline="0"/>
              <a:t> межведомственного учебного партнёрства относительно среднего значения по городу</a:t>
            </a:r>
            <a:endParaRPr lang="ru-RU" b="1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121225022152221E-2"/>
          <c:y val="0.11149747153612617"/>
          <c:w val="0.97553372864019994"/>
          <c:h val="0.55339584514040463"/>
        </c:manualLayout>
      </c:layout>
      <c:lineChart>
        <c:grouping val="standard"/>
        <c:varyColors val="0"/>
        <c:ser>
          <c:idx val="0"/>
          <c:order val="0"/>
          <c:tx>
            <c:v>Коэффициент образовательной организации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'2021-2022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МБОУ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81</c:v>
                </c:pt>
                <c:pt idx="21">
                  <c:v>МБОУ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МБОУ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МБОУ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МБОУ СШ № 76</c:v>
                </c:pt>
                <c:pt idx="72">
                  <c:v>МБОУ СШ № 78</c:v>
                </c:pt>
                <c:pt idx="73">
                  <c:v>МБОУ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МБОУ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МБОУ СШ № 7</c:v>
                </c:pt>
                <c:pt idx="81">
                  <c:v>МБОУ СШ № 18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МБОУ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МБОУ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'2021-2022 свод'!$G$7:$G$123</c:f>
              <c:numCache>
                <c:formatCode>0.00</c:formatCode>
                <c:ptCount val="117"/>
                <c:pt idx="0">
                  <c:v>0.88888888888888884</c:v>
                </c:pt>
                <c:pt idx="1">
                  <c:v>0.33333333333333331</c:v>
                </c:pt>
                <c:pt idx="2">
                  <c:v>0</c:v>
                </c:pt>
                <c:pt idx="3">
                  <c:v>1</c:v>
                </c:pt>
                <c:pt idx="4">
                  <c:v>1</c:v>
                </c:pt>
                <c:pt idx="5">
                  <c:v>0.66666666666666663</c:v>
                </c:pt>
                <c:pt idx="6">
                  <c:v>0.66666666666666663</c:v>
                </c:pt>
                <c:pt idx="7">
                  <c:v>3</c:v>
                </c:pt>
                <c:pt idx="8">
                  <c:v>0.33333333333333331</c:v>
                </c:pt>
                <c:pt idx="9">
                  <c:v>1</c:v>
                </c:pt>
                <c:pt idx="10">
                  <c:v>0.55555555555555558</c:v>
                </c:pt>
                <c:pt idx="11">
                  <c:v>0.66666666666666663</c:v>
                </c:pt>
                <c:pt idx="12">
                  <c:v>0.66666666666666663</c:v>
                </c:pt>
                <c:pt idx="13">
                  <c:v>0.66666666666666663</c:v>
                </c:pt>
                <c:pt idx="14">
                  <c:v>0.66666666666666663</c:v>
                </c:pt>
                <c:pt idx="15">
                  <c:v>1</c:v>
                </c:pt>
                <c:pt idx="16">
                  <c:v>0.66666666666666663</c:v>
                </c:pt>
                <c:pt idx="17">
                  <c:v>1</c:v>
                </c:pt>
                <c:pt idx="18">
                  <c:v>0.66666666666666663</c:v>
                </c:pt>
                <c:pt idx="19">
                  <c:v>0.66666666666666663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0.60784313725490191</c:v>
                </c:pt>
                <c:pt idx="24">
                  <c:v>1</c:v>
                </c:pt>
                <c:pt idx="25">
                  <c:v>2</c:v>
                </c:pt>
                <c:pt idx="26">
                  <c:v>0.66666666666666663</c:v>
                </c:pt>
                <c:pt idx="27">
                  <c:v>1</c:v>
                </c:pt>
                <c:pt idx="28">
                  <c:v>1.3333333333333333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0.33333333333333331</c:v>
                </c:pt>
                <c:pt idx="33">
                  <c:v>0</c:v>
                </c:pt>
                <c:pt idx="34">
                  <c:v>0.33333333333333331</c:v>
                </c:pt>
                <c:pt idx="35">
                  <c:v>0.33333333333333331</c:v>
                </c:pt>
                <c:pt idx="36">
                  <c:v>0.66666666666666663</c:v>
                </c:pt>
                <c:pt idx="37">
                  <c:v>0</c:v>
                </c:pt>
                <c:pt idx="38">
                  <c:v>0.33333333333333331</c:v>
                </c:pt>
                <c:pt idx="39">
                  <c:v>1</c:v>
                </c:pt>
                <c:pt idx="40">
                  <c:v>1.3333333333333333</c:v>
                </c:pt>
                <c:pt idx="41">
                  <c:v>0.59649122807017541</c:v>
                </c:pt>
                <c:pt idx="42">
                  <c:v>1.6666666666666667</c:v>
                </c:pt>
                <c:pt idx="43">
                  <c:v>0</c:v>
                </c:pt>
                <c:pt idx="44">
                  <c:v>0.66666666666666663</c:v>
                </c:pt>
                <c:pt idx="45">
                  <c:v>0.66666666666666663</c:v>
                </c:pt>
                <c:pt idx="46">
                  <c:v>0.66666666666666663</c:v>
                </c:pt>
                <c:pt idx="47">
                  <c:v>1</c:v>
                </c:pt>
                <c:pt idx="48">
                  <c:v>0</c:v>
                </c:pt>
                <c:pt idx="49">
                  <c:v>0.66666666666666663</c:v>
                </c:pt>
                <c:pt idx="50">
                  <c:v>0</c:v>
                </c:pt>
                <c:pt idx="51">
                  <c:v>0.33333333333333331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0.66666666666666663</c:v>
                </c:pt>
                <c:pt idx="56">
                  <c:v>0.66666666666666663</c:v>
                </c:pt>
                <c:pt idx="57">
                  <c:v>0.66666666666666663</c:v>
                </c:pt>
                <c:pt idx="58">
                  <c:v>0.33333333333333331</c:v>
                </c:pt>
                <c:pt idx="59">
                  <c:v>0.33333333333333331</c:v>
                </c:pt>
                <c:pt idx="60">
                  <c:v>0</c:v>
                </c:pt>
                <c:pt idx="61">
                  <c:v>0.66666666666666663</c:v>
                </c:pt>
                <c:pt idx="62">
                  <c:v>1</c:v>
                </c:pt>
                <c:pt idx="63">
                  <c:v>1</c:v>
                </c:pt>
                <c:pt idx="64">
                  <c:v>1.6666666666666667</c:v>
                </c:pt>
                <c:pt idx="65">
                  <c:v>0.33333333333333331</c:v>
                </c:pt>
                <c:pt idx="66">
                  <c:v>0.33333333333333331</c:v>
                </c:pt>
                <c:pt idx="67">
                  <c:v>0.66666666666666663</c:v>
                </c:pt>
                <c:pt idx="68">
                  <c:v>0.66666666666666663</c:v>
                </c:pt>
                <c:pt idx="69">
                  <c:v>0.33333333333333331</c:v>
                </c:pt>
                <c:pt idx="70">
                  <c:v>0.33333333333333331</c:v>
                </c:pt>
                <c:pt idx="71">
                  <c:v>1</c:v>
                </c:pt>
                <c:pt idx="72">
                  <c:v>0.33333333333333331</c:v>
                </c:pt>
                <c:pt idx="73">
                  <c:v>0.33333333333333331</c:v>
                </c:pt>
                <c:pt idx="74">
                  <c:v>1.3333333333333333</c:v>
                </c:pt>
                <c:pt idx="75">
                  <c:v>0</c:v>
                </c:pt>
                <c:pt idx="76">
                  <c:v>0.52222222222222225</c:v>
                </c:pt>
                <c:pt idx="77">
                  <c:v>1.3333333333333333</c:v>
                </c:pt>
                <c:pt idx="78">
                  <c:v>0</c:v>
                </c:pt>
                <c:pt idx="79">
                  <c:v>1.3333333333333333</c:v>
                </c:pt>
                <c:pt idx="80">
                  <c:v>0.66666666666666663</c:v>
                </c:pt>
                <c:pt idx="81">
                  <c:v>0</c:v>
                </c:pt>
                <c:pt idx="82">
                  <c:v>0.66666666666666663</c:v>
                </c:pt>
                <c:pt idx="83">
                  <c:v>0.33333333333333331</c:v>
                </c:pt>
                <c:pt idx="84">
                  <c:v>0</c:v>
                </c:pt>
                <c:pt idx="85">
                  <c:v>0.66666666666666663</c:v>
                </c:pt>
                <c:pt idx="86">
                  <c:v>1.3333333333333333</c:v>
                </c:pt>
                <c:pt idx="87">
                  <c:v>0</c:v>
                </c:pt>
                <c:pt idx="88">
                  <c:v>0.33333333333333331</c:v>
                </c:pt>
                <c:pt idx="89">
                  <c:v>0</c:v>
                </c:pt>
                <c:pt idx="90">
                  <c:v>1.6666666666666667</c:v>
                </c:pt>
                <c:pt idx="91">
                  <c:v>0</c:v>
                </c:pt>
                <c:pt idx="92">
                  <c:v>0</c:v>
                </c:pt>
                <c:pt idx="93">
                  <c:v>0.66666666666666663</c:v>
                </c:pt>
                <c:pt idx="94">
                  <c:v>0.33333333333333331</c:v>
                </c:pt>
                <c:pt idx="95">
                  <c:v>0</c:v>
                </c:pt>
                <c:pt idx="96">
                  <c:v>0.33333333333333331</c:v>
                </c:pt>
                <c:pt idx="97">
                  <c:v>1</c:v>
                </c:pt>
                <c:pt idx="98">
                  <c:v>0.66666666666666663</c:v>
                </c:pt>
                <c:pt idx="99">
                  <c:v>0</c:v>
                </c:pt>
                <c:pt idx="100">
                  <c:v>0.33333333333333331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0</c:v>
                </c:pt>
                <c:pt idx="105">
                  <c:v>0.66666666666666663</c:v>
                </c:pt>
                <c:pt idx="106">
                  <c:v>0.33333333333333331</c:v>
                </c:pt>
                <c:pt idx="107">
                  <c:v>0.55555555555555558</c:v>
                </c:pt>
                <c:pt idx="108">
                  <c:v>1.3333333333333333</c:v>
                </c:pt>
                <c:pt idx="109">
                  <c:v>0</c:v>
                </c:pt>
                <c:pt idx="110">
                  <c:v>0.66666666666666663</c:v>
                </c:pt>
                <c:pt idx="111">
                  <c:v>0.33333333333333331</c:v>
                </c:pt>
                <c:pt idx="112">
                  <c:v>1</c:v>
                </c:pt>
                <c:pt idx="113">
                  <c:v>0.33333333333333331</c:v>
                </c:pt>
                <c:pt idx="114">
                  <c:v>0</c:v>
                </c:pt>
                <c:pt idx="115">
                  <c:v>1.3333333333333333</c:v>
                </c:pt>
                <c:pt idx="116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1BD-4AC4-A42D-05F031BD64B9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'2021-2022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МБОУ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81</c:v>
                </c:pt>
                <c:pt idx="21">
                  <c:v>МБОУ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МБОУ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МБОУ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МБОУ СШ № 76</c:v>
                </c:pt>
                <c:pt idx="72">
                  <c:v>МБОУ СШ № 78</c:v>
                </c:pt>
                <c:pt idx="73">
                  <c:v>МБОУ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МБОУ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МБОУ СШ № 7</c:v>
                </c:pt>
                <c:pt idx="81">
                  <c:v>МБОУ СШ № 18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МБОУ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МБОУ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'2021-2022 свод'!$H$7:$H$123</c:f>
              <c:numCache>
                <c:formatCode>0.00</c:formatCode>
                <c:ptCount val="117"/>
                <c:pt idx="1">
                  <c:v>0.60303030303030314</c:v>
                </c:pt>
                <c:pt idx="2">
                  <c:v>0.60303030303030314</c:v>
                </c:pt>
                <c:pt idx="3">
                  <c:v>0.60303030303030314</c:v>
                </c:pt>
                <c:pt idx="4">
                  <c:v>0.60303030303030314</c:v>
                </c:pt>
                <c:pt idx="5">
                  <c:v>0.60303030303030314</c:v>
                </c:pt>
                <c:pt idx="6">
                  <c:v>0.60303030303030314</c:v>
                </c:pt>
                <c:pt idx="7">
                  <c:v>0.60303030303030314</c:v>
                </c:pt>
                <c:pt idx="8">
                  <c:v>0.60303030303030314</c:v>
                </c:pt>
                <c:pt idx="9">
                  <c:v>0.60303030303030314</c:v>
                </c:pt>
                <c:pt idx="11">
                  <c:v>0.60303030303030314</c:v>
                </c:pt>
                <c:pt idx="12">
                  <c:v>0.60303030303030314</c:v>
                </c:pt>
                <c:pt idx="13">
                  <c:v>0.60303030303030314</c:v>
                </c:pt>
                <c:pt idx="14">
                  <c:v>0.60303030303030314</c:v>
                </c:pt>
                <c:pt idx="15">
                  <c:v>0.60303030303030314</c:v>
                </c:pt>
                <c:pt idx="16">
                  <c:v>0.60303030303030314</c:v>
                </c:pt>
                <c:pt idx="17">
                  <c:v>0.60303030303030314</c:v>
                </c:pt>
                <c:pt idx="18">
                  <c:v>0.60303030303030314</c:v>
                </c:pt>
                <c:pt idx="19">
                  <c:v>0.60303030303030314</c:v>
                </c:pt>
                <c:pt idx="20">
                  <c:v>0.60303030303030314</c:v>
                </c:pt>
                <c:pt idx="21">
                  <c:v>0.60303030303030314</c:v>
                </c:pt>
                <c:pt idx="22">
                  <c:v>0.60303030303030314</c:v>
                </c:pt>
                <c:pt idx="24">
                  <c:v>0.60303030303030314</c:v>
                </c:pt>
                <c:pt idx="25">
                  <c:v>0.60303030303030314</c:v>
                </c:pt>
                <c:pt idx="26">
                  <c:v>0.60303030303030314</c:v>
                </c:pt>
                <c:pt idx="27">
                  <c:v>0.60303030303030314</c:v>
                </c:pt>
                <c:pt idx="28">
                  <c:v>0.60303030303030314</c:v>
                </c:pt>
                <c:pt idx="29">
                  <c:v>0.60303030303030314</c:v>
                </c:pt>
                <c:pt idx="30">
                  <c:v>0.60303030303030314</c:v>
                </c:pt>
                <c:pt idx="31">
                  <c:v>0.60303030303030314</c:v>
                </c:pt>
                <c:pt idx="32">
                  <c:v>0.60303030303030314</c:v>
                </c:pt>
                <c:pt idx="33">
                  <c:v>0.60303030303030314</c:v>
                </c:pt>
                <c:pt idx="34">
                  <c:v>0.60303030303030314</c:v>
                </c:pt>
                <c:pt idx="35">
                  <c:v>0.60303030303030314</c:v>
                </c:pt>
                <c:pt idx="36">
                  <c:v>0.60303030303030314</c:v>
                </c:pt>
                <c:pt idx="37">
                  <c:v>0.60303030303030314</c:v>
                </c:pt>
                <c:pt idx="38">
                  <c:v>0.60303030303030314</c:v>
                </c:pt>
                <c:pt idx="39">
                  <c:v>0.60303030303030314</c:v>
                </c:pt>
                <c:pt idx="40">
                  <c:v>0.60303030303030314</c:v>
                </c:pt>
                <c:pt idx="42">
                  <c:v>0.60303030303030314</c:v>
                </c:pt>
                <c:pt idx="43">
                  <c:v>0.60303030303030314</c:v>
                </c:pt>
                <c:pt idx="44">
                  <c:v>0.60303030303030314</c:v>
                </c:pt>
                <c:pt idx="45">
                  <c:v>0.60303030303030314</c:v>
                </c:pt>
                <c:pt idx="46">
                  <c:v>0.60303030303030314</c:v>
                </c:pt>
                <c:pt idx="47">
                  <c:v>0.60303030303030314</c:v>
                </c:pt>
                <c:pt idx="48">
                  <c:v>0.60303030303030314</c:v>
                </c:pt>
                <c:pt idx="49">
                  <c:v>0.60303030303030314</c:v>
                </c:pt>
                <c:pt idx="50">
                  <c:v>0.60303030303030314</c:v>
                </c:pt>
                <c:pt idx="51">
                  <c:v>0.60303030303030314</c:v>
                </c:pt>
                <c:pt idx="52">
                  <c:v>0.60303030303030314</c:v>
                </c:pt>
                <c:pt idx="53">
                  <c:v>0.60303030303030314</c:v>
                </c:pt>
                <c:pt idx="54">
                  <c:v>0.60303030303030314</c:v>
                </c:pt>
                <c:pt idx="55">
                  <c:v>0.60303030303030314</c:v>
                </c:pt>
                <c:pt idx="56">
                  <c:v>0.60303030303030314</c:v>
                </c:pt>
                <c:pt idx="57">
                  <c:v>0.60303030303030314</c:v>
                </c:pt>
                <c:pt idx="58">
                  <c:v>0.60303030303030314</c:v>
                </c:pt>
                <c:pt idx="59">
                  <c:v>0.60303030303030314</c:v>
                </c:pt>
                <c:pt idx="60">
                  <c:v>0.60303030303030314</c:v>
                </c:pt>
                <c:pt idx="62">
                  <c:v>0.60303030303030314</c:v>
                </c:pt>
                <c:pt idx="63">
                  <c:v>0.60303030303030314</c:v>
                </c:pt>
                <c:pt idx="64">
                  <c:v>0.60303030303030314</c:v>
                </c:pt>
                <c:pt idx="65">
                  <c:v>0.60303030303030314</c:v>
                </c:pt>
                <c:pt idx="66">
                  <c:v>0.60303030303030314</c:v>
                </c:pt>
                <c:pt idx="67">
                  <c:v>0.60303030303030314</c:v>
                </c:pt>
                <c:pt idx="68">
                  <c:v>0.60303030303030314</c:v>
                </c:pt>
                <c:pt idx="69">
                  <c:v>0.60303030303030314</c:v>
                </c:pt>
                <c:pt idx="70">
                  <c:v>0.60303030303030314</c:v>
                </c:pt>
                <c:pt idx="71">
                  <c:v>0.60303030303030314</c:v>
                </c:pt>
                <c:pt idx="72">
                  <c:v>0.60303030303030314</c:v>
                </c:pt>
                <c:pt idx="73">
                  <c:v>0.60303030303030314</c:v>
                </c:pt>
                <c:pt idx="74">
                  <c:v>0.60303030303030314</c:v>
                </c:pt>
                <c:pt idx="75">
                  <c:v>0.60303030303030314</c:v>
                </c:pt>
                <c:pt idx="77">
                  <c:v>0.60303030303030314</c:v>
                </c:pt>
                <c:pt idx="78">
                  <c:v>0.60303030303030314</c:v>
                </c:pt>
                <c:pt idx="79">
                  <c:v>0.60303030303030314</c:v>
                </c:pt>
                <c:pt idx="80">
                  <c:v>0.60303030303030314</c:v>
                </c:pt>
                <c:pt idx="81">
                  <c:v>0.60303030303030314</c:v>
                </c:pt>
                <c:pt idx="82">
                  <c:v>0.60303030303030314</c:v>
                </c:pt>
                <c:pt idx="83">
                  <c:v>0.60303030303030314</c:v>
                </c:pt>
                <c:pt idx="84">
                  <c:v>0.60303030303030314</c:v>
                </c:pt>
                <c:pt idx="85">
                  <c:v>0.60303030303030314</c:v>
                </c:pt>
                <c:pt idx="86">
                  <c:v>0.60303030303030314</c:v>
                </c:pt>
                <c:pt idx="87">
                  <c:v>0.60303030303030314</c:v>
                </c:pt>
                <c:pt idx="88">
                  <c:v>0.60303030303030314</c:v>
                </c:pt>
                <c:pt idx="89">
                  <c:v>0.60303030303030314</c:v>
                </c:pt>
                <c:pt idx="90">
                  <c:v>0.60303030303030314</c:v>
                </c:pt>
                <c:pt idx="91">
                  <c:v>0.60303030303030314</c:v>
                </c:pt>
                <c:pt idx="92">
                  <c:v>0.60303030303030314</c:v>
                </c:pt>
                <c:pt idx="93">
                  <c:v>0.60303030303030314</c:v>
                </c:pt>
                <c:pt idx="94">
                  <c:v>0.60303030303030314</c:v>
                </c:pt>
                <c:pt idx="95">
                  <c:v>0.60303030303030314</c:v>
                </c:pt>
                <c:pt idx="96">
                  <c:v>0.60303030303030314</c:v>
                </c:pt>
                <c:pt idx="97">
                  <c:v>0.60303030303030314</c:v>
                </c:pt>
                <c:pt idx="98">
                  <c:v>0.60303030303030314</c:v>
                </c:pt>
                <c:pt idx="99">
                  <c:v>0.60303030303030314</c:v>
                </c:pt>
                <c:pt idx="100">
                  <c:v>0.60303030303030314</c:v>
                </c:pt>
                <c:pt idx="101">
                  <c:v>0.60303030303030314</c:v>
                </c:pt>
                <c:pt idx="102">
                  <c:v>0.60303030303030314</c:v>
                </c:pt>
                <c:pt idx="103">
                  <c:v>0.60303030303030314</c:v>
                </c:pt>
                <c:pt idx="104">
                  <c:v>0.60303030303030314</c:v>
                </c:pt>
                <c:pt idx="105">
                  <c:v>0.60303030303030314</c:v>
                </c:pt>
                <c:pt idx="106">
                  <c:v>0.60303030303030314</c:v>
                </c:pt>
                <c:pt idx="108">
                  <c:v>0.60303030303030314</c:v>
                </c:pt>
                <c:pt idx="109">
                  <c:v>0.60303030303030314</c:v>
                </c:pt>
                <c:pt idx="110">
                  <c:v>0.60303030303030314</c:v>
                </c:pt>
                <c:pt idx="111">
                  <c:v>0.60303030303030314</c:v>
                </c:pt>
                <c:pt idx="112">
                  <c:v>0.60303030303030314</c:v>
                </c:pt>
                <c:pt idx="113">
                  <c:v>0.60303030303030314</c:v>
                </c:pt>
                <c:pt idx="114">
                  <c:v>0.60303030303030314</c:v>
                </c:pt>
                <c:pt idx="115">
                  <c:v>0.60303030303030314</c:v>
                </c:pt>
                <c:pt idx="116">
                  <c:v>0.60303030303030314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1BD-4AC4-A42D-05F031BD64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441024"/>
        <c:axId val="111442944"/>
      </c:lineChart>
      <c:catAx>
        <c:axId val="11144102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1442944"/>
        <c:crosses val="autoZero"/>
        <c:auto val="1"/>
        <c:lblAlgn val="ctr"/>
        <c:lblOffset val="100"/>
        <c:noMultiLvlLbl val="0"/>
      </c:catAx>
      <c:valAx>
        <c:axId val="111442944"/>
        <c:scaling>
          <c:orientation val="minMax"/>
          <c:max val="4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14410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15246394255444"/>
          <c:y val="5.7894500029601698E-2"/>
          <c:w val="0.28712410143747275"/>
          <c:h val="4.34927345756479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</a:t>
            </a:r>
            <a:r>
              <a:rPr lang="ru-RU" b="1" baseline="0"/>
              <a:t> ведомственного учебного партнёрства относительно среднего значения по городу</a:t>
            </a:r>
            <a:endParaRPr lang="ru-RU" b="1"/>
          </a:p>
        </c:rich>
      </c:tx>
      <c:layout>
        <c:manualLayout>
          <c:xMode val="edge"/>
          <c:yMode val="edge"/>
          <c:x val="0.29000615232056198"/>
          <c:y val="4.159446996609069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99631668655911E-2"/>
          <c:y val="0.11694259446619452"/>
          <c:w val="0.97765869283575713"/>
          <c:h val="0.53507360555590688"/>
        </c:manualLayout>
      </c:layout>
      <c:lineChart>
        <c:grouping val="standard"/>
        <c:varyColors val="0"/>
        <c:ser>
          <c:idx val="0"/>
          <c:order val="0"/>
          <c:tx>
            <c:v>Коэффициент образовательной организации</c:v>
          </c:tx>
          <c:spPr>
            <a:ln w="317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'2021-2022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МБОУ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81</c:v>
                </c:pt>
                <c:pt idx="21">
                  <c:v>МБОУ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МБОУ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МБОУ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МБОУ СШ № 76</c:v>
                </c:pt>
                <c:pt idx="72">
                  <c:v>МБОУ СШ № 78</c:v>
                </c:pt>
                <c:pt idx="73">
                  <c:v>МБОУ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МБОУ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МБОУ СШ № 7</c:v>
                </c:pt>
                <c:pt idx="81">
                  <c:v>МБОУ СШ № 18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МБОУ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МБОУ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'2021-2022 свод'!$J$7:$J$123</c:f>
              <c:numCache>
                <c:formatCode>0.00</c:formatCode>
                <c:ptCount val="11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2.7777777777777776E-2</c:v>
                </c:pt>
                <c:pt idx="11">
                  <c:v>0</c:v>
                </c:pt>
                <c:pt idx="12">
                  <c:v>0</c:v>
                </c:pt>
                <c:pt idx="13">
                  <c:v>0.33333333333333331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5.8823529411764705E-2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1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7.0175438596491224E-2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1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0.33333333333333331</c:v>
                </c:pt>
                <c:pt idx="59">
                  <c:v>0</c:v>
                </c:pt>
                <c:pt idx="60">
                  <c:v>0</c:v>
                </c:pt>
                <c:pt idx="61">
                  <c:v>9.5238095238095233E-2</c:v>
                </c:pt>
                <c:pt idx="62">
                  <c:v>0</c:v>
                </c:pt>
                <c:pt idx="63">
                  <c:v>0.66666666666666663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0.66666666666666663</c:v>
                </c:pt>
                <c:pt idx="75">
                  <c:v>0</c:v>
                </c:pt>
                <c:pt idx="76">
                  <c:v>0.17777777777777776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0.66666666666666663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2</c:v>
                </c:pt>
                <c:pt idx="94">
                  <c:v>0</c:v>
                </c:pt>
                <c:pt idx="95">
                  <c:v>0.33333333333333331</c:v>
                </c:pt>
                <c:pt idx="96">
                  <c:v>0</c:v>
                </c:pt>
                <c:pt idx="97">
                  <c:v>0</c:v>
                </c:pt>
                <c:pt idx="98">
                  <c:v>0.33333333333333331</c:v>
                </c:pt>
                <c:pt idx="99">
                  <c:v>0</c:v>
                </c:pt>
                <c:pt idx="100">
                  <c:v>0</c:v>
                </c:pt>
                <c:pt idx="101">
                  <c:v>0.33333333333333331</c:v>
                </c:pt>
                <c:pt idx="102">
                  <c:v>0</c:v>
                </c:pt>
                <c:pt idx="103">
                  <c:v>0.66666666666666663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0.1111111111111111</c:v>
                </c:pt>
                <c:pt idx="108">
                  <c:v>0</c:v>
                </c:pt>
                <c:pt idx="109">
                  <c:v>0.33333333333333331</c:v>
                </c:pt>
                <c:pt idx="110">
                  <c:v>0.33333333333333331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0.33333333333333331</c:v>
                </c:pt>
                <c:pt idx="116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53A-45DE-9AC2-F86019301385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317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'2021-2022 свод'!$C$7:$C$123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МБОУ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81</c:v>
                </c:pt>
                <c:pt idx="21">
                  <c:v>МБОУ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МБОУ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МБОУ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МБОУ СШ № 76</c:v>
                </c:pt>
                <c:pt idx="72">
                  <c:v>МБОУ СШ № 78</c:v>
                </c:pt>
                <c:pt idx="73">
                  <c:v>МБОУ СШ № 93</c:v>
                </c:pt>
                <c:pt idx="74">
                  <c:v>МАОУ СШ № 137</c:v>
                </c:pt>
                <c:pt idx="75">
                  <c:v>МАОУ СШ № 158</c:v>
                </c:pt>
                <c:pt idx="76">
                  <c:v>СОВЕТСКИЙ РАЙОН</c:v>
                </c:pt>
                <c:pt idx="77">
                  <c:v>МБОУ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МБОУ СШ № 7</c:v>
                </c:pt>
                <c:pt idx="81">
                  <c:v>МБОУ СШ № 18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МБОУ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МБОУ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'2021-2022 свод'!$K$7:$K$123</c:f>
              <c:numCache>
                <c:formatCode>0.00</c:formatCode>
                <c:ptCount val="117"/>
                <c:pt idx="1">
                  <c:v>9.3939393939393948E-2</c:v>
                </c:pt>
                <c:pt idx="2">
                  <c:v>9.3939393939393948E-2</c:v>
                </c:pt>
                <c:pt idx="3">
                  <c:v>9.3939393939393948E-2</c:v>
                </c:pt>
                <c:pt idx="4">
                  <c:v>9.3939393939393948E-2</c:v>
                </c:pt>
                <c:pt idx="5">
                  <c:v>9.3939393939393948E-2</c:v>
                </c:pt>
                <c:pt idx="6">
                  <c:v>9.3939393939393948E-2</c:v>
                </c:pt>
                <c:pt idx="7">
                  <c:v>9.3939393939393948E-2</c:v>
                </c:pt>
                <c:pt idx="8">
                  <c:v>9.3939393939393948E-2</c:v>
                </c:pt>
                <c:pt idx="9">
                  <c:v>9.3939393939393948E-2</c:v>
                </c:pt>
                <c:pt idx="11">
                  <c:v>9.3939393939393948E-2</c:v>
                </c:pt>
                <c:pt idx="12">
                  <c:v>9.3939393939393948E-2</c:v>
                </c:pt>
                <c:pt idx="13">
                  <c:v>9.3939393939393948E-2</c:v>
                </c:pt>
                <c:pt idx="14">
                  <c:v>9.3939393939393948E-2</c:v>
                </c:pt>
                <c:pt idx="15">
                  <c:v>9.3939393939393948E-2</c:v>
                </c:pt>
                <c:pt idx="16">
                  <c:v>9.3939393939393948E-2</c:v>
                </c:pt>
                <c:pt idx="17">
                  <c:v>9.3939393939393948E-2</c:v>
                </c:pt>
                <c:pt idx="18">
                  <c:v>9.3939393939393948E-2</c:v>
                </c:pt>
                <c:pt idx="19">
                  <c:v>9.3939393939393948E-2</c:v>
                </c:pt>
                <c:pt idx="20">
                  <c:v>9.3939393939393948E-2</c:v>
                </c:pt>
                <c:pt idx="21">
                  <c:v>9.3939393939393948E-2</c:v>
                </c:pt>
                <c:pt idx="22">
                  <c:v>9.3939393939393948E-2</c:v>
                </c:pt>
                <c:pt idx="24">
                  <c:v>9.3939393939393948E-2</c:v>
                </c:pt>
                <c:pt idx="25">
                  <c:v>9.3939393939393948E-2</c:v>
                </c:pt>
                <c:pt idx="26">
                  <c:v>9.3939393939393948E-2</c:v>
                </c:pt>
                <c:pt idx="27">
                  <c:v>9.3939393939393948E-2</c:v>
                </c:pt>
                <c:pt idx="28">
                  <c:v>9.3939393939393948E-2</c:v>
                </c:pt>
                <c:pt idx="29">
                  <c:v>9.3939393939393948E-2</c:v>
                </c:pt>
                <c:pt idx="30">
                  <c:v>9.3939393939393948E-2</c:v>
                </c:pt>
                <c:pt idx="31">
                  <c:v>9.3939393939393948E-2</c:v>
                </c:pt>
                <c:pt idx="32">
                  <c:v>9.3939393939393948E-2</c:v>
                </c:pt>
                <c:pt idx="33">
                  <c:v>9.3939393939393948E-2</c:v>
                </c:pt>
                <c:pt idx="34">
                  <c:v>9.3939393939393948E-2</c:v>
                </c:pt>
                <c:pt idx="35">
                  <c:v>9.3939393939393948E-2</c:v>
                </c:pt>
                <c:pt idx="36">
                  <c:v>9.3939393939393948E-2</c:v>
                </c:pt>
                <c:pt idx="37">
                  <c:v>9.3939393939393948E-2</c:v>
                </c:pt>
                <c:pt idx="38">
                  <c:v>9.3939393939393948E-2</c:v>
                </c:pt>
                <c:pt idx="39">
                  <c:v>9.3939393939393948E-2</c:v>
                </c:pt>
                <c:pt idx="40">
                  <c:v>9.3939393939393948E-2</c:v>
                </c:pt>
                <c:pt idx="42">
                  <c:v>9.3939393939393948E-2</c:v>
                </c:pt>
                <c:pt idx="43">
                  <c:v>9.3939393939393948E-2</c:v>
                </c:pt>
                <c:pt idx="44">
                  <c:v>9.3939393939393948E-2</c:v>
                </c:pt>
                <c:pt idx="45">
                  <c:v>9.3939393939393948E-2</c:v>
                </c:pt>
                <c:pt idx="46">
                  <c:v>9.3939393939393948E-2</c:v>
                </c:pt>
                <c:pt idx="47">
                  <c:v>9.3939393939393948E-2</c:v>
                </c:pt>
                <c:pt idx="48">
                  <c:v>9.3939393939393948E-2</c:v>
                </c:pt>
                <c:pt idx="49">
                  <c:v>9.3939393939393948E-2</c:v>
                </c:pt>
                <c:pt idx="50">
                  <c:v>9.3939393939393948E-2</c:v>
                </c:pt>
                <c:pt idx="51">
                  <c:v>9.3939393939393948E-2</c:v>
                </c:pt>
                <c:pt idx="52">
                  <c:v>9.3939393939393948E-2</c:v>
                </c:pt>
                <c:pt idx="53">
                  <c:v>9.3939393939393948E-2</c:v>
                </c:pt>
                <c:pt idx="54">
                  <c:v>9.3939393939393948E-2</c:v>
                </c:pt>
                <c:pt idx="55">
                  <c:v>9.3939393939393948E-2</c:v>
                </c:pt>
                <c:pt idx="56">
                  <c:v>9.3939393939393948E-2</c:v>
                </c:pt>
                <c:pt idx="57">
                  <c:v>9.3939393939393948E-2</c:v>
                </c:pt>
                <c:pt idx="58">
                  <c:v>9.3939393939393948E-2</c:v>
                </c:pt>
                <c:pt idx="59">
                  <c:v>9.3939393939393948E-2</c:v>
                </c:pt>
                <c:pt idx="60">
                  <c:v>9.3939393939393948E-2</c:v>
                </c:pt>
                <c:pt idx="62">
                  <c:v>9.3939393939393948E-2</c:v>
                </c:pt>
                <c:pt idx="63">
                  <c:v>9.3939393939393948E-2</c:v>
                </c:pt>
                <c:pt idx="64">
                  <c:v>9.3939393939393948E-2</c:v>
                </c:pt>
                <c:pt idx="65">
                  <c:v>9.3939393939393948E-2</c:v>
                </c:pt>
                <c:pt idx="66">
                  <c:v>9.3939393939393948E-2</c:v>
                </c:pt>
                <c:pt idx="67">
                  <c:v>9.3939393939393948E-2</c:v>
                </c:pt>
                <c:pt idx="68">
                  <c:v>9.3939393939393948E-2</c:v>
                </c:pt>
                <c:pt idx="69">
                  <c:v>9.3939393939393948E-2</c:v>
                </c:pt>
                <c:pt idx="70">
                  <c:v>9.3939393939393948E-2</c:v>
                </c:pt>
                <c:pt idx="71">
                  <c:v>9.3939393939393948E-2</c:v>
                </c:pt>
                <c:pt idx="72">
                  <c:v>9.3939393939393948E-2</c:v>
                </c:pt>
                <c:pt idx="73">
                  <c:v>9.3939393939393948E-2</c:v>
                </c:pt>
                <c:pt idx="74">
                  <c:v>9.3939393939393948E-2</c:v>
                </c:pt>
                <c:pt idx="75">
                  <c:v>9.3939393939393948E-2</c:v>
                </c:pt>
                <c:pt idx="77">
                  <c:v>9.3939393939393948E-2</c:v>
                </c:pt>
                <c:pt idx="78">
                  <c:v>9.3939393939393948E-2</c:v>
                </c:pt>
                <c:pt idx="79">
                  <c:v>9.3939393939393948E-2</c:v>
                </c:pt>
                <c:pt idx="80">
                  <c:v>9.3939393939393948E-2</c:v>
                </c:pt>
                <c:pt idx="81">
                  <c:v>9.3939393939393948E-2</c:v>
                </c:pt>
                <c:pt idx="82">
                  <c:v>9.3939393939393948E-2</c:v>
                </c:pt>
                <c:pt idx="83">
                  <c:v>9.3939393939393948E-2</c:v>
                </c:pt>
                <c:pt idx="84">
                  <c:v>9.3939393939393948E-2</c:v>
                </c:pt>
                <c:pt idx="85">
                  <c:v>9.3939393939393948E-2</c:v>
                </c:pt>
                <c:pt idx="86">
                  <c:v>9.3939393939393948E-2</c:v>
                </c:pt>
                <c:pt idx="87">
                  <c:v>9.3939393939393948E-2</c:v>
                </c:pt>
                <c:pt idx="88">
                  <c:v>9.3939393939393948E-2</c:v>
                </c:pt>
                <c:pt idx="89">
                  <c:v>9.3939393939393948E-2</c:v>
                </c:pt>
                <c:pt idx="90">
                  <c:v>9.3939393939393948E-2</c:v>
                </c:pt>
                <c:pt idx="91">
                  <c:v>9.3939393939393948E-2</c:v>
                </c:pt>
                <c:pt idx="92">
                  <c:v>9.3939393939393948E-2</c:v>
                </c:pt>
                <c:pt idx="93">
                  <c:v>9.3939393939393948E-2</c:v>
                </c:pt>
                <c:pt idx="94">
                  <c:v>9.3939393939393948E-2</c:v>
                </c:pt>
                <c:pt idx="95">
                  <c:v>9.3939393939393948E-2</c:v>
                </c:pt>
                <c:pt idx="96">
                  <c:v>9.3939393939393948E-2</c:v>
                </c:pt>
                <c:pt idx="97">
                  <c:v>9.3939393939393948E-2</c:v>
                </c:pt>
                <c:pt idx="98">
                  <c:v>9.3939393939393948E-2</c:v>
                </c:pt>
                <c:pt idx="99">
                  <c:v>9.3939393939393948E-2</c:v>
                </c:pt>
                <c:pt idx="100">
                  <c:v>9.3939393939393948E-2</c:v>
                </c:pt>
                <c:pt idx="101">
                  <c:v>9.3939393939393948E-2</c:v>
                </c:pt>
                <c:pt idx="102">
                  <c:v>9.3939393939393948E-2</c:v>
                </c:pt>
                <c:pt idx="103">
                  <c:v>9.3939393939393948E-2</c:v>
                </c:pt>
                <c:pt idx="104">
                  <c:v>9.3939393939393948E-2</c:v>
                </c:pt>
                <c:pt idx="105">
                  <c:v>9.3939393939393948E-2</c:v>
                </c:pt>
                <c:pt idx="106">
                  <c:v>9.3939393939393948E-2</c:v>
                </c:pt>
                <c:pt idx="108">
                  <c:v>9.3939393939393948E-2</c:v>
                </c:pt>
                <c:pt idx="109">
                  <c:v>9.3939393939393948E-2</c:v>
                </c:pt>
                <c:pt idx="110">
                  <c:v>9.3939393939393948E-2</c:v>
                </c:pt>
                <c:pt idx="111">
                  <c:v>9.3939393939393948E-2</c:v>
                </c:pt>
                <c:pt idx="112">
                  <c:v>9.3939393939393948E-2</c:v>
                </c:pt>
                <c:pt idx="113">
                  <c:v>9.3939393939393948E-2</c:v>
                </c:pt>
                <c:pt idx="114">
                  <c:v>9.3939393939393948E-2</c:v>
                </c:pt>
                <c:pt idx="115">
                  <c:v>9.3939393939393948E-2</c:v>
                </c:pt>
                <c:pt idx="116">
                  <c:v>9.3939393939393948E-2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53A-45DE-9AC2-F860193013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82080"/>
        <c:axId val="111984000"/>
      </c:lineChart>
      <c:catAx>
        <c:axId val="11198208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1984000"/>
        <c:crosses val="autoZero"/>
        <c:auto val="1"/>
        <c:lblAlgn val="ctr"/>
        <c:lblOffset val="100"/>
        <c:noMultiLvlLbl val="0"/>
      </c:catAx>
      <c:valAx>
        <c:axId val="111984000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1982080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15244158215785"/>
          <c:y val="5.1655255207455654E-2"/>
          <c:w val="0.28712410143747275"/>
          <c:h val="3.38348232786691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91</xdr:row>
      <xdr:rowOff>148168</xdr:rowOff>
    </xdr:from>
    <xdr:to>
      <xdr:col>29</xdr:col>
      <xdr:colOff>95250</xdr:colOff>
      <xdr:row>114</xdr:row>
      <xdr:rowOff>222250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84667</xdr:colOff>
      <xdr:row>70</xdr:row>
      <xdr:rowOff>161396</xdr:rowOff>
    </xdr:from>
    <xdr:to>
      <xdr:col>29</xdr:col>
      <xdr:colOff>166156</xdr:colOff>
      <xdr:row>91</xdr:row>
      <xdr:rowOff>10583</xdr:rowOff>
    </xdr:to>
    <xdr:graphicFrame macro="">
      <xdr:nvGraphicFramePr>
        <xdr:cNvPr id="3" name="Диаграмма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42334</xdr:colOff>
      <xdr:row>1</xdr:row>
      <xdr:rowOff>21169</xdr:rowOff>
    </xdr:from>
    <xdr:to>
      <xdr:col>29</xdr:col>
      <xdr:colOff>169335</xdr:colOff>
      <xdr:row>24</xdr:row>
      <xdr:rowOff>10584</xdr:rowOff>
    </xdr:to>
    <xdr:graphicFrame macro="">
      <xdr:nvGraphicFramePr>
        <xdr:cNvPr id="4" name="Диаграмма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63499</xdr:colOff>
      <xdr:row>24</xdr:row>
      <xdr:rowOff>105834</xdr:rowOff>
    </xdr:from>
    <xdr:to>
      <xdr:col>29</xdr:col>
      <xdr:colOff>190499</xdr:colOff>
      <xdr:row>47</xdr:row>
      <xdr:rowOff>21168</xdr:rowOff>
    </xdr:to>
    <xdr:graphicFrame macro="">
      <xdr:nvGraphicFramePr>
        <xdr:cNvPr id="5" name="Диаграмма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84667</xdr:colOff>
      <xdr:row>47</xdr:row>
      <xdr:rowOff>148168</xdr:rowOff>
    </xdr:from>
    <xdr:to>
      <xdr:col>29</xdr:col>
      <xdr:colOff>243416</xdr:colOff>
      <xdr:row>70</xdr:row>
      <xdr:rowOff>42333</xdr:rowOff>
    </xdr:to>
    <xdr:graphicFrame macro="">
      <xdr:nvGraphicFramePr>
        <xdr:cNvPr id="6" name="Диаграмма 5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0.0198</cdr:x>
      <cdr:y>0.12978</cdr:y>
    </cdr:from>
    <cdr:to>
      <cdr:x>0.09795</cdr:x>
      <cdr:y>0.16745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51350" y="913550"/>
          <a:ext cx="1387006" cy="2651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0.11907</cdr:x>
      <cdr:y>0.13317</cdr:y>
    </cdr:from>
    <cdr:to>
      <cdr:x>0.19723</cdr:x>
      <cdr:y>0.17084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113254" y="937372"/>
          <a:ext cx="1387184" cy="2651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0.26331</cdr:x>
      <cdr:y>0.12978</cdr:y>
    </cdr:from>
    <cdr:to>
      <cdr:x>0.34146</cdr:x>
      <cdr:y>0.16745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4673211" y="913550"/>
          <a:ext cx="1387006" cy="2651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0.41358</cdr:x>
      <cdr:y>0.12978</cdr:y>
    </cdr:from>
    <cdr:to>
      <cdr:x>0.49173</cdr:x>
      <cdr:y>0.16746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7340276" y="913490"/>
          <a:ext cx="1387006" cy="26522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0.56654</cdr:x>
      <cdr:y>0.13148</cdr:y>
    </cdr:from>
    <cdr:to>
      <cdr:x>0.64469</cdr:x>
      <cdr:y>0.16915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054900" y="925467"/>
          <a:ext cx="1387006" cy="2651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0.76075</cdr:x>
      <cdr:y>0.12809</cdr:y>
    </cdr:from>
    <cdr:to>
      <cdr:x>0.8389</cdr:x>
      <cdr:y>0.16576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3501705" y="901643"/>
          <a:ext cx="1387006" cy="2651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0.92209</cdr:x>
      <cdr:y>0.12517</cdr:y>
    </cdr:from>
    <cdr:to>
      <cdr:x>0.99487</cdr:x>
      <cdr:y>0.16238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6365257" y="881063"/>
          <a:ext cx="1291712" cy="26192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0.11075</cdr:x>
      <cdr:y>0.10839</cdr:y>
    </cdr:from>
    <cdr:to>
      <cdr:x>0.11098</cdr:x>
      <cdr:y>0.67616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943A25C9-FC7A-4F52-AC3E-5C168FBBFE56}"/>
            </a:ext>
          </a:extLst>
        </cdr:cNvPr>
        <cdr:cNvCxnSpPr/>
      </cdr:nvCxnSpPr>
      <cdr:spPr>
        <a:xfrm xmlns:a="http://schemas.openxmlformats.org/drawingml/2006/main">
          <a:off x="1974912" y="588476"/>
          <a:ext cx="4101" cy="308256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0.02778</cdr:x>
      <cdr:y>0.11184</cdr:y>
    </cdr:from>
    <cdr:to>
      <cdr:x>0.02789</cdr:x>
      <cdr:y>0.67828</cdr:y>
    </cdr:to>
    <cdr:cxnSp macro="">
      <cdr:nvCxnSpPr>
        <cdr:cNvPr id="16" name="Прямая соединительная линия 15">
          <a:extLst xmlns:a="http://schemas.openxmlformats.org/drawingml/2006/main">
            <a:ext uri="{FF2B5EF4-FFF2-40B4-BE49-F238E27FC236}">
              <a16:creationId xmlns="" xmlns:a16="http://schemas.microsoft.com/office/drawing/2014/main" id="{36479E40-8A81-4024-B1A7-A86154C9E46A}"/>
            </a:ext>
          </a:extLst>
        </cdr:cNvPr>
        <cdr:cNvCxnSpPr/>
      </cdr:nvCxnSpPr>
      <cdr:spPr>
        <a:xfrm xmlns:a="http://schemas.openxmlformats.org/drawingml/2006/main">
          <a:off x="495486" y="607199"/>
          <a:ext cx="1961" cy="30753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0.22018</cdr:x>
      <cdr:y>0.10802</cdr:y>
    </cdr:from>
    <cdr:to>
      <cdr:x>0.22151</cdr:x>
      <cdr:y>0.68421</cdr:y>
    </cdr:to>
    <cdr:cxnSp macro="">
      <cdr:nvCxnSpPr>
        <cdr:cNvPr id="17" name="Прямая соединительная линия 16">
          <a:extLst xmlns:a="http://schemas.openxmlformats.org/drawingml/2006/main">
            <a:ext uri="{FF2B5EF4-FFF2-40B4-BE49-F238E27FC236}">
              <a16:creationId xmlns="" xmlns:a16="http://schemas.microsoft.com/office/drawing/2014/main" id="{95892B89-2271-4ADD-ACC3-CC2E047C8613}"/>
            </a:ext>
          </a:extLst>
        </cdr:cNvPr>
        <cdr:cNvCxnSpPr/>
      </cdr:nvCxnSpPr>
      <cdr:spPr>
        <a:xfrm xmlns:a="http://schemas.openxmlformats.org/drawingml/2006/main" flipH="1">
          <a:off x="3926417" y="586463"/>
          <a:ext cx="23676" cy="312828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0.37032</cdr:x>
      <cdr:y>0.11187</cdr:y>
    </cdr:from>
    <cdr:to>
      <cdr:x>0.37205</cdr:x>
      <cdr:y>0.6726</cdr:y>
    </cdr:to>
    <cdr:cxnSp macro="">
      <cdr:nvCxnSpPr>
        <cdr:cNvPr id="18" name="Прямая соединительная линия 17">
          <a:extLst xmlns:a="http://schemas.openxmlformats.org/drawingml/2006/main">
            <a:ext uri="{FF2B5EF4-FFF2-40B4-BE49-F238E27FC236}">
              <a16:creationId xmlns="" xmlns:a16="http://schemas.microsoft.com/office/drawing/2014/main" id="{B1197E41-C9C6-4F6A-AC43-B22C212CC5F6}"/>
            </a:ext>
          </a:extLst>
        </cdr:cNvPr>
        <cdr:cNvCxnSpPr/>
      </cdr:nvCxnSpPr>
      <cdr:spPr>
        <a:xfrm xmlns:a="http://schemas.openxmlformats.org/drawingml/2006/main" flipH="1">
          <a:off x="6603918" y="607370"/>
          <a:ext cx="30851" cy="30443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0.53768</cdr:x>
      <cdr:y>0.11398</cdr:y>
    </cdr:from>
    <cdr:to>
      <cdr:x>0.53848</cdr:x>
      <cdr:y>0.67455</cdr:y>
    </cdr:to>
    <cdr:cxnSp macro="">
      <cdr:nvCxnSpPr>
        <cdr:cNvPr id="19" name="Прямая соединительная линия 18">
          <a:extLst xmlns:a="http://schemas.openxmlformats.org/drawingml/2006/main">
            <a:ext uri="{FF2B5EF4-FFF2-40B4-BE49-F238E27FC236}">
              <a16:creationId xmlns="" xmlns:a16="http://schemas.microsoft.com/office/drawing/2014/main" id="{255E1D8A-6431-44B7-A904-6200D1B37BB5}"/>
            </a:ext>
          </a:extLst>
        </cdr:cNvPr>
        <cdr:cNvCxnSpPr/>
      </cdr:nvCxnSpPr>
      <cdr:spPr>
        <a:xfrm xmlns:a="http://schemas.openxmlformats.org/drawingml/2006/main" flipH="1">
          <a:off x="9588450" y="618823"/>
          <a:ext cx="14266" cy="304347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0.66172</cdr:x>
      <cdr:y>0.10785</cdr:y>
    </cdr:from>
    <cdr:to>
      <cdr:x>0.66344</cdr:x>
      <cdr:y>0.6726</cdr:y>
    </cdr:to>
    <cdr:cxnSp macro="">
      <cdr:nvCxnSpPr>
        <cdr:cNvPr id="20" name="Прямая соединительная линия 19">
          <a:extLst xmlns:a="http://schemas.openxmlformats.org/drawingml/2006/main">
            <a:ext uri="{FF2B5EF4-FFF2-40B4-BE49-F238E27FC236}">
              <a16:creationId xmlns="" xmlns:a16="http://schemas.microsoft.com/office/drawing/2014/main" id="{670AC12B-2B7F-498C-9D0C-DA75B284BDB7}"/>
            </a:ext>
          </a:extLst>
        </cdr:cNvPr>
        <cdr:cNvCxnSpPr/>
      </cdr:nvCxnSpPr>
      <cdr:spPr>
        <a:xfrm xmlns:a="http://schemas.openxmlformats.org/drawingml/2006/main" flipH="1">
          <a:off x="11800417" y="641474"/>
          <a:ext cx="30653" cy="33590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0.92005</cdr:x>
      <cdr:y>0.11421</cdr:y>
    </cdr:from>
    <cdr:to>
      <cdr:x>0.92107</cdr:x>
      <cdr:y>0.67472</cdr:y>
    </cdr:to>
    <cdr:cxnSp macro="">
      <cdr:nvCxnSpPr>
        <cdr:cNvPr id="21" name="Прямая соединительная линия 20">
          <a:extLst xmlns:a="http://schemas.openxmlformats.org/drawingml/2006/main">
            <a:ext uri="{FF2B5EF4-FFF2-40B4-BE49-F238E27FC236}">
              <a16:creationId xmlns="" xmlns:a16="http://schemas.microsoft.com/office/drawing/2014/main" id="{4091AA62-65C3-4C07-9079-503F2ECC24BC}"/>
            </a:ext>
          </a:extLst>
        </cdr:cNvPr>
        <cdr:cNvCxnSpPr/>
      </cdr:nvCxnSpPr>
      <cdr:spPr>
        <a:xfrm xmlns:a="http://schemas.openxmlformats.org/drawingml/2006/main">
          <a:off x="16407106" y="620067"/>
          <a:ext cx="18190" cy="304314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0.01916</cdr:x>
      <cdr:y>0.11987</cdr:y>
    </cdr:from>
    <cdr:to>
      <cdr:x>0.09754</cdr:x>
      <cdr:y>0.15786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36632" y="788969"/>
          <a:ext cx="1376923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0.12119</cdr:x>
      <cdr:y>0.11806</cdr:y>
    </cdr:from>
    <cdr:to>
      <cdr:x>0.19957</cdr:x>
      <cdr:y>0.15605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128978" y="777063"/>
          <a:ext cx="1376923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0.26376</cdr:x>
      <cdr:y>0.11806</cdr:y>
    </cdr:from>
    <cdr:to>
      <cdr:x>0.34214</cdr:x>
      <cdr:y>0.15605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4633468" y="777062"/>
          <a:ext cx="1376923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0.41648</cdr:x>
      <cdr:y>0.11625</cdr:y>
    </cdr:from>
    <cdr:to>
      <cdr:x>0.49487</cdr:x>
      <cdr:y>0.15424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7316476" y="765149"/>
          <a:ext cx="1377099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0.56513</cdr:x>
      <cdr:y>0.11625</cdr:y>
    </cdr:from>
    <cdr:to>
      <cdr:x>0.64352</cdr:x>
      <cdr:y>0.15424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009562" y="765118"/>
          <a:ext cx="1388444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0.75437</cdr:x>
      <cdr:y>0.11987</cdr:y>
    </cdr:from>
    <cdr:to>
      <cdr:x>0.83275</cdr:x>
      <cdr:y>0.15786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3252200" y="788955"/>
          <a:ext cx="1376923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0.91741</cdr:x>
      <cdr:y>0.11625</cdr:y>
    </cdr:from>
    <cdr:to>
      <cdr:x>0.9958</cdr:x>
      <cdr:y>0.15424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6116394" y="765150"/>
          <a:ext cx="1377098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0.11126</cdr:x>
      <cdr:y>0.12915</cdr:y>
    </cdr:from>
    <cdr:to>
      <cdr:x>0.11172</cdr:x>
      <cdr:y>0.61586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92F5FFDD-E1CD-4D93-B324-2F8D007DEF5B}"/>
            </a:ext>
          </a:extLst>
        </cdr:cNvPr>
        <cdr:cNvCxnSpPr/>
      </cdr:nvCxnSpPr>
      <cdr:spPr>
        <a:xfrm xmlns:a="http://schemas.openxmlformats.org/drawingml/2006/main" flipH="1">
          <a:off x="1989666" y="612001"/>
          <a:ext cx="8217" cy="230635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0.21928</cdr:x>
      <cdr:y>0.12529</cdr:y>
    </cdr:from>
    <cdr:to>
      <cdr:x>0.22016</cdr:x>
      <cdr:y>0.61139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="" xmlns:a16="http://schemas.microsoft.com/office/drawing/2014/main" id="{0E61CC6A-F0CD-492E-801F-8F5399D38E72}"/>
            </a:ext>
          </a:extLst>
        </cdr:cNvPr>
        <cdr:cNvCxnSpPr/>
      </cdr:nvCxnSpPr>
      <cdr:spPr>
        <a:xfrm xmlns:a="http://schemas.openxmlformats.org/drawingml/2006/main">
          <a:off x="3921357" y="593694"/>
          <a:ext cx="15643" cy="230349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0.36941</cdr:x>
      <cdr:y>0.12885</cdr:y>
    </cdr:from>
    <cdr:to>
      <cdr:x>0.37048</cdr:x>
      <cdr:y>0.61139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="" xmlns:a16="http://schemas.microsoft.com/office/drawing/2014/main" id="{B79B3693-2668-4D7C-BD50-970C19E12754}"/>
            </a:ext>
          </a:extLst>
        </cdr:cNvPr>
        <cdr:cNvCxnSpPr/>
      </cdr:nvCxnSpPr>
      <cdr:spPr>
        <a:xfrm xmlns:a="http://schemas.openxmlformats.org/drawingml/2006/main">
          <a:off x="6606031" y="610580"/>
          <a:ext cx="19135" cy="22866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0.66082</cdr:x>
      <cdr:y>0.12695</cdr:y>
    </cdr:from>
    <cdr:to>
      <cdr:x>0.66166</cdr:x>
      <cdr:y>0.61139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="" xmlns:a16="http://schemas.microsoft.com/office/drawing/2014/main" id="{06F7A247-83C6-4167-BED0-7AB6044D351B}"/>
            </a:ext>
          </a:extLst>
        </cdr:cNvPr>
        <cdr:cNvCxnSpPr/>
      </cdr:nvCxnSpPr>
      <cdr:spPr>
        <a:xfrm xmlns:a="http://schemas.openxmlformats.org/drawingml/2006/main">
          <a:off x="11817217" y="601576"/>
          <a:ext cx="14949" cy="229561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0.91919</cdr:x>
      <cdr:y>0.1332</cdr:y>
    </cdr:from>
    <cdr:to>
      <cdr:x>0.92087</cdr:x>
      <cdr:y>0.61586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="" xmlns:a16="http://schemas.microsoft.com/office/drawing/2014/main" id="{4E4BA7A0-1B42-4C7D-8117-72EBD4114895}"/>
            </a:ext>
          </a:extLst>
        </cdr:cNvPr>
        <cdr:cNvCxnSpPr/>
      </cdr:nvCxnSpPr>
      <cdr:spPr>
        <a:xfrm xmlns:a="http://schemas.openxmlformats.org/drawingml/2006/main">
          <a:off x="16437607" y="631177"/>
          <a:ext cx="30059" cy="228717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0.53495</cdr:x>
      <cdr:y>0.13082</cdr:y>
    </cdr:from>
    <cdr:to>
      <cdr:x>0.53737</cdr:x>
      <cdr:y>0.61362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="" xmlns:a16="http://schemas.microsoft.com/office/drawing/2014/main" id="{707AA03B-08BF-452E-A317-A32A1BAA0D6A}"/>
            </a:ext>
          </a:extLst>
        </cdr:cNvPr>
        <cdr:cNvCxnSpPr/>
      </cdr:nvCxnSpPr>
      <cdr:spPr>
        <a:xfrm xmlns:a="http://schemas.openxmlformats.org/drawingml/2006/main">
          <a:off x="9566277" y="619931"/>
          <a:ext cx="43389" cy="22878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0.02841</cdr:x>
      <cdr:y>0.12709</cdr:y>
    </cdr:from>
    <cdr:to>
      <cdr:x>0.02896</cdr:x>
      <cdr:y>0.60692</cdr:y>
    </cdr:to>
    <cdr:cxnSp macro="">
      <cdr:nvCxnSpPr>
        <cdr:cNvPr id="19" name="Прямая соединительная линия 18">
          <a:extLst xmlns:a="http://schemas.openxmlformats.org/drawingml/2006/main">
            <a:ext uri="{FF2B5EF4-FFF2-40B4-BE49-F238E27FC236}">
              <a16:creationId xmlns="" xmlns:a16="http://schemas.microsoft.com/office/drawing/2014/main" id="{3D0F3349-7769-42F1-8057-B3E93D34BE09}"/>
            </a:ext>
          </a:extLst>
        </cdr:cNvPr>
        <cdr:cNvCxnSpPr/>
      </cdr:nvCxnSpPr>
      <cdr:spPr>
        <a:xfrm xmlns:a="http://schemas.openxmlformats.org/drawingml/2006/main" flipH="1">
          <a:off x="508000" y="602240"/>
          <a:ext cx="9849" cy="227378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0.53507</cdr:x>
      <cdr:y>0.0947</cdr:y>
    </cdr:from>
    <cdr:to>
      <cdr:x>0.53601</cdr:x>
      <cdr:y>0.71683</cdr:y>
    </cdr:to>
    <cdr:cxnSp macro="">
      <cdr:nvCxnSpPr>
        <cdr:cNvPr id="22" name="Прямая соединительная линия 21">
          <a:extLst xmlns:a="http://schemas.openxmlformats.org/drawingml/2006/main">
            <a:ext uri="{FF2B5EF4-FFF2-40B4-BE49-F238E27FC236}">
              <a16:creationId xmlns="" xmlns:a16="http://schemas.microsoft.com/office/drawing/2014/main" id="{E8C55073-3A93-4FE1-AA08-45317375537A}"/>
            </a:ext>
          </a:extLst>
        </cdr:cNvPr>
        <cdr:cNvCxnSpPr/>
      </cdr:nvCxnSpPr>
      <cdr:spPr>
        <a:xfrm xmlns:a="http://schemas.openxmlformats.org/drawingml/2006/main">
          <a:off x="9592785" y="506129"/>
          <a:ext cx="16853" cy="33250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0.02535</cdr:x>
      <cdr:y>0.0939</cdr:y>
    </cdr:from>
    <cdr:to>
      <cdr:x>0.02663</cdr:x>
      <cdr:y>0.71883</cdr:y>
    </cdr:to>
    <cdr:cxnSp macro="">
      <cdr:nvCxnSpPr>
        <cdr:cNvPr id="27" name="Прямая соединительная линия 26">
          <a:extLst xmlns:a="http://schemas.openxmlformats.org/drawingml/2006/main">
            <a:ext uri="{FF2B5EF4-FFF2-40B4-BE49-F238E27FC236}">
              <a16:creationId xmlns="" xmlns:a16="http://schemas.microsoft.com/office/drawing/2014/main" id="{AB1B5452-1015-466C-9C11-0E083DC49754}"/>
            </a:ext>
          </a:extLst>
        </cdr:cNvPr>
        <cdr:cNvCxnSpPr/>
      </cdr:nvCxnSpPr>
      <cdr:spPr>
        <a:xfrm xmlns:a="http://schemas.openxmlformats.org/drawingml/2006/main">
          <a:off x="454393" y="501855"/>
          <a:ext cx="22948" cy="33399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0.10912</cdr:x>
      <cdr:y>0.09798</cdr:y>
    </cdr:from>
    <cdr:to>
      <cdr:x>0.11001</cdr:x>
      <cdr:y>0.71939</cdr:y>
    </cdr:to>
    <cdr:cxnSp macro="">
      <cdr:nvCxnSpPr>
        <cdr:cNvPr id="28" name="Прямая соединительная линия 27">
          <a:extLst xmlns:a="http://schemas.openxmlformats.org/drawingml/2006/main">
            <a:ext uri="{FF2B5EF4-FFF2-40B4-BE49-F238E27FC236}">
              <a16:creationId xmlns="" xmlns:a16="http://schemas.microsoft.com/office/drawing/2014/main" id="{AF4179FE-1AB3-46F6-8882-B15DD00F4D32}"/>
            </a:ext>
          </a:extLst>
        </cdr:cNvPr>
        <cdr:cNvCxnSpPr/>
      </cdr:nvCxnSpPr>
      <cdr:spPr>
        <a:xfrm xmlns:a="http://schemas.openxmlformats.org/drawingml/2006/main">
          <a:off x="1956270" y="523662"/>
          <a:ext cx="15956" cy="332117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0.21765</cdr:x>
      <cdr:y>0.09474</cdr:y>
    </cdr:from>
    <cdr:to>
      <cdr:x>0.21823</cdr:x>
      <cdr:y>0.71967</cdr:y>
    </cdr:to>
    <cdr:cxnSp macro="">
      <cdr:nvCxnSpPr>
        <cdr:cNvPr id="29" name="Прямая соединительная линия 28">
          <a:extLst xmlns:a="http://schemas.openxmlformats.org/drawingml/2006/main">
            <a:ext uri="{FF2B5EF4-FFF2-40B4-BE49-F238E27FC236}">
              <a16:creationId xmlns="" xmlns:a16="http://schemas.microsoft.com/office/drawing/2014/main" id="{0661B1EF-DCDC-412D-98CC-13721C8DDF34}"/>
            </a:ext>
          </a:extLst>
        </cdr:cNvPr>
        <cdr:cNvCxnSpPr/>
      </cdr:nvCxnSpPr>
      <cdr:spPr>
        <a:xfrm xmlns:a="http://schemas.openxmlformats.org/drawingml/2006/main">
          <a:off x="3902031" y="506349"/>
          <a:ext cx="10399" cy="333999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0.3687</cdr:x>
      <cdr:y>0.09316</cdr:y>
    </cdr:from>
    <cdr:to>
      <cdr:x>0.36896</cdr:x>
      <cdr:y>0.71881</cdr:y>
    </cdr:to>
    <cdr:cxnSp macro="">
      <cdr:nvCxnSpPr>
        <cdr:cNvPr id="30" name="Прямая соединительная линия 29">
          <a:extLst xmlns:a="http://schemas.openxmlformats.org/drawingml/2006/main">
            <a:ext uri="{FF2B5EF4-FFF2-40B4-BE49-F238E27FC236}">
              <a16:creationId xmlns="" xmlns:a16="http://schemas.microsoft.com/office/drawing/2014/main" id="{B1A29CB6-877E-48BD-95BC-58B531CD21F7}"/>
            </a:ext>
          </a:extLst>
        </cdr:cNvPr>
        <cdr:cNvCxnSpPr/>
      </cdr:nvCxnSpPr>
      <cdr:spPr>
        <a:xfrm xmlns:a="http://schemas.openxmlformats.org/drawingml/2006/main">
          <a:off x="6610035" y="497902"/>
          <a:ext cx="4662" cy="334383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0.66177</cdr:x>
      <cdr:y>0.08258</cdr:y>
    </cdr:from>
    <cdr:to>
      <cdr:x>0.66248</cdr:x>
      <cdr:y>0.70581</cdr:y>
    </cdr:to>
    <cdr:cxnSp macro="">
      <cdr:nvCxnSpPr>
        <cdr:cNvPr id="31" name="Прямая соединительная линия 30">
          <a:extLst xmlns:a="http://schemas.openxmlformats.org/drawingml/2006/main">
            <a:ext uri="{FF2B5EF4-FFF2-40B4-BE49-F238E27FC236}">
              <a16:creationId xmlns="" xmlns:a16="http://schemas.microsoft.com/office/drawing/2014/main" id="{9C5FAA74-FE98-4A58-ACDE-FCD4FAAD8C3C}"/>
            </a:ext>
          </a:extLst>
        </cdr:cNvPr>
        <cdr:cNvCxnSpPr/>
      </cdr:nvCxnSpPr>
      <cdr:spPr>
        <a:xfrm xmlns:a="http://schemas.openxmlformats.org/drawingml/2006/main" flipH="1">
          <a:off x="11864318" y="441352"/>
          <a:ext cx="12729" cy="333090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0.92031</cdr:x>
      <cdr:y>0.08484</cdr:y>
    </cdr:from>
    <cdr:to>
      <cdr:x>0.9209</cdr:x>
      <cdr:y>0.70495</cdr:y>
    </cdr:to>
    <cdr:cxnSp macro="">
      <cdr:nvCxnSpPr>
        <cdr:cNvPr id="32" name="Прямая соединительная линия 31">
          <a:extLst xmlns:a="http://schemas.openxmlformats.org/drawingml/2006/main">
            <a:ext uri="{FF2B5EF4-FFF2-40B4-BE49-F238E27FC236}">
              <a16:creationId xmlns="" xmlns:a16="http://schemas.microsoft.com/office/drawing/2014/main" id="{EA1CE46B-93E5-40A8-94F9-1A5396FF062A}"/>
            </a:ext>
          </a:extLst>
        </cdr:cNvPr>
        <cdr:cNvCxnSpPr/>
      </cdr:nvCxnSpPr>
      <cdr:spPr>
        <a:xfrm xmlns:a="http://schemas.openxmlformats.org/drawingml/2006/main">
          <a:off x="16499467" y="453429"/>
          <a:ext cx="10578" cy="33142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0.12115</cdr:x>
      <cdr:y>0.11609</cdr:y>
    </cdr:from>
    <cdr:to>
      <cdr:x>0.1995</cdr:x>
      <cdr:y>0.1578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150155" y="753286"/>
          <a:ext cx="1390556" cy="2706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0.2576</cdr:x>
      <cdr:y>0.11425</cdr:y>
    </cdr:from>
    <cdr:to>
      <cdr:x>0.33596</cdr:x>
      <cdr:y>0.15278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4571956" y="741349"/>
          <a:ext cx="1390734" cy="250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0.41829</cdr:x>
      <cdr:y>0.11608</cdr:y>
    </cdr:from>
    <cdr:to>
      <cdr:x>0.49664</cdr:x>
      <cdr:y>0.15461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7423815" y="753223"/>
          <a:ext cx="1390555" cy="250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0.569</cdr:x>
      <cdr:y>0.11792</cdr:y>
    </cdr:from>
    <cdr:to>
      <cdr:x>0.64735</cdr:x>
      <cdr:y>0.15645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098658" y="765161"/>
          <a:ext cx="1390555" cy="250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0.75744</cdr:x>
      <cdr:y>0.11608</cdr:y>
    </cdr:from>
    <cdr:to>
      <cdr:x>0.8358</cdr:x>
      <cdr:y>0.15461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3442974" y="753253"/>
          <a:ext cx="1390733" cy="250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0.92007</cdr:x>
      <cdr:y>0.11791</cdr:y>
    </cdr:from>
    <cdr:to>
      <cdr:x>0.99274</cdr:x>
      <cdr:y>0.15596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6329373" y="765126"/>
          <a:ext cx="1289747" cy="24690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0.0258</cdr:x>
      <cdr:y>0.11066</cdr:y>
    </cdr:from>
    <cdr:to>
      <cdr:x>0.02809</cdr:x>
      <cdr:y>0.67953</cdr:y>
    </cdr:to>
    <cdr:cxnSp macro="">
      <cdr:nvCxnSpPr>
        <cdr:cNvPr id="26" name="Прямая соединительная линия 25">
          <a:extLst xmlns:a="http://schemas.openxmlformats.org/drawingml/2006/main">
            <a:ext uri="{FF2B5EF4-FFF2-40B4-BE49-F238E27FC236}">
              <a16:creationId xmlns="" xmlns:a16="http://schemas.microsoft.com/office/drawing/2014/main" id="{8B31B336-69B1-4675-B024-0EC5A62E33A9}"/>
            </a:ext>
          </a:extLst>
        </cdr:cNvPr>
        <cdr:cNvCxnSpPr/>
      </cdr:nvCxnSpPr>
      <cdr:spPr>
        <a:xfrm xmlns:a="http://schemas.openxmlformats.org/drawingml/2006/main">
          <a:off x="462461" y="583223"/>
          <a:ext cx="41055" cy="29982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0.11098</cdr:x>
      <cdr:y>0.11669</cdr:y>
    </cdr:from>
    <cdr:to>
      <cdr:x>0.11195</cdr:x>
      <cdr:y>0.68162</cdr:y>
    </cdr:to>
    <cdr:cxnSp macro="">
      <cdr:nvCxnSpPr>
        <cdr:cNvPr id="23" name="Прямая соединительная линия 22">
          <a:extLst xmlns:a="http://schemas.openxmlformats.org/drawingml/2006/main">
            <a:ext uri="{FF2B5EF4-FFF2-40B4-BE49-F238E27FC236}">
              <a16:creationId xmlns="" xmlns:a16="http://schemas.microsoft.com/office/drawing/2014/main" id="{206A126C-0797-4063-9A8E-E75C7D425F29}"/>
            </a:ext>
          </a:extLst>
        </cdr:cNvPr>
        <cdr:cNvCxnSpPr/>
      </cdr:nvCxnSpPr>
      <cdr:spPr>
        <a:xfrm xmlns:a="http://schemas.openxmlformats.org/drawingml/2006/main">
          <a:off x="1989611" y="615036"/>
          <a:ext cx="17390" cy="29774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0.21842</cdr:x>
      <cdr:y>0.10865</cdr:y>
    </cdr:from>
    <cdr:to>
      <cdr:x>0.21978</cdr:x>
      <cdr:y>0.67954</cdr:y>
    </cdr:to>
    <cdr:cxnSp macro="">
      <cdr:nvCxnSpPr>
        <cdr:cNvPr id="24" name="Прямая соединительная линия 23">
          <a:extLst xmlns:a="http://schemas.openxmlformats.org/drawingml/2006/main">
            <a:ext uri="{FF2B5EF4-FFF2-40B4-BE49-F238E27FC236}">
              <a16:creationId xmlns="" xmlns:a16="http://schemas.microsoft.com/office/drawing/2014/main" id="{E73F13E9-2895-4031-A03D-525BE9FF80F3}"/>
            </a:ext>
          </a:extLst>
        </cdr:cNvPr>
        <cdr:cNvCxnSpPr/>
      </cdr:nvCxnSpPr>
      <cdr:spPr>
        <a:xfrm xmlns:a="http://schemas.openxmlformats.org/drawingml/2006/main">
          <a:off x="3915836" y="572640"/>
          <a:ext cx="24382" cy="30088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0.3699</cdr:x>
      <cdr:y>0.11066</cdr:y>
    </cdr:from>
    <cdr:to>
      <cdr:x>0.37014</cdr:x>
      <cdr:y>0.68273</cdr:y>
    </cdr:to>
    <cdr:cxnSp macro="">
      <cdr:nvCxnSpPr>
        <cdr:cNvPr id="25" name="Прямая соединительная линия 24">
          <a:extLst xmlns:a="http://schemas.openxmlformats.org/drawingml/2006/main">
            <a:ext uri="{FF2B5EF4-FFF2-40B4-BE49-F238E27FC236}">
              <a16:creationId xmlns="" xmlns:a16="http://schemas.microsoft.com/office/drawing/2014/main" id="{C303D12E-83AA-4436-8D3A-8AC87118FB18}"/>
            </a:ext>
          </a:extLst>
        </cdr:cNvPr>
        <cdr:cNvCxnSpPr/>
      </cdr:nvCxnSpPr>
      <cdr:spPr>
        <a:xfrm xmlns:a="http://schemas.openxmlformats.org/drawingml/2006/main">
          <a:off x="6631555" y="583244"/>
          <a:ext cx="4303" cy="301509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0.53671</cdr:x>
      <cdr:y>0.11269</cdr:y>
    </cdr:from>
    <cdr:to>
      <cdr:x>0.53692</cdr:x>
      <cdr:y>0.68132</cdr:y>
    </cdr:to>
    <cdr:cxnSp macro="">
      <cdr:nvCxnSpPr>
        <cdr:cNvPr id="27" name="Прямая соединительная линия 26">
          <a:extLst xmlns:a="http://schemas.openxmlformats.org/drawingml/2006/main">
            <a:ext uri="{FF2B5EF4-FFF2-40B4-BE49-F238E27FC236}">
              <a16:creationId xmlns="" xmlns:a16="http://schemas.microsoft.com/office/drawing/2014/main" id="{D536CF2F-70F2-4B94-834D-5BB765171F0D}"/>
            </a:ext>
          </a:extLst>
        </cdr:cNvPr>
        <cdr:cNvCxnSpPr/>
      </cdr:nvCxnSpPr>
      <cdr:spPr>
        <a:xfrm xmlns:a="http://schemas.openxmlformats.org/drawingml/2006/main">
          <a:off x="9622192" y="593912"/>
          <a:ext cx="3765" cy="299696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0.66235</cdr:x>
      <cdr:y>0.1167</cdr:y>
    </cdr:from>
    <cdr:to>
      <cdr:x>0.66236</cdr:x>
      <cdr:y>0.68927</cdr:y>
    </cdr:to>
    <cdr:cxnSp macro="">
      <cdr:nvCxnSpPr>
        <cdr:cNvPr id="28" name="Прямая соединительная линия 27">
          <a:extLst xmlns:a="http://schemas.openxmlformats.org/drawingml/2006/main">
            <a:ext uri="{FF2B5EF4-FFF2-40B4-BE49-F238E27FC236}">
              <a16:creationId xmlns="" xmlns:a16="http://schemas.microsoft.com/office/drawing/2014/main" id="{FCFA2D14-7F70-4217-A307-B995E3DB8D0F}"/>
            </a:ext>
          </a:extLst>
        </cdr:cNvPr>
        <cdr:cNvCxnSpPr/>
      </cdr:nvCxnSpPr>
      <cdr:spPr>
        <a:xfrm xmlns:a="http://schemas.openxmlformats.org/drawingml/2006/main" flipH="1">
          <a:off x="11874798" y="615057"/>
          <a:ext cx="179" cy="301773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0.92023</cdr:x>
      <cdr:y>0.11468</cdr:y>
    </cdr:from>
    <cdr:to>
      <cdr:x>0.92038</cdr:x>
      <cdr:y>0.68541</cdr:y>
    </cdr:to>
    <cdr:cxnSp macro="">
      <cdr:nvCxnSpPr>
        <cdr:cNvPr id="29" name="Прямая соединительная линия 28">
          <a:extLst xmlns:a="http://schemas.openxmlformats.org/drawingml/2006/main">
            <a:ext uri="{FF2B5EF4-FFF2-40B4-BE49-F238E27FC236}">
              <a16:creationId xmlns="" xmlns:a16="http://schemas.microsoft.com/office/drawing/2014/main" id="{21C65AFF-C120-4D68-8821-0C465C27B396}"/>
            </a:ext>
          </a:extLst>
        </cdr:cNvPr>
        <cdr:cNvCxnSpPr/>
      </cdr:nvCxnSpPr>
      <cdr:spPr>
        <a:xfrm xmlns:a="http://schemas.openxmlformats.org/drawingml/2006/main">
          <a:off x="16498020" y="604421"/>
          <a:ext cx="2689" cy="300803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0.01424</cdr:x>
      <cdr:y>0.12293</cdr:y>
    </cdr:from>
    <cdr:to>
      <cdr:x>0.09554</cdr:x>
      <cdr:y>0.16147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52701" y="797698"/>
          <a:ext cx="1442912" cy="2500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0.12115</cdr:x>
      <cdr:y>0.11609</cdr:y>
    </cdr:from>
    <cdr:to>
      <cdr:x>0.1995</cdr:x>
      <cdr:y>0.1578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150155" y="753286"/>
          <a:ext cx="1390556" cy="2706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0.2576</cdr:x>
      <cdr:y>0.11425</cdr:y>
    </cdr:from>
    <cdr:to>
      <cdr:x>0.33596</cdr:x>
      <cdr:y>0.15278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4571956" y="741349"/>
          <a:ext cx="1390734" cy="250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0.41829</cdr:x>
      <cdr:y>0.11608</cdr:y>
    </cdr:from>
    <cdr:to>
      <cdr:x>0.49664</cdr:x>
      <cdr:y>0.15461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7423815" y="753223"/>
          <a:ext cx="1390555" cy="250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0.569</cdr:x>
      <cdr:y>0.11792</cdr:y>
    </cdr:from>
    <cdr:to>
      <cdr:x>0.64735</cdr:x>
      <cdr:y>0.15645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098658" y="765161"/>
          <a:ext cx="1390555" cy="250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0.75744</cdr:x>
      <cdr:y>0.11608</cdr:y>
    </cdr:from>
    <cdr:to>
      <cdr:x>0.8358</cdr:x>
      <cdr:y>0.15461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3442974" y="753253"/>
          <a:ext cx="1390733" cy="250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0.92007</cdr:x>
      <cdr:y>0.11791</cdr:y>
    </cdr:from>
    <cdr:to>
      <cdr:x>0.99274</cdr:x>
      <cdr:y>0.15596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6329373" y="765126"/>
          <a:ext cx="1289747" cy="24690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0.02571</cdr:x>
      <cdr:y>0.11797</cdr:y>
    </cdr:from>
    <cdr:to>
      <cdr:x>0.02593</cdr:x>
      <cdr:y>0.65927</cdr:y>
    </cdr:to>
    <cdr:cxnSp macro="">
      <cdr:nvCxnSpPr>
        <cdr:cNvPr id="26" name="Прямая соединительная линия 25">
          <a:extLst xmlns:a="http://schemas.openxmlformats.org/drawingml/2006/main">
            <a:ext uri="{FF2B5EF4-FFF2-40B4-BE49-F238E27FC236}">
              <a16:creationId xmlns="" xmlns:a16="http://schemas.microsoft.com/office/drawing/2014/main" id="{BE0102AE-14F9-4E78-B5EE-72DF46B20841}"/>
            </a:ext>
          </a:extLst>
        </cdr:cNvPr>
        <cdr:cNvCxnSpPr/>
      </cdr:nvCxnSpPr>
      <cdr:spPr>
        <a:xfrm xmlns:a="http://schemas.openxmlformats.org/drawingml/2006/main">
          <a:off x="461778" y="619275"/>
          <a:ext cx="3952" cy="284146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0.10893</cdr:x>
      <cdr:y>0.11221</cdr:y>
    </cdr:from>
    <cdr:to>
      <cdr:x>0.10961</cdr:x>
      <cdr:y>0.65121</cdr:y>
    </cdr:to>
    <cdr:cxnSp macro="">
      <cdr:nvCxnSpPr>
        <cdr:cNvPr id="23" name="Прямая соединительная линия 22">
          <a:extLst xmlns:a="http://schemas.openxmlformats.org/drawingml/2006/main">
            <a:ext uri="{FF2B5EF4-FFF2-40B4-BE49-F238E27FC236}">
              <a16:creationId xmlns="" xmlns:a16="http://schemas.microsoft.com/office/drawing/2014/main" id="{514A8D85-2BF0-4722-8FFA-89398E12AFD0}"/>
            </a:ext>
          </a:extLst>
        </cdr:cNvPr>
        <cdr:cNvCxnSpPr/>
      </cdr:nvCxnSpPr>
      <cdr:spPr>
        <a:xfrm xmlns:a="http://schemas.openxmlformats.org/drawingml/2006/main">
          <a:off x="1956364" y="589048"/>
          <a:ext cx="12212" cy="282939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0.21803</cdr:x>
      <cdr:y>0.11805</cdr:y>
    </cdr:from>
    <cdr:to>
      <cdr:x>0.21847</cdr:x>
      <cdr:y>0.66331</cdr:y>
    </cdr:to>
    <cdr:cxnSp macro="">
      <cdr:nvCxnSpPr>
        <cdr:cNvPr id="24" name="Прямая соединительная линия 23">
          <a:extLst xmlns:a="http://schemas.openxmlformats.org/drawingml/2006/main">
            <a:ext uri="{FF2B5EF4-FFF2-40B4-BE49-F238E27FC236}">
              <a16:creationId xmlns="" xmlns:a16="http://schemas.microsoft.com/office/drawing/2014/main" id="{93DE965E-5ACC-4AFD-9C14-D095E47A846F}"/>
            </a:ext>
          </a:extLst>
        </cdr:cNvPr>
        <cdr:cNvCxnSpPr/>
      </cdr:nvCxnSpPr>
      <cdr:spPr>
        <a:xfrm xmlns:a="http://schemas.openxmlformats.org/drawingml/2006/main" flipH="1">
          <a:off x="3915833" y="619684"/>
          <a:ext cx="7948" cy="286223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0.36771</cdr:x>
      <cdr:y>0.11406</cdr:y>
    </cdr:from>
    <cdr:to>
      <cdr:x>0.3696</cdr:x>
      <cdr:y>0.65524</cdr:y>
    </cdr:to>
    <cdr:cxnSp macro="">
      <cdr:nvCxnSpPr>
        <cdr:cNvPr id="25" name="Прямая соединительная линия 24">
          <a:extLst xmlns:a="http://schemas.openxmlformats.org/drawingml/2006/main">
            <a:ext uri="{FF2B5EF4-FFF2-40B4-BE49-F238E27FC236}">
              <a16:creationId xmlns="" xmlns:a16="http://schemas.microsoft.com/office/drawing/2014/main" id="{8D9B1E49-47FA-40EE-8D69-60A45A2D2F6D}"/>
            </a:ext>
          </a:extLst>
        </cdr:cNvPr>
        <cdr:cNvCxnSpPr/>
      </cdr:nvCxnSpPr>
      <cdr:spPr>
        <a:xfrm xmlns:a="http://schemas.openxmlformats.org/drawingml/2006/main" flipH="1">
          <a:off x="6604070" y="598739"/>
          <a:ext cx="33944" cy="284083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0.53507</cdr:x>
      <cdr:y>0.11636</cdr:y>
    </cdr:from>
    <cdr:to>
      <cdr:x>0.53778</cdr:x>
      <cdr:y>0.65323</cdr:y>
    </cdr:to>
    <cdr:cxnSp macro="">
      <cdr:nvCxnSpPr>
        <cdr:cNvPr id="27" name="Прямая соединительная линия 26">
          <a:extLst xmlns:a="http://schemas.openxmlformats.org/drawingml/2006/main">
            <a:ext uri="{FF2B5EF4-FFF2-40B4-BE49-F238E27FC236}">
              <a16:creationId xmlns="" xmlns:a16="http://schemas.microsoft.com/office/drawing/2014/main" id="{811AE7C1-9F23-4F0E-ACD8-06E7B1AC6C6E}"/>
            </a:ext>
          </a:extLst>
        </cdr:cNvPr>
        <cdr:cNvCxnSpPr/>
      </cdr:nvCxnSpPr>
      <cdr:spPr>
        <a:xfrm xmlns:a="http://schemas.openxmlformats.org/drawingml/2006/main" flipH="1">
          <a:off x="9609736" y="610800"/>
          <a:ext cx="48672" cy="281820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0.66117</cdr:x>
      <cdr:y>0.11409</cdr:y>
    </cdr:from>
    <cdr:to>
      <cdr:x>0.66139</cdr:x>
      <cdr:y>0.6633</cdr:y>
    </cdr:to>
    <cdr:cxnSp macro="">
      <cdr:nvCxnSpPr>
        <cdr:cNvPr id="28" name="Прямая соединительная линия 27">
          <a:extLst xmlns:a="http://schemas.openxmlformats.org/drawingml/2006/main">
            <a:ext uri="{FF2B5EF4-FFF2-40B4-BE49-F238E27FC236}">
              <a16:creationId xmlns="" xmlns:a16="http://schemas.microsoft.com/office/drawing/2014/main" id="{42DFB7D3-A6AA-45C0-92B0-1C24F87CB6A8}"/>
            </a:ext>
          </a:extLst>
        </cdr:cNvPr>
        <cdr:cNvCxnSpPr/>
      </cdr:nvCxnSpPr>
      <cdr:spPr>
        <a:xfrm xmlns:a="http://schemas.openxmlformats.org/drawingml/2006/main" flipH="1">
          <a:off x="11874571" y="598917"/>
          <a:ext cx="3951" cy="288298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0.91931</cdr:x>
      <cdr:y>0.11433</cdr:y>
    </cdr:from>
    <cdr:to>
      <cdr:x>0.91985</cdr:x>
      <cdr:y>0.65927</cdr:y>
    </cdr:to>
    <cdr:cxnSp macro="">
      <cdr:nvCxnSpPr>
        <cdr:cNvPr id="29" name="Прямая соединительная линия 28">
          <a:extLst xmlns:a="http://schemas.openxmlformats.org/drawingml/2006/main">
            <a:ext uri="{FF2B5EF4-FFF2-40B4-BE49-F238E27FC236}">
              <a16:creationId xmlns="" xmlns:a16="http://schemas.microsoft.com/office/drawing/2014/main" id="{3CDFC297-2E01-49AD-9C23-D2C864290998}"/>
            </a:ext>
          </a:extLst>
        </cdr:cNvPr>
        <cdr:cNvCxnSpPr/>
      </cdr:nvCxnSpPr>
      <cdr:spPr>
        <a:xfrm xmlns:a="http://schemas.openxmlformats.org/drawingml/2006/main">
          <a:off x="16510795" y="600156"/>
          <a:ext cx="9698" cy="286057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52;&#1086;&#1080;%20&#1076;&#1086;&#1082;&#1091;&#1084;&#1077;&#1085;&#1090;&#1099;\&#1052;&#1086;&#1085;&#1080;&#1090;&#1086;&#1088;&#1080;&#1085;&#1075;_&#1089;&#1072;&#1081;&#1090;&#1086;&#1074;\2015_&#1052;&#1086;&#1085;&#1080;&#1090;&#1086;&#1088;&#1080;&#1085;&#1075;_&#1089;&#1072;&#1081;&#1090;&#1086;&#1074;_&#1054;&#1059;_&#1074;&#1077;&#1089;&#1085;&#1072;\&#1046;&#1077;&#1083;&#1077;&#1079;&#1085;&#1086;&#1076;&#1086;&#1088;&#1086;&#1078;&#1085;&#1099;&#108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ониторинг сайтов Гим, Лиц, СОШ"/>
      <sheetName val="Инструкция"/>
    </sheetNames>
    <sheetDataSet>
      <sheetData sheetId="0" refreshError="1"/>
      <sheetData sheetId="1">
        <row r="12">
          <cell r="J12" t="str">
            <v>Соответствует, в структуре</v>
          </cell>
        </row>
        <row r="13">
          <cell r="J13" t="str">
            <v>Соответствует, не в структуре</v>
          </cell>
        </row>
        <row r="14">
          <cell r="J14" t="str">
            <v>Не соответствует, в структуре</v>
          </cell>
        </row>
        <row r="15">
          <cell r="J15" t="str">
            <v>Не соответсвует, не в структуре</v>
          </cell>
        </row>
        <row r="16">
          <cell r="J16" t="str">
            <v>Информация отсутствует</v>
          </cell>
        </row>
        <row r="17">
          <cell r="J17" t="str">
            <v>Неприменимо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://sch55.ru/" TargetMode="External"/><Relationship Id="rId18" Type="http://schemas.openxmlformats.org/officeDocument/2006/relationships/hyperlink" Target="http://school16.mmc24421.cross-edu.ru/" TargetMode="External"/><Relationship Id="rId26" Type="http://schemas.openxmlformats.org/officeDocument/2006/relationships/hyperlink" Target="http://school79.edusite.ru/p26aa1.html" TargetMode="External"/><Relationship Id="rId39" Type="http://schemas.openxmlformats.org/officeDocument/2006/relationships/hyperlink" Target="http://school-42.info/" TargetMode="External"/><Relationship Id="rId21" Type="http://schemas.openxmlformats.org/officeDocument/2006/relationships/hyperlink" Target="http://www.school31kras.ru/" TargetMode="External"/><Relationship Id="rId34" Type="http://schemas.openxmlformats.org/officeDocument/2006/relationships/hyperlink" Target="http://school44.my1.ru/index/nashi_partnery/0-114" TargetMode="External"/><Relationship Id="rId42" Type="http://schemas.openxmlformats.org/officeDocument/2006/relationships/hyperlink" Target="http://&#1075;&#1080;&#1084;&#1085;&#1072;&#1079;&#1080;&#1103;14.&#1088;&#1092;/" TargetMode="External"/><Relationship Id="rId47" Type="http://schemas.openxmlformats.org/officeDocument/2006/relationships/hyperlink" Target="http://sch55.ru/asp/infoteka/index.asp?main=&amp;id_folder=103" TargetMode="External"/><Relationship Id="rId50" Type="http://schemas.openxmlformats.org/officeDocument/2006/relationships/hyperlink" Target="http://school-42.info/" TargetMode="External"/><Relationship Id="rId55" Type="http://schemas.openxmlformats.org/officeDocument/2006/relationships/hyperlink" Target="http://sch5.ru/" TargetMode="External"/><Relationship Id="rId63" Type="http://schemas.openxmlformats.org/officeDocument/2006/relationships/hyperlink" Target="http://sch108krs.ucoz.com/" TargetMode="External"/><Relationship Id="rId68" Type="http://schemas.openxmlformats.org/officeDocument/2006/relationships/hyperlink" Target="http://www.hk3.ucoz.ru/" TargetMode="External"/><Relationship Id="rId76" Type="http://schemas.openxmlformats.org/officeDocument/2006/relationships/hyperlink" Target="http://school10.org/" TargetMode="External"/><Relationship Id="rId84" Type="http://schemas.openxmlformats.org/officeDocument/2006/relationships/hyperlink" Target="http://www.shkola150.ru/" TargetMode="External"/><Relationship Id="rId89" Type="http://schemas.openxmlformats.org/officeDocument/2006/relationships/hyperlink" Target="http://154&#1096;&#1082;&#1086;&#1083;&#1072;.&#1088;&#1092;/" TargetMode="External"/><Relationship Id="rId7" Type="http://schemas.openxmlformats.org/officeDocument/2006/relationships/hyperlink" Target="http://liceum6.ru/" TargetMode="External"/><Relationship Id="rId71" Type="http://schemas.openxmlformats.org/officeDocument/2006/relationships/hyperlink" Target="http://school99krsk.ucoz.com/" TargetMode="External"/><Relationship Id="rId92" Type="http://schemas.openxmlformats.org/officeDocument/2006/relationships/hyperlink" Target="http://sch73.ucoz.ru/" TargetMode="External"/><Relationship Id="rId2" Type="http://schemas.openxmlformats.org/officeDocument/2006/relationships/hyperlink" Target="http://www.sh86.ru/" TargetMode="External"/><Relationship Id="rId16" Type="http://schemas.openxmlformats.org/officeDocument/2006/relationships/hyperlink" Target="http://sch81.moy.su/index/partnerskoe_vzaimodejstvie/0-204" TargetMode="External"/><Relationship Id="rId29" Type="http://schemas.openxmlformats.org/officeDocument/2006/relationships/hyperlink" Target="http://www.school31kras.ru/school_303.html" TargetMode="External"/><Relationship Id="rId11" Type="http://schemas.openxmlformats.org/officeDocument/2006/relationships/hyperlink" Target="http://www.school-135.ru/" TargetMode="External"/><Relationship Id="rId24" Type="http://schemas.openxmlformats.org/officeDocument/2006/relationships/hyperlink" Target="http://www.school64.ru/" TargetMode="External"/><Relationship Id="rId32" Type="http://schemas.openxmlformats.org/officeDocument/2006/relationships/hyperlink" Target="http://school79.edusite.ru/p51aa1.html" TargetMode="External"/><Relationship Id="rId37" Type="http://schemas.openxmlformats.org/officeDocument/2006/relationships/hyperlink" Target="http://&#1096;&#1082;&#1086;&#1083;&#1072;34.&#1088;&#1092;/" TargetMode="External"/><Relationship Id="rId40" Type="http://schemas.openxmlformats.org/officeDocument/2006/relationships/hyperlink" Target="http://school23krs.ru/" TargetMode="External"/><Relationship Id="rId45" Type="http://schemas.openxmlformats.org/officeDocument/2006/relationships/hyperlink" Target="http://pro-gymnasium-131.jimdo.com/" TargetMode="External"/><Relationship Id="rId53" Type="http://schemas.openxmlformats.org/officeDocument/2006/relationships/hyperlink" Target="http://school129.krsnet.ru/" TargetMode="External"/><Relationship Id="rId58" Type="http://schemas.openxmlformats.org/officeDocument/2006/relationships/hyperlink" Target="http://school2.krsnet.ru/partnerskoe-vzaimodejstvie.html" TargetMode="External"/><Relationship Id="rId66" Type="http://schemas.openxmlformats.org/officeDocument/2006/relationships/hyperlink" Target="http://sch91.ru/" TargetMode="External"/><Relationship Id="rId74" Type="http://schemas.openxmlformats.org/officeDocument/2006/relationships/hyperlink" Target="http://school72.ru/" TargetMode="External"/><Relationship Id="rId79" Type="http://schemas.openxmlformats.org/officeDocument/2006/relationships/hyperlink" Target="http://&#1096;&#1082;&#1086;&#1083;&#1072;115.&#1088;&#1092;/&#1087;&#1072;&#1088;&#1090;&#1085;&#1077;&#1088;&#1089;&#1082;&#1086;&#1077;-&#1074;&#1079;&#1072;&#1080;&#1084;&#1086;&#1076;&#1077;&#1081;&#1089;&#1090;&#1074;&#1080;&#1077;/" TargetMode="External"/><Relationship Id="rId87" Type="http://schemas.openxmlformats.org/officeDocument/2006/relationships/hyperlink" Target="http://sch149.ru/%D0%BF%D0%B0%D1%80%D1%82%D0%BD%D0%B5%D1%80%D1%8B/" TargetMode="External"/><Relationship Id="rId5" Type="http://schemas.openxmlformats.org/officeDocument/2006/relationships/hyperlink" Target="http://gimn6.ru/" TargetMode="External"/><Relationship Id="rId61" Type="http://schemas.openxmlformats.org/officeDocument/2006/relationships/hyperlink" Target="http://sch108krs.ucoz.com/index/partnerskoe_vzaimodejstvie/0-116" TargetMode="External"/><Relationship Id="rId82" Type="http://schemas.openxmlformats.org/officeDocument/2006/relationships/hyperlink" Target="http://school144.my1.ru/index/proekt_quot_otkrytaja_shkola_quot/0-123" TargetMode="External"/><Relationship Id="rId90" Type="http://schemas.openxmlformats.org/officeDocument/2006/relationships/hyperlink" Target="http://www.school64.ru/&#1087;&#1072;&#1088;&#1090;&#1085;&#1077;&#1088;&#1089;&#1082;&#1086;&#1077;-&#1074;&#1079;&#1072;&#1080;&#1084;&#1086;&#1076;&#1077;&#1081;&#1089;&#1090;&#1074;&#1080;&#1077;/" TargetMode="External"/><Relationship Id="rId19" Type="http://schemas.openxmlformats.org/officeDocument/2006/relationships/hyperlink" Target="http://www.gimnaziya15.ru/" TargetMode="External"/><Relationship Id="rId14" Type="http://schemas.openxmlformats.org/officeDocument/2006/relationships/hyperlink" Target="http://sch8.ucoz.ru/" TargetMode="External"/><Relationship Id="rId22" Type="http://schemas.openxmlformats.org/officeDocument/2006/relationships/hyperlink" Target="http://school50.ru/" TargetMode="External"/><Relationship Id="rId27" Type="http://schemas.openxmlformats.org/officeDocument/2006/relationships/hyperlink" Target="http://school89.mmc24421.cross-edu.ru/" TargetMode="External"/><Relationship Id="rId30" Type="http://schemas.openxmlformats.org/officeDocument/2006/relationships/hyperlink" Target="http://school50.ru/?page_id=4441" TargetMode="External"/><Relationship Id="rId35" Type="http://schemas.openxmlformats.org/officeDocument/2006/relationships/hyperlink" Target="http://school89.mmc24421.cross-edu.ru/" TargetMode="External"/><Relationship Id="rId43" Type="http://schemas.openxmlformats.org/officeDocument/2006/relationships/hyperlink" Target="http://51krsk.my1.ru/" TargetMode="External"/><Relationship Id="rId48" Type="http://schemas.openxmlformats.org/officeDocument/2006/relationships/hyperlink" Target="http://gim11.ru/" TargetMode="External"/><Relationship Id="rId56" Type="http://schemas.openxmlformats.org/officeDocument/2006/relationships/hyperlink" Target="http://www.shkola-18.ru/" TargetMode="External"/><Relationship Id="rId64" Type="http://schemas.openxmlformats.org/officeDocument/2006/relationships/hyperlink" Target="http://&#1096;&#1082;&#1086;&#1083;&#1072;115.&#1088;&#1092;/" TargetMode="External"/><Relationship Id="rId69" Type="http://schemas.openxmlformats.org/officeDocument/2006/relationships/hyperlink" Target="http://www.21sch.ru/" TargetMode="External"/><Relationship Id="rId77" Type="http://schemas.openxmlformats.org/officeDocument/2006/relationships/hyperlink" Target="http://&#1096;&#1082;&#1086;&#1083;&#1072;53.&#1088;&#1092;/partnyer-vzaimnoe/" TargetMode="External"/><Relationship Id="rId8" Type="http://schemas.openxmlformats.org/officeDocument/2006/relationships/hyperlink" Target="http://sch46.jimdo.com/" TargetMode="External"/><Relationship Id="rId51" Type="http://schemas.openxmlformats.org/officeDocument/2006/relationships/hyperlink" Target="http://shkola12krsk.ru/" TargetMode="External"/><Relationship Id="rId72" Type="http://schemas.openxmlformats.org/officeDocument/2006/relationships/hyperlink" Target="http://school99krsk.ucoz.com/index/partnjorskoe_vzaimodejstvie/0-154" TargetMode="External"/><Relationship Id="rId80" Type="http://schemas.openxmlformats.org/officeDocument/2006/relationships/hyperlink" Target="https://&#1096;&#1082;&#1086;&#1083;&#1072;121.&#1088;&#1092;/" TargetMode="External"/><Relationship Id="rId85" Type="http://schemas.openxmlformats.org/officeDocument/2006/relationships/hyperlink" Target="http://sch149.avers-telecom.ru/" TargetMode="External"/><Relationship Id="rId93" Type="http://schemas.openxmlformats.org/officeDocument/2006/relationships/hyperlink" Target="http://krasschool17.ru/assets/files/Proekt-s-KGBOU-SPO.docx" TargetMode="External"/><Relationship Id="rId3" Type="http://schemas.openxmlformats.org/officeDocument/2006/relationships/hyperlink" Target="http://www.gymnasium9.ru/" TargetMode="External"/><Relationship Id="rId12" Type="http://schemas.openxmlformats.org/officeDocument/2006/relationships/hyperlink" Target="http://gymn4.ru/" TargetMode="External"/><Relationship Id="rId17" Type="http://schemas.openxmlformats.org/officeDocument/2006/relationships/hyperlink" Target="http://gymn4.ru/index.php/svedeniya-ob-obrazovatelnoj-organizatsii/partnerskoe-vzaimodejstvie" TargetMode="External"/><Relationship Id="rId25" Type="http://schemas.openxmlformats.org/officeDocument/2006/relationships/hyperlink" Target="http://65.ucoz.ru/index/0-2" TargetMode="External"/><Relationship Id="rId33" Type="http://schemas.openxmlformats.org/officeDocument/2006/relationships/hyperlink" Target="http://school44.my1.ru/" TargetMode="External"/><Relationship Id="rId38" Type="http://schemas.openxmlformats.org/officeDocument/2006/relationships/hyperlink" Target="http://school23krs.ru/" TargetMode="External"/><Relationship Id="rId46" Type="http://schemas.openxmlformats.org/officeDocument/2006/relationships/hyperlink" Target="http://sch8.ucoz.ru/index/partnerskoe_vzaimodejstvie/0-96" TargetMode="External"/><Relationship Id="rId59" Type="http://schemas.openxmlformats.org/officeDocument/2006/relationships/hyperlink" Target="http://24.krskschool.ru/info/2039" TargetMode="External"/><Relationship Id="rId67" Type="http://schemas.openxmlformats.org/officeDocument/2006/relationships/hyperlink" Target="http://69shkola.ru/" TargetMode="External"/><Relationship Id="rId20" Type="http://schemas.openxmlformats.org/officeDocument/2006/relationships/hyperlink" Target="http://www.hundred100.narod.ru/" TargetMode="External"/><Relationship Id="rId41" Type="http://schemas.openxmlformats.org/officeDocument/2006/relationships/hyperlink" Target="http://www.liceum9.ru/" TargetMode="External"/><Relationship Id="rId54" Type="http://schemas.openxmlformats.org/officeDocument/2006/relationships/hyperlink" Target="http://school2.krsnet.ru/" TargetMode="External"/><Relationship Id="rId62" Type="http://schemas.openxmlformats.org/officeDocument/2006/relationships/hyperlink" Target="http://school98.ru/index.php/2010-02-04-17-01-29" TargetMode="External"/><Relationship Id="rId70" Type="http://schemas.openxmlformats.org/officeDocument/2006/relationships/hyperlink" Target="http://www.21sch.ru/index.php?id=partners" TargetMode="External"/><Relationship Id="rId75" Type="http://schemas.openxmlformats.org/officeDocument/2006/relationships/hyperlink" Target="http://&#1096;&#1082;&#1086;&#1083;&#1072;6&#1082;&#1088;&#1072;&#1089;&#1085;&#1086;&#1103;&#1088;&#1089;&#1082;.&#1088;&#1092;/" TargetMode="External"/><Relationship Id="rId83" Type="http://schemas.openxmlformats.org/officeDocument/2006/relationships/hyperlink" Target="http://sch145.edusite.ru/" TargetMode="External"/><Relationship Id="rId88" Type="http://schemas.openxmlformats.org/officeDocument/2006/relationships/hyperlink" Target="http://151&#1096;&#1082;&#1086;&#1083;&#1072;.&#1088;&#1092;/" TargetMode="External"/><Relationship Id="rId91" Type="http://schemas.openxmlformats.org/officeDocument/2006/relationships/hyperlink" Target="http://shko90.ru/" TargetMode="External"/><Relationship Id="rId1" Type="http://schemas.openxmlformats.org/officeDocument/2006/relationships/hyperlink" Target="http://sc19.ru/about/" TargetMode="External"/><Relationship Id="rId6" Type="http://schemas.openxmlformats.org/officeDocument/2006/relationships/hyperlink" Target="http://11y.ru/" TargetMode="External"/><Relationship Id="rId15" Type="http://schemas.openxmlformats.org/officeDocument/2006/relationships/hyperlink" Target="http://liceum6.ru/article.asp?id_text=100" TargetMode="External"/><Relationship Id="rId23" Type="http://schemas.openxmlformats.org/officeDocument/2006/relationships/hyperlink" Target="http://&#1096;&#1082;&#1086;&#1083;&#1072;53.&#1088;&#1092;/" TargetMode="External"/><Relationship Id="rId28" Type="http://schemas.openxmlformats.org/officeDocument/2006/relationships/hyperlink" Target="http://hundred.ucoz.ru/index/partnerskoe_vzaimodejstvie/0-78" TargetMode="External"/><Relationship Id="rId36" Type="http://schemas.openxmlformats.org/officeDocument/2006/relationships/hyperlink" Target="http://school62-kras.ru/" TargetMode="External"/><Relationship Id="rId49" Type="http://schemas.openxmlformats.org/officeDocument/2006/relationships/hyperlink" Target="http://school94.net/" TargetMode="External"/><Relationship Id="rId57" Type="http://schemas.openxmlformats.org/officeDocument/2006/relationships/hyperlink" Target="http://school129.krsnet.ru/partner/" TargetMode="External"/><Relationship Id="rId10" Type="http://schemas.openxmlformats.org/officeDocument/2006/relationships/hyperlink" Target="http://shko90.ru/" TargetMode="External"/><Relationship Id="rId31" Type="http://schemas.openxmlformats.org/officeDocument/2006/relationships/hyperlink" Target="http://65.ucoz.ru/index/partnerskoe_vzaimodejstvie/0-51" TargetMode="External"/><Relationship Id="rId44" Type="http://schemas.openxmlformats.org/officeDocument/2006/relationships/hyperlink" Target="http://153krsk.ru/" TargetMode="External"/><Relationship Id="rId52" Type="http://schemas.openxmlformats.org/officeDocument/2006/relationships/hyperlink" Target="http://www.sh86.ru/page126/" TargetMode="External"/><Relationship Id="rId60" Type="http://schemas.openxmlformats.org/officeDocument/2006/relationships/hyperlink" Target="http://sch5.ru/article.asp?id_text=119" TargetMode="External"/><Relationship Id="rId65" Type="http://schemas.openxmlformats.org/officeDocument/2006/relationships/hyperlink" Target="http://school98.ru/" TargetMode="External"/><Relationship Id="rId73" Type="http://schemas.openxmlformats.org/officeDocument/2006/relationships/hyperlink" Target="http://hk3.ucoz.ru/index/partnerskoe_vzaimodejstvie/0-207" TargetMode="External"/><Relationship Id="rId78" Type="http://schemas.openxmlformats.org/officeDocument/2006/relationships/hyperlink" Target="http://www.&#1096;&#1082;&#1086;&#1083;&#1072;1-&#1089;&#1091;&#1088;&#1080;&#1082;&#1086;&#1074;&#1072;.&#1088;&#1092;/" TargetMode="External"/><Relationship Id="rId81" Type="http://schemas.openxmlformats.org/officeDocument/2006/relationships/hyperlink" Target="http://school144.my1.ru/" TargetMode="External"/><Relationship Id="rId86" Type="http://schemas.openxmlformats.org/officeDocument/2006/relationships/hyperlink" Target="http://school147.krsnet.ru/" TargetMode="External"/><Relationship Id="rId94" Type="http://schemas.openxmlformats.org/officeDocument/2006/relationships/printerSettings" Target="../printerSettings/printerSettings3.bin"/><Relationship Id="rId4" Type="http://schemas.openxmlformats.org/officeDocument/2006/relationships/hyperlink" Target="http://lyceum7.ru/index" TargetMode="External"/><Relationship Id="rId9" Type="http://schemas.openxmlformats.org/officeDocument/2006/relationships/hyperlink" Target="http://sch81.moy.su/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4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" customWidth="1"/>
    <col min="2" max="2" width="9" customWidth="1"/>
    <col min="3" max="3" width="32.85546875" customWidth="1"/>
    <col min="4" max="4" width="12.7109375" style="1" customWidth="1"/>
    <col min="5" max="5" width="9.42578125" style="1" customWidth="1"/>
    <col min="6" max="6" width="11.7109375" style="1" customWidth="1"/>
    <col min="7" max="7" width="18.7109375" style="1" customWidth="1"/>
    <col min="8" max="8" width="9.5703125" style="1" customWidth="1"/>
    <col min="9" max="9" width="18.7109375" style="1" customWidth="1"/>
    <col min="10" max="10" width="12.7109375" customWidth="1"/>
    <col min="11" max="11" width="9.7109375" style="1" customWidth="1"/>
    <col min="12" max="12" width="11.7109375" customWidth="1"/>
    <col min="13" max="13" width="15.7109375" customWidth="1"/>
    <col min="14" max="14" width="9.140625" style="1" customWidth="1"/>
    <col min="15" max="15" width="15.5703125" customWidth="1"/>
    <col min="16" max="16" width="14.28515625" customWidth="1"/>
    <col min="17" max="17" width="9.140625" style="1" customWidth="1"/>
    <col min="18" max="18" width="14.28515625" customWidth="1"/>
    <col min="19" max="19" width="10.5703125" customWidth="1"/>
    <col min="20" max="20" width="4.7109375" customWidth="1"/>
    <col min="21" max="21" width="4.7109375" style="1" customWidth="1"/>
    <col min="22" max="25" width="4.7109375" customWidth="1"/>
  </cols>
  <sheetData>
    <row r="1" spans="1:25" ht="15" customHeight="1" x14ac:dyDescent="0.25">
      <c r="A1" s="193" t="s">
        <v>513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</row>
    <row r="2" spans="1:25" s="1" customFormat="1" ht="15" customHeight="1" x14ac:dyDescent="0.25">
      <c r="C2" s="339" t="s">
        <v>1378</v>
      </c>
      <c r="D2" s="153" t="s">
        <v>442</v>
      </c>
      <c r="E2" s="154" t="s">
        <v>449</v>
      </c>
      <c r="F2" s="194"/>
      <c r="G2" s="194"/>
      <c r="H2" s="194"/>
      <c r="I2" s="194"/>
      <c r="J2" s="155" t="s">
        <v>443</v>
      </c>
      <c r="K2" s="154" t="s">
        <v>444</v>
      </c>
      <c r="L2" s="148"/>
      <c r="M2" s="148"/>
      <c r="N2" s="148"/>
      <c r="O2" s="148"/>
    </row>
    <row r="3" spans="1:25" s="1" customFormat="1" ht="15" customHeight="1" thickBot="1" x14ac:dyDescent="0.3">
      <c r="D3" s="324" t="s">
        <v>445</v>
      </c>
      <c r="E3" s="154" t="s">
        <v>446</v>
      </c>
      <c r="F3" s="194"/>
      <c r="G3" s="194"/>
      <c r="H3" s="194"/>
      <c r="I3" s="194"/>
      <c r="J3" s="156" t="s">
        <v>447</v>
      </c>
      <c r="K3" s="154" t="s">
        <v>448</v>
      </c>
      <c r="L3" s="148"/>
      <c r="M3" s="148"/>
      <c r="N3" s="148"/>
      <c r="O3" s="148"/>
    </row>
    <row r="4" spans="1:25" ht="20.100000000000001" customHeight="1" x14ac:dyDescent="0.25">
      <c r="A4" s="1586" t="s">
        <v>320</v>
      </c>
      <c r="B4" s="1584" t="s">
        <v>321</v>
      </c>
      <c r="C4" s="1592" t="s">
        <v>350</v>
      </c>
      <c r="D4" s="1586" t="s">
        <v>459</v>
      </c>
      <c r="E4" s="1588" t="s">
        <v>463</v>
      </c>
      <c r="F4" s="1590" t="s">
        <v>464</v>
      </c>
      <c r="G4" s="1604" t="s">
        <v>690</v>
      </c>
      <c r="H4" s="1588" t="s">
        <v>691</v>
      </c>
      <c r="I4" s="1590" t="s">
        <v>692</v>
      </c>
      <c r="J4" s="1598" t="s">
        <v>465</v>
      </c>
      <c r="K4" s="1602" t="s">
        <v>466</v>
      </c>
      <c r="L4" s="1602" t="s">
        <v>467</v>
      </c>
      <c r="M4" s="1594" t="s">
        <v>468</v>
      </c>
      <c r="N4" s="1612" t="s">
        <v>469</v>
      </c>
      <c r="O4" s="1596" t="s">
        <v>470</v>
      </c>
      <c r="P4" s="1600" t="s">
        <v>472</v>
      </c>
      <c r="Q4" s="1612" t="s">
        <v>456</v>
      </c>
      <c r="R4" s="1596" t="s">
        <v>473</v>
      </c>
      <c r="S4" s="1608" t="s">
        <v>450</v>
      </c>
      <c r="T4" s="1610" t="s">
        <v>479</v>
      </c>
      <c r="U4" s="1610"/>
      <c r="V4" s="1610"/>
      <c r="W4" s="1610"/>
      <c r="X4" s="1610"/>
      <c r="Y4" s="1611"/>
    </row>
    <row r="5" spans="1:25" ht="50.1" customHeight="1" thickBot="1" x14ac:dyDescent="0.3">
      <c r="A5" s="1587"/>
      <c r="B5" s="1585"/>
      <c r="C5" s="1593"/>
      <c r="D5" s="1587"/>
      <c r="E5" s="1589"/>
      <c r="F5" s="1591"/>
      <c r="G5" s="1605"/>
      <c r="H5" s="1606"/>
      <c r="I5" s="1607"/>
      <c r="J5" s="1599"/>
      <c r="K5" s="1603"/>
      <c r="L5" s="1603"/>
      <c r="M5" s="1595"/>
      <c r="N5" s="1613"/>
      <c r="O5" s="1597"/>
      <c r="P5" s="1601"/>
      <c r="Q5" s="1613"/>
      <c r="R5" s="1597"/>
      <c r="S5" s="1609"/>
      <c r="T5" s="344" t="s">
        <v>475</v>
      </c>
      <c r="U5" s="345" t="s">
        <v>476</v>
      </c>
      <c r="V5" s="345" t="s">
        <v>477</v>
      </c>
      <c r="W5" s="345" t="s">
        <v>478</v>
      </c>
      <c r="X5" s="345" t="s">
        <v>693</v>
      </c>
      <c r="Y5" s="346" t="s">
        <v>438</v>
      </c>
    </row>
    <row r="6" spans="1:25" s="1" customFormat="1" ht="15" customHeight="1" thickBot="1" x14ac:dyDescent="0.3">
      <c r="A6" s="347"/>
      <c r="B6" s="348"/>
      <c r="C6" s="526" t="s">
        <v>514</v>
      </c>
      <c r="D6" s="536">
        <f>AVERAGE(D8:D16,D18:D29,D31:D47,D49:D67,D69:D82,D84:D113,D115:D123)</f>
        <v>0.96212272727272707</v>
      </c>
      <c r="E6" s="543">
        <f>$D$124</f>
        <v>0.96212272727272707</v>
      </c>
      <c r="F6" s="537" t="str">
        <f t="shared" ref="F6:F37" si="0">IF(D6&gt;=$D$125,"A",IF(D6&gt;=$D$126,"B",IF(D6&gt;=$D$127,"C","D")))</f>
        <v>B</v>
      </c>
      <c r="G6" s="544">
        <f>AVERAGE(G8:G16,G18:G29,G31:G47,G49:G67,G69:G82,G84:G113,G115:G123)</f>
        <v>0.60303030303030314</v>
      </c>
      <c r="H6" s="545">
        <f>$G$124</f>
        <v>0.60303030303030314</v>
      </c>
      <c r="I6" s="538" t="str">
        <f t="shared" ref="I6:I37" si="1">IF(G6&gt;=$D$125,"A",IF(G6&gt;=$D$126,"B",IF(G6&gt;=$D$127,"C","D")))</f>
        <v>C</v>
      </c>
      <c r="J6" s="539">
        <f>AVERAGE(J8:J16,J18:J29,J31:J47,J49:J67,J69:J82,J84:J113,J115:J123)</f>
        <v>9.3939393939393948E-2</v>
      </c>
      <c r="K6" s="543">
        <f>$J$124</f>
        <v>9.3939393939393948E-2</v>
      </c>
      <c r="L6" s="540" t="str">
        <f t="shared" ref="L6:L37" si="2">IF(J6&gt;=$J$125,"A",IF(J6&gt;=$J$126,"B",IF(J6&gt;=$J$127,"C","D")))</f>
        <v>D</v>
      </c>
      <c r="M6" s="536">
        <f>AVERAGE(M8:M16,M18:M29,M31:M47,M49:M67,M69:M82,M84:M113,M115:M123)</f>
        <v>5.1172438672438682E-2</v>
      </c>
      <c r="N6" s="543">
        <f>$M$124</f>
        <v>5.1172438672438682E-2</v>
      </c>
      <c r="O6" s="537" t="str">
        <f t="shared" ref="O6:O37" si="3">IF(M6&gt;=$M$125,"A",IF(M6&gt;=$M$126,"B",IF(M6&gt;=$M$127,"C","D")))</f>
        <v>D</v>
      </c>
      <c r="P6" s="557">
        <f>AVERAGE(P8:P16,P18:P29,P31:P47,P49:P67,P69:P82,P84:P113,P115:P123)</f>
        <v>2.4957649322805892E-3</v>
      </c>
      <c r="Q6" s="543">
        <f>$P$124</f>
        <v>2.4957649322805892E-3</v>
      </c>
      <c r="R6" s="537" t="str">
        <f t="shared" ref="R6:R37" si="4">IF(P6&gt;=$P$125,"A",IF(P6&gt;=$P$126,"B",IF(P6&gt;=$P$127,"C","D")))</f>
        <v>D</v>
      </c>
      <c r="S6" s="535" t="str">
        <f t="shared" ref="S6:S12" si="5">IF(Y6&gt;=3.5,"A",IF(Y6&gt;=2.5,"B",IF(Y6&gt;=1.5,"C","D")))</f>
        <v>C</v>
      </c>
      <c r="T6" s="541">
        <f t="shared" ref="T6:T12" si="6">IF(F6="A",4.2,IF(F6="B",2.5,IF(F6="C",2,1)))</f>
        <v>2.5</v>
      </c>
      <c r="U6" s="541">
        <f>IF(I6="A",4.2,IF(I6="B",2.5,IF(I6="C",2,1)))</f>
        <v>2</v>
      </c>
      <c r="V6" s="541">
        <f t="shared" ref="V6:V12" si="7">IF(L6="A",4.2,IF(L6="B",2.5,IF(L6="C",2,1)))</f>
        <v>1</v>
      </c>
      <c r="W6" s="541">
        <f t="shared" ref="W6:W12" si="8">IF(O6="A",4.2,IF(O6="B",2.5,IF(O6="C",2,1)))</f>
        <v>1</v>
      </c>
      <c r="X6" s="541">
        <f t="shared" ref="X6:X12" si="9">IF(R6="A",4.2,IF(R6="B",2.5,IF(R6="C",2,1)))</f>
        <v>1</v>
      </c>
      <c r="Y6" s="542">
        <f t="shared" ref="Y6:Y12" si="10">AVERAGE(T6:X6)</f>
        <v>1.5</v>
      </c>
    </row>
    <row r="7" spans="1:25" ht="15" customHeight="1" thickBot="1" x14ac:dyDescent="0.3">
      <c r="A7" s="126"/>
      <c r="B7" s="279"/>
      <c r="C7" s="336" t="s">
        <v>330</v>
      </c>
      <c r="D7" s="548">
        <f>AVERAGE(D8:D16)</f>
        <v>1.1851851851851851</v>
      </c>
      <c r="E7" s="187"/>
      <c r="F7" s="190" t="str">
        <f t="shared" si="0"/>
        <v>A</v>
      </c>
      <c r="G7" s="548">
        <f>AVERAGE(G8:G16)</f>
        <v>0.88888888888888884</v>
      </c>
      <c r="H7" s="549"/>
      <c r="I7" s="531" t="str">
        <f t="shared" si="1"/>
        <v>B</v>
      </c>
      <c r="J7" s="272">
        <f>AVERAGE(J8:J16)</f>
        <v>0</v>
      </c>
      <c r="K7" s="187"/>
      <c r="L7" s="201" t="str">
        <f t="shared" si="2"/>
        <v>D</v>
      </c>
      <c r="M7" s="158">
        <f>AVERAGE(M8:M16)</f>
        <v>3.8095238095238099E-2</v>
      </c>
      <c r="N7" s="159"/>
      <c r="O7" s="190" t="str">
        <f t="shared" si="3"/>
        <v>D</v>
      </c>
      <c r="P7" s="558">
        <f>AVERAGE(P8:P16)</f>
        <v>1.1454753722794959E-2</v>
      </c>
      <c r="Q7" s="160"/>
      <c r="R7" s="190" t="str">
        <f t="shared" si="4"/>
        <v>D</v>
      </c>
      <c r="S7" s="207" t="str">
        <f t="shared" si="5"/>
        <v>C</v>
      </c>
      <c r="T7" s="328">
        <f t="shared" si="6"/>
        <v>4.2</v>
      </c>
      <c r="U7" s="328">
        <f t="shared" ref="U7:U66" si="11">IF(I7="A",4.2,IF(I7="B",2.5,IF(I7="C",2,1)))</f>
        <v>2.5</v>
      </c>
      <c r="V7" s="328">
        <f t="shared" si="7"/>
        <v>1</v>
      </c>
      <c r="W7" s="328">
        <f t="shared" si="8"/>
        <v>1</v>
      </c>
      <c r="X7" s="328">
        <f t="shared" si="9"/>
        <v>1</v>
      </c>
      <c r="Y7" s="332">
        <f t="shared" si="10"/>
        <v>1.94</v>
      </c>
    </row>
    <row r="8" spans="1:25" s="1" customFormat="1" ht="15" customHeight="1" x14ac:dyDescent="0.25">
      <c r="A8" s="266">
        <v>1</v>
      </c>
      <c r="B8" s="69">
        <v>10003</v>
      </c>
      <c r="C8" s="70" t="s">
        <v>352</v>
      </c>
      <c r="D8" s="280">
        <f>'2021-2022 исходные'!$G$7</f>
        <v>0.83333333333333337</v>
      </c>
      <c r="E8" s="305">
        <f t="shared" ref="E8:E16" si="12">$D$124</f>
        <v>0.96212272727272707</v>
      </c>
      <c r="F8" s="292" t="str">
        <f t="shared" si="0"/>
        <v>B</v>
      </c>
      <c r="G8" s="546">
        <f>'2021-2022 исходные'!$J$7</f>
        <v>0.33333333333333331</v>
      </c>
      <c r="H8" s="547">
        <f t="shared" ref="H8:H16" si="13">$G$124</f>
        <v>0.60303030303030314</v>
      </c>
      <c r="I8" s="530" t="str">
        <f t="shared" si="1"/>
        <v>C</v>
      </c>
      <c r="J8" s="288">
        <f>'2021-2022 исходные'!$L$7</f>
        <v>0</v>
      </c>
      <c r="K8" s="305">
        <f t="shared" ref="K8:K16" si="14">$J$124</f>
        <v>9.3939393939393948E-2</v>
      </c>
      <c r="L8" s="295" t="str">
        <f t="shared" si="2"/>
        <v>D</v>
      </c>
      <c r="M8" s="280">
        <f>'2021-2022 исходные'!$N$7</f>
        <v>0</v>
      </c>
      <c r="N8" s="305">
        <f t="shared" ref="N8:N16" si="15">$M$124</f>
        <v>5.1172438672438682E-2</v>
      </c>
      <c r="O8" s="292" t="str">
        <f t="shared" si="3"/>
        <v>D</v>
      </c>
      <c r="P8" s="280">
        <f>'2021-2022 исходные'!$T$7</f>
        <v>0</v>
      </c>
      <c r="Q8" s="305">
        <f t="shared" ref="Q8:Q16" si="16">$P$124</f>
        <v>2.4957649322805892E-3</v>
      </c>
      <c r="R8" s="292" t="str">
        <f t="shared" si="4"/>
        <v>D</v>
      </c>
      <c r="S8" s="206" t="str">
        <f t="shared" si="5"/>
        <v>C</v>
      </c>
      <c r="T8" s="329">
        <f t="shared" si="6"/>
        <v>2.5</v>
      </c>
      <c r="U8" s="329">
        <f t="shared" si="11"/>
        <v>2</v>
      </c>
      <c r="V8" s="329">
        <f t="shared" si="7"/>
        <v>1</v>
      </c>
      <c r="W8" s="329">
        <f t="shared" si="8"/>
        <v>1</v>
      </c>
      <c r="X8" s="329">
        <f t="shared" si="9"/>
        <v>1</v>
      </c>
      <c r="Y8" s="333">
        <f t="shared" si="10"/>
        <v>1.5</v>
      </c>
    </row>
    <row r="9" spans="1:25" s="1" customFormat="1" ht="15" customHeight="1" x14ac:dyDescent="0.25">
      <c r="A9" s="268">
        <v>2</v>
      </c>
      <c r="B9" s="64">
        <v>10002</v>
      </c>
      <c r="C9" s="65" t="s">
        <v>325</v>
      </c>
      <c r="D9" s="281">
        <f>'2021-2022 исходные'!$G$11</f>
        <v>0.33333333333333331</v>
      </c>
      <c r="E9" s="306">
        <f t="shared" si="12"/>
        <v>0.96212272727272707</v>
      </c>
      <c r="F9" s="293" t="str">
        <f t="shared" si="0"/>
        <v>C</v>
      </c>
      <c r="G9" s="550">
        <f>'2021-2022 исходные'!$J$11</f>
        <v>0</v>
      </c>
      <c r="H9" s="551">
        <f t="shared" si="13"/>
        <v>0.60303030303030314</v>
      </c>
      <c r="I9" s="532" t="str">
        <f t="shared" si="1"/>
        <v>D</v>
      </c>
      <c r="J9" s="289">
        <f>'2021-2022 исходные'!L11</f>
        <v>0</v>
      </c>
      <c r="K9" s="306">
        <f t="shared" si="14"/>
        <v>9.3939393939393948E-2</v>
      </c>
      <c r="L9" s="296" t="str">
        <f t="shared" si="2"/>
        <v>D</v>
      </c>
      <c r="M9" s="281">
        <f>'2021-2022 исходные'!N11</f>
        <v>0</v>
      </c>
      <c r="N9" s="306">
        <f t="shared" si="15"/>
        <v>5.1172438672438682E-2</v>
      </c>
      <c r="O9" s="293" t="str">
        <f t="shared" si="3"/>
        <v>D</v>
      </c>
      <c r="P9" s="281">
        <f>'2021-2022 исходные'!T11</f>
        <v>0</v>
      </c>
      <c r="Q9" s="306">
        <f t="shared" si="16"/>
        <v>2.4957649322805892E-3</v>
      </c>
      <c r="R9" s="293" t="str">
        <f t="shared" si="4"/>
        <v>D</v>
      </c>
      <c r="S9" s="204" t="str">
        <f t="shared" si="5"/>
        <v>D</v>
      </c>
      <c r="T9" s="330">
        <f t="shared" si="6"/>
        <v>2</v>
      </c>
      <c r="U9" s="330">
        <f t="shared" si="11"/>
        <v>1</v>
      </c>
      <c r="V9" s="330">
        <f t="shared" si="7"/>
        <v>1</v>
      </c>
      <c r="W9" s="330">
        <f t="shared" si="8"/>
        <v>1</v>
      </c>
      <c r="X9" s="330">
        <f t="shared" si="9"/>
        <v>1</v>
      </c>
      <c r="Y9" s="334">
        <f t="shared" si="10"/>
        <v>1.2</v>
      </c>
    </row>
    <row r="10" spans="1:25" s="1" customFormat="1" ht="15" customHeight="1" x14ac:dyDescent="0.25">
      <c r="A10" s="268">
        <v>3</v>
      </c>
      <c r="B10" s="64">
        <v>10090</v>
      </c>
      <c r="C10" s="65" t="s">
        <v>353</v>
      </c>
      <c r="D10" s="281">
        <f>'2021-2022 исходные'!$G$13</f>
        <v>0.83333333333333337</v>
      </c>
      <c r="E10" s="306">
        <f t="shared" si="12"/>
        <v>0.96212272727272707</v>
      </c>
      <c r="F10" s="293" t="str">
        <f t="shared" si="0"/>
        <v>B</v>
      </c>
      <c r="G10" s="550">
        <f>'2021-2022 исходные'!$J$13</f>
        <v>1</v>
      </c>
      <c r="H10" s="551">
        <f t="shared" si="13"/>
        <v>0.60303030303030314</v>
      </c>
      <c r="I10" s="532" t="str">
        <f t="shared" si="1"/>
        <v>A</v>
      </c>
      <c r="J10" s="289">
        <f>'2021-2022 исходные'!$L$13</f>
        <v>0</v>
      </c>
      <c r="K10" s="306">
        <f t="shared" si="14"/>
        <v>9.3939393939393948E-2</v>
      </c>
      <c r="L10" s="296" t="str">
        <f t="shared" si="2"/>
        <v>D</v>
      </c>
      <c r="M10" s="281">
        <f>'2021-2022 исходные'!N13</f>
        <v>0.2</v>
      </c>
      <c r="N10" s="306">
        <f t="shared" si="15"/>
        <v>5.1172438672438682E-2</v>
      </c>
      <c r="O10" s="293" t="str">
        <f t="shared" si="3"/>
        <v>C</v>
      </c>
      <c r="P10" s="281">
        <f>'2021-2022 исходные'!T13</f>
        <v>0</v>
      </c>
      <c r="Q10" s="306">
        <f t="shared" si="16"/>
        <v>2.4957649322805892E-3</v>
      </c>
      <c r="R10" s="293" t="str">
        <f t="shared" si="4"/>
        <v>D</v>
      </c>
      <c r="S10" s="204" t="str">
        <f t="shared" si="5"/>
        <v>C</v>
      </c>
      <c r="T10" s="330">
        <f t="shared" si="6"/>
        <v>2.5</v>
      </c>
      <c r="U10" s="330">
        <f t="shared" si="11"/>
        <v>4.2</v>
      </c>
      <c r="V10" s="330">
        <f t="shared" si="7"/>
        <v>1</v>
      </c>
      <c r="W10" s="330">
        <f t="shared" si="8"/>
        <v>2</v>
      </c>
      <c r="X10" s="330">
        <f t="shared" si="9"/>
        <v>1</v>
      </c>
      <c r="Y10" s="334">
        <f t="shared" si="10"/>
        <v>2.1399999999999997</v>
      </c>
    </row>
    <row r="11" spans="1:25" s="1" customFormat="1" ht="15" customHeight="1" x14ac:dyDescent="0.25">
      <c r="A11" s="268">
        <v>4</v>
      </c>
      <c r="B11" s="64">
        <v>10004</v>
      </c>
      <c r="C11" s="65" t="s">
        <v>327</v>
      </c>
      <c r="D11" s="281">
        <f>'2021-2022 исходные'!$G$18</f>
        <v>1.1666666666666667</v>
      </c>
      <c r="E11" s="306">
        <f t="shared" si="12"/>
        <v>0.96212272727272707</v>
      </c>
      <c r="F11" s="293" t="str">
        <f t="shared" si="0"/>
        <v>A</v>
      </c>
      <c r="G11" s="550">
        <f>'2021-2022 исходные'!$J$18</f>
        <v>1</v>
      </c>
      <c r="H11" s="551">
        <f t="shared" si="13"/>
        <v>0.60303030303030314</v>
      </c>
      <c r="I11" s="532" t="str">
        <f t="shared" si="1"/>
        <v>A</v>
      </c>
      <c r="J11" s="289">
        <f>'2021-2022 исходные'!L18</f>
        <v>0</v>
      </c>
      <c r="K11" s="306">
        <f t="shared" si="14"/>
        <v>9.3939393939393948E-2</v>
      </c>
      <c r="L11" s="296" t="str">
        <f t="shared" si="2"/>
        <v>D</v>
      </c>
      <c r="M11" s="281">
        <f>'2021-2022 исходные'!N18</f>
        <v>0.14285714285714285</v>
      </c>
      <c r="N11" s="306">
        <f t="shared" si="15"/>
        <v>5.1172438672438682E-2</v>
      </c>
      <c r="O11" s="293" t="str">
        <f t="shared" si="3"/>
        <v>D</v>
      </c>
      <c r="P11" s="281">
        <f>'2021-2022 исходные'!T18+'2021-2022 исходные'!T20</f>
        <v>0.10309278350515463</v>
      </c>
      <c r="Q11" s="306">
        <f t="shared" si="16"/>
        <v>2.4957649322805892E-3</v>
      </c>
      <c r="R11" s="293" t="str">
        <f t="shared" si="4"/>
        <v>A</v>
      </c>
      <c r="S11" s="204" t="str">
        <f t="shared" si="5"/>
        <v>B</v>
      </c>
      <c r="T11" s="330">
        <f t="shared" si="6"/>
        <v>4.2</v>
      </c>
      <c r="U11" s="330">
        <f t="shared" si="11"/>
        <v>4.2</v>
      </c>
      <c r="V11" s="330">
        <f t="shared" si="7"/>
        <v>1</v>
      </c>
      <c r="W11" s="330">
        <f t="shared" si="8"/>
        <v>1</v>
      </c>
      <c r="X11" s="330">
        <f t="shared" si="9"/>
        <v>4.2</v>
      </c>
      <c r="Y11" s="334">
        <f t="shared" si="10"/>
        <v>2.9200000000000004</v>
      </c>
    </row>
    <row r="12" spans="1:25" s="1" customFormat="1" ht="15" customHeight="1" x14ac:dyDescent="0.25">
      <c r="A12" s="268">
        <v>5</v>
      </c>
      <c r="B12" s="64">
        <v>10001</v>
      </c>
      <c r="C12" s="65" t="s">
        <v>328</v>
      </c>
      <c r="D12" s="281">
        <f>'2021-2022 исходные'!$G$25</f>
        <v>1.1666666666666667</v>
      </c>
      <c r="E12" s="306">
        <f t="shared" si="12"/>
        <v>0.96212272727272707</v>
      </c>
      <c r="F12" s="293" t="str">
        <f t="shared" si="0"/>
        <v>A</v>
      </c>
      <c r="G12" s="550">
        <f>'2021-2022 исходные'!$J$25</f>
        <v>0.66666666666666663</v>
      </c>
      <c r="H12" s="551">
        <f t="shared" si="13"/>
        <v>0.60303030303030314</v>
      </c>
      <c r="I12" s="532" t="str">
        <f t="shared" si="1"/>
        <v>B</v>
      </c>
      <c r="J12" s="289">
        <f>'2021-2022 исходные'!L25</f>
        <v>0</v>
      </c>
      <c r="K12" s="306">
        <f t="shared" si="14"/>
        <v>9.3939393939393948E-2</v>
      </c>
      <c r="L12" s="296" t="str">
        <f t="shared" si="2"/>
        <v>D</v>
      </c>
      <c r="M12" s="281">
        <f>'2021-2022 исходные'!N25</f>
        <v>0</v>
      </c>
      <c r="N12" s="306">
        <f t="shared" si="15"/>
        <v>5.1172438672438682E-2</v>
      </c>
      <c r="O12" s="293" t="str">
        <f t="shared" si="3"/>
        <v>D</v>
      </c>
      <c r="P12" s="281">
        <f>'2021-2022 исходные'!T25</f>
        <v>0</v>
      </c>
      <c r="Q12" s="306">
        <f t="shared" si="16"/>
        <v>2.4957649322805892E-3</v>
      </c>
      <c r="R12" s="293" t="str">
        <f t="shared" si="4"/>
        <v>D</v>
      </c>
      <c r="S12" s="204" t="str">
        <f t="shared" si="5"/>
        <v>C</v>
      </c>
      <c r="T12" s="330">
        <f t="shared" si="6"/>
        <v>4.2</v>
      </c>
      <c r="U12" s="330">
        <f t="shared" si="11"/>
        <v>2.5</v>
      </c>
      <c r="V12" s="330">
        <f t="shared" si="7"/>
        <v>1</v>
      </c>
      <c r="W12" s="330">
        <f t="shared" si="8"/>
        <v>1</v>
      </c>
      <c r="X12" s="330">
        <f t="shared" si="9"/>
        <v>1</v>
      </c>
      <c r="Y12" s="334">
        <f t="shared" si="10"/>
        <v>1.94</v>
      </c>
    </row>
    <row r="13" spans="1:25" ht="15" customHeight="1" x14ac:dyDescent="0.25">
      <c r="A13" s="76">
        <v>6</v>
      </c>
      <c r="B13" s="69">
        <v>10120</v>
      </c>
      <c r="C13" s="70" t="s">
        <v>354</v>
      </c>
      <c r="D13" s="282">
        <f>'2021-2022 исходные'!$G$32</f>
        <v>1.3333333333333333</v>
      </c>
      <c r="E13" s="307">
        <f t="shared" si="12"/>
        <v>0.96212272727272707</v>
      </c>
      <c r="F13" s="292" t="str">
        <f t="shared" si="0"/>
        <v>A</v>
      </c>
      <c r="G13" s="546">
        <f>'2021-2022 исходные'!$J$32</f>
        <v>0.66666666666666663</v>
      </c>
      <c r="H13" s="547">
        <f t="shared" si="13"/>
        <v>0.60303030303030314</v>
      </c>
      <c r="I13" s="530" t="str">
        <f t="shared" si="1"/>
        <v>B</v>
      </c>
      <c r="J13" s="288">
        <f>'2021-2022 исходные'!L32</f>
        <v>0</v>
      </c>
      <c r="K13" s="188">
        <f t="shared" si="14"/>
        <v>9.3939393939393948E-2</v>
      </c>
      <c r="L13" s="295" t="str">
        <f t="shared" si="2"/>
        <v>D</v>
      </c>
      <c r="M13" s="280">
        <f>'2021-2022 исходные'!N32</f>
        <v>0</v>
      </c>
      <c r="N13" s="150">
        <f t="shared" si="15"/>
        <v>5.1172438672438682E-2</v>
      </c>
      <c r="O13" s="292" t="str">
        <f t="shared" si="3"/>
        <v>D</v>
      </c>
      <c r="P13" s="280">
        <f>'2021-2022 исходные'!T32</f>
        <v>0</v>
      </c>
      <c r="Q13" s="150">
        <f t="shared" si="16"/>
        <v>2.4957649322805892E-3</v>
      </c>
      <c r="R13" s="292" t="str">
        <f t="shared" si="4"/>
        <v>D</v>
      </c>
      <c r="S13" s="206" t="str">
        <f t="shared" ref="S13:S66" si="17">IF(Y13&gt;=3.5,"A",IF(Y13&gt;=2.5,"B",IF(Y13&gt;=1.5,"C","D")))</f>
        <v>C</v>
      </c>
      <c r="T13" s="330">
        <f t="shared" ref="T13:T66" si="18">IF(F13="A",4.2,IF(F13="B",2.5,IF(F13="C",2,1)))</f>
        <v>4.2</v>
      </c>
      <c r="U13" s="330">
        <f t="shared" si="11"/>
        <v>2.5</v>
      </c>
      <c r="V13" s="330">
        <f t="shared" ref="V13:V66" si="19">IF(L13="A",4.2,IF(L13="B",2.5,IF(L13="C",2,1)))</f>
        <v>1</v>
      </c>
      <c r="W13" s="330">
        <f t="shared" ref="W13:W66" si="20">IF(O13="A",4.2,IF(O13="B",2.5,IF(O13="C",2,1)))</f>
        <v>1</v>
      </c>
      <c r="X13" s="330">
        <f t="shared" ref="X13:X66" si="21">IF(R13="A",4.2,IF(R13="B",2.5,IF(R13="C",2,1)))</f>
        <v>1</v>
      </c>
      <c r="Y13" s="334">
        <f t="shared" ref="Y13:Y66" si="22">AVERAGE(T13:X13)</f>
        <v>1.94</v>
      </c>
    </row>
    <row r="14" spans="1:25" ht="15" customHeight="1" x14ac:dyDescent="0.25">
      <c r="A14" s="63">
        <v>7</v>
      </c>
      <c r="B14" s="64">
        <v>10190</v>
      </c>
      <c r="C14" s="65" t="s">
        <v>322</v>
      </c>
      <c r="D14" s="283">
        <f>'2021-2022 исходные'!$G$40</f>
        <v>3.3333333333333335</v>
      </c>
      <c r="E14" s="307">
        <f t="shared" si="12"/>
        <v>0.96212272727272707</v>
      </c>
      <c r="F14" s="293" t="str">
        <f t="shared" si="0"/>
        <v>A</v>
      </c>
      <c r="G14" s="550">
        <f>'2021-2022 исходные'!$J$40</f>
        <v>3</v>
      </c>
      <c r="H14" s="551">
        <f t="shared" si="13"/>
        <v>0.60303030303030314</v>
      </c>
      <c r="I14" s="532" t="str">
        <f t="shared" si="1"/>
        <v>A</v>
      </c>
      <c r="J14" s="289">
        <f>'2021-2022 исходные'!L40</f>
        <v>0</v>
      </c>
      <c r="K14" s="162">
        <f t="shared" si="14"/>
        <v>9.3939393939393948E-2</v>
      </c>
      <c r="L14" s="296" t="str">
        <f t="shared" si="2"/>
        <v>D</v>
      </c>
      <c r="M14" s="281">
        <f>'2021-2022 исходные'!N40</f>
        <v>0</v>
      </c>
      <c r="N14" s="151">
        <f t="shared" si="15"/>
        <v>5.1172438672438682E-2</v>
      </c>
      <c r="O14" s="293" t="str">
        <f t="shared" si="3"/>
        <v>D</v>
      </c>
      <c r="P14" s="281">
        <f>'2021-2022 исходные'!T40</f>
        <v>0</v>
      </c>
      <c r="Q14" s="151">
        <f t="shared" si="16"/>
        <v>2.4957649322805892E-3</v>
      </c>
      <c r="R14" s="293" t="str">
        <f t="shared" si="4"/>
        <v>D</v>
      </c>
      <c r="S14" s="204" t="str">
        <f t="shared" si="17"/>
        <v>C</v>
      </c>
      <c r="T14" s="330">
        <f t="shared" si="18"/>
        <v>4.2</v>
      </c>
      <c r="U14" s="330">
        <f t="shared" si="11"/>
        <v>4.2</v>
      </c>
      <c r="V14" s="330">
        <f t="shared" si="19"/>
        <v>1</v>
      </c>
      <c r="W14" s="330">
        <f t="shared" si="20"/>
        <v>1</v>
      </c>
      <c r="X14" s="330">
        <f t="shared" si="21"/>
        <v>1</v>
      </c>
      <c r="Y14" s="334">
        <f t="shared" si="22"/>
        <v>2.2800000000000002</v>
      </c>
    </row>
    <row r="15" spans="1:25" s="1" customFormat="1" ht="15" customHeight="1" x14ac:dyDescent="0.25">
      <c r="A15" s="63">
        <v>8</v>
      </c>
      <c r="B15" s="64">
        <v>10320</v>
      </c>
      <c r="C15" s="77" t="s">
        <v>324</v>
      </c>
      <c r="D15" s="283">
        <f>'2021-2022 исходные'!$G$60</f>
        <v>0.5</v>
      </c>
      <c r="E15" s="307">
        <f t="shared" si="12"/>
        <v>0.96212272727272707</v>
      </c>
      <c r="F15" s="293" t="str">
        <f t="shared" si="0"/>
        <v>C</v>
      </c>
      <c r="G15" s="550">
        <f>'2021-2022 исходные'!$J$60</f>
        <v>0.33333333333333331</v>
      </c>
      <c r="H15" s="551">
        <f t="shared" si="13"/>
        <v>0.60303030303030314</v>
      </c>
      <c r="I15" s="532" t="str">
        <f t="shared" si="1"/>
        <v>C</v>
      </c>
      <c r="J15" s="289">
        <f>'2021-2022 исходные'!L60</f>
        <v>0</v>
      </c>
      <c r="K15" s="162">
        <f t="shared" si="14"/>
        <v>9.3939393939393948E-2</v>
      </c>
      <c r="L15" s="296" t="str">
        <f t="shared" si="2"/>
        <v>D</v>
      </c>
      <c r="M15" s="281">
        <f>'2021-2022 исходные'!N60</f>
        <v>0</v>
      </c>
      <c r="N15" s="151">
        <f t="shared" si="15"/>
        <v>5.1172438672438682E-2</v>
      </c>
      <c r="O15" s="293" t="str">
        <f t="shared" si="3"/>
        <v>D</v>
      </c>
      <c r="P15" s="281">
        <f>'2021-2022 исходные'!T60</f>
        <v>0</v>
      </c>
      <c r="Q15" s="151">
        <f t="shared" si="16"/>
        <v>2.4957649322805892E-3</v>
      </c>
      <c r="R15" s="293" t="str">
        <f t="shared" si="4"/>
        <v>D</v>
      </c>
      <c r="S15" s="204" t="str">
        <f t="shared" si="17"/>
        <v>D</v>
      </c>
      <c r="T15" s="330">
        <f t="shared" si="18"/>
        <v>2</v>
      </c>
      <c r="U15" s="330">
        <f t="shared" si="11"/>
        <v>2</v>
      </c>
      <c r="V15" s="330">
        <f t="shared" si="19"/>
        <v>1</v>
      </c>
      <c r="W15" s="330">
        <f t="shared" si="20"/>
        <v>1</v>
      </c>
      <c r="X15" s="330">
        <f t="shared" si="21"/>
        <v>1</v>
      </c>
      <c r="Y15" s="334">
        <f t="shared" si="22"/>
        <v>1.4</v>
      </c>
    </row>
    <row r="16" spans="1:25" ht="15" customHeight="1" thickBot="1" x14ac:dyDescent="0.3">
      <c r="A16" s="66">
        <v>9</v>
      </c>
      <c r="B16" s="67">
        <v>10860</v>
      </c>
      <c r="C16" s="68" t="s">
        <v>460</v>
      </c>
      <c r="D16" s="284">
        <f>'2021-2022 исходные'!G63</f>
        <v>1.1666666666666667</v>
      </c>
      <c r="E16" s="308">
        <f t="shared" si="12"/>
        <v>0.96212272727272707</v>
      </c>
      <c r="F16" s="294" t="str">
        <f t="shared" si="0"/>
        <v>A</v>
      </c>
      <c r="G16" s="552">
        <f>'2021-2022 исходные'!J63</f>
        <v>1</v>
      </c>
      <c r="H16" s="553">
        <f t="shared" si="13"/>
        <v>0.60303030303030314</v>
      </c>
      <c r="I16" s="533" t="str">
        <f t="shared" si="1"/>
        <v>A</v>
      </c>
      <c r="J16" s="290">
        <f>'2021-2022 исходные'!L63</f>
        <v>0</v>
      </c>
      <c r="K16" s="189">
        <f t="shared" si="14"/>
        <v>9.3939393939393948E-2</v>
      </c>
      <c r="L16" s="297" t="str">
        <f t="shared" si="2"/>
        <v>D</v>
      </c>
      <c r="M16" s="291">
        <f>'2021-2022 исходные'!N63</f>
        <v>0</v>
      </c>
      <c r="N16" s="152">
        <f t="shared" si="15"/>
        <v>5.1172438672438682E-2</v>
      </c>
      <c r="O16" s="294" t="str">
        <f t="shared" si="3"/>
        <v>D</v>
      </c>
      <c r="P16" s="291">
        <f>'2021-2022 исходные'!T63</f>
        <v>0</v>
      </c>
      <c r="Q16" s="152">
        <f t="shared" si="16"/>
        <v>2.4957649322805892E-3</v>
      </c>
      <c r="R16" s="294" t="str">
        <f t="shared" si="4"/>
        <v>D</v>
      </c>
      <c r="S16" s="205" t="str">
        <f t="shared" si="17"/>
        <v>C</v>
      </c>
      <c r="T16" s="331">
        <f t="shared" si="18"/>
        <v>4.2</v>
      </c>
      <c r="U16" s="331">
        <f t="shared" si="11"/>
        <v>4.2</v>
      </c>
      <c r="V16" s="331">
        <f t="shared" si="19"/>
        <v>1</v>
      </c>
      <c r="W16" s="331">
        <f t="shared" si="20"/>
        <v>1</v>
      </c>
      <c r="X16" s="331">
        <f t="shared" si="21"/>
        <v>1</v>
      </c>
      <c r="Y16" s="335">
        <f t="shared" si="22"/>
        <v>2.2800000000000002</v>
      </c>
    </row>
    <row r="17" spans="1:25" ht="15" customHeight="1" thickBot="1" x14ac:dyDescent="0.3">
      <c r="A17" s="126"/>
      <c r="B17" s="159"/>
      <c r="C17" s="337" t="s">
        <v>337</v>
      </c>
      <c r="D17" s="186">
        <f>AVERAGE(D18:D29)</f>
        <v>0.97222222222222232</v>
      </c>
      <c r="E17" s="309"/>
      <c r="F17" s="190" t="str">
        <f t="shared" si="0"/>
        <v>B</v>
      </c>
      <c r="G17" s="548">
        <f>AVERAGE(G18:G29)</f>
        <v>0.55555555555555558</v>
      </c>
      <c r="H17" s="549"/>
      <c r="I17" s="531" t="str">
        <f t="shared" si="1"/>
        <v>C</v>
      </c>
      <c r="J17" s="272">
        <f>AVERAGE(J18:J29)</f>
        <v>2.7777777777777776E-2</v>
      </c>
      <c r="K17" s="187"/>
      <c r="L17" s="201" t="str">
        <f t="shared" si="2"/>
        <v>D</v>
      </c>
      <c r="M17" s="158">
        <f>AVERAGE(M18:M29)</f>
        <v>7.7182539682539686E-2</v>
      </c>
      <c r="N17" s="160"/>
      <c r="O17" s="190" t="str">
        <f t="shared" si="3"/>
        <v>D</v>
      </c>
      <c r="P17" s="158">
        <f>AVERAGE(P18:P29)</f>
        <v>0</v>
      </c>
      <c r="Q17" s="160"/>
      <c r="R17" s="190" t="str">
        <f t="shared" si="4"/>
        <v>D</v>
      </c>
      <c r="S17" s="207" t="str">
        <f t="shared" si="17"/>
        <v>C</v>
      </c>
      <c r="T17" s="328">
        <f t="shared" si="18"/>
        <v>2.5</v>
      </c>
      <c r="U17" s="328">
        <f t="shared" si="11"/>
        <v>2</v>
      </c>
      <c r="V17" s="328">
        <f t="shared" si="19"/>
        <v>1</v>
      </c>
      <c r="W17" s="328">
        <f t="shared" si="20"/>
        <v>1</v>
      </c>
      <c r="X17" s="328">
        <f t="shared" si="21"/>
        <v>1</v>
      </c>
      <c r="Y17" s="332">
        <f t="shared" si="22"/>
        <v>1.5</v>
      </c>
    </row>
    <row r="18" spans="1:25" s="1" customFormat="1" ht="15" customHeight="1" x14ac:dyDescent="0.25">
      <c r="A18" s="298">
        <v>1</v>
      </c>
      <c r="B18" s="69">
        <v>20040</v>
      </c>
      <c r="C18" s="70" t="s">
        <v>345</v>
      </c>
      <c r="D18" s="280">
        <f>'2021-2022 исходные'!G71</f>
        <v>0.83333333333333337</v>
      </c>
      <c r="E18" s="305">
        <f t="shared" ref="E18:E29" si="23">$D$124</f>
        <v>0.96212272727272707</v>
      </c>
      <c r="F18" s="292" t="str">
        <f t="shared" si="0"/>
        <v>B</v>
      </c>
      <c r="G18" s="546">
        <f>'2021-2022 исходные'!J71</f>
        <v>0.66666666666666663</v>
      </c>
      <c r="H18" s="547">
        <f t="shared" ref="H18:H29" si="24">$G$124</f>
        <v>0.60303030303030314</v>
      </c>
      <c r="I18" s="530" t="str">
        <f t="shared" si="1"/>
        <v>B</v>
      </c>
      <c r="J18" s="288">
        <f>'2021-2022 исходные'!L71</f>
        <v>0</v>
      </c>
      <c r="K18" s="305">
        <f t="shared" ref="K18:K29" si="25">$J$124</f>
        <v>9.3939393939393948E-2</v>
      </c>
      <c r="L18" s="295" t="str">
        <f t="shared" si="2"/>
        <v>D</v>
      </c>
      <c r="M18" s="280">
        <f>'2021-2022 исходные'!N71</f>
        <v>0.2</v>
      </c>
      <c r="N18" s="305">
        <f t="shared" ref="N18:N29" si="26">$M$124</f>
        <v>5.1172438672438682E-2</v>
      </c>
      <c r="O18" s="292" t="str">
        <f t="shared" si="3"/>
        <v>C</v>
      </c>
      <c r="P18" s="280">
        <f>'2021-2022 исходные'!T71</f>
        <v>0</v>
      </c>
      <c r="Q18" s="305">
        <f t="shared" ref="Q18:Q29" si="27">$P$124</f>
        <v>2.4957649322805892E-3</v>
      </c>
      <c r="R18" s="292" t="str">
        <f t="shared" si="4"/>
        <v>D</v>
      </c>
      <c r="S18" s="206" t="str">
        <f t="shared" si="17"/>
        <v>C</v>
      </c>
      <c r="T18" s="329">
        <f>IF(F18="A",4.2,IF(F18="B",2.5,IF(F18="C",2,1)))</f>
        <v>2.5</v>
      </c>
      <c r="U18" s="329">
        <f t="shared" si="11"/>
        <v>2.5</v>
      </c>
      <c r="V18" s="329">
        <f>IF(L18="A",4.2,IF(L18="B",2.5,IF(L18="C",2,1)))</f>
        <v>1</v>
      </c>
      <c r="W18" s="329">
        <f>IF(O18="A",4.2,IF(O18="B",2.5,IF(O18="C",2,1)))</f>
        <v>2</v>
      </c>
      <c r="X18" s="329">
        <f>IF(R18="A",4.2,IF(R18="B",2.5,IF(R18="C",2,1)))</f>
        <v>1</v>
      </c>
      <c r="Y18" s="333">
        <f>AVERAGE(T18:X18)</f>
        <v>1.8</v>
      </c>
    </row>
    <row r="19" spans="1:25" s="1" customFormat="1" ht="15" customHeight="1" x14ac:dyDescent="0.25">
      <c r="A19" s="299">
        <v>2</v>
      </c>
      <c r="B19" s="64">
        <v>20061</v>
      </c>
      <c r="C19" s="65" t="s">
        <v>346</v>
      </c>
      <c r="D19" s="281">
        <f>'2021-2022 исходные'!G76</f>
        <v>1.6666666666666667</v>
      </c>
      <c r="E19" s="306">
        <f t="shared" si="23"/>
        <v>0.96212272727272707</v>
      </c>
      <c r="F19" s="293" t="str">
        <f t="shared" si="0"/>
        <v>A</v>
      </c>
      <c r="G19" s="550">
        <f>'2021-2022 исходные'!J76</f>
        <v>0.66666666666666663</v>
      </c>
      <c r="H19" s="551">
        <f t="shared" si="24"/>
        <v>0.60303030303030314</v>
      </c>
      <c r="I19" s="532" t="str">
        <f t="shared" si="1"/>
        <v>B</v>
      </c>
      <c r="J19" s="289">
        <f>'2021-2022 исходные'!L76</f>
        <v>0</v>
      </c>
      <c r="K19" s="306">
        <f t="shared" si="25"/>
        <v>9.3939393939393948E-2</v>
      </c>
      <c r="L19" s="296" t="str">
        <f t="shared" si="2"/>
        <v>D</v>
      </c>
      <c r="M19" s="281">
        <f>'2021-2022 исходные'!N76</f>
        <v>0</v>
      </c>
      <c r="N19" s="306">
        <f t="shared" si="26"/>
        <v>5.1172438672438682E-2</v>
      </c>
      <c r="O19" s="293" t="str">
        <f t="shared" si="3"/>
        <v>D</v>
      </c>
      <c r="P19" s="281">
        <f>'2021-2022 исходные'!T76</f>
        <v>0</v>
      </c>
      <c r="Q19" s="306">
        <f t="shared" si="27"/>
        <v>2.4957649322805892E-3</v>
      </c>
      <c r="R19" s="293" t="str">
        <f t="shared" si="4"/>
        <v>D</v>
      </c>
      <c r="S19" s="204" t="str">
        <f t="shared" si="17"/>
        <v>C</v>
      </c>
      <c r="T19" s="330">
        <f>IF(F19="A",4.2,IF(F19="B",2.5,IF(F19="C",2,1)))</f>
        <v>4.2</v>
      </c>
      <c r="U19" s="330">
        <f t="shared" si="11"/>
        <v>2.5</v>
      </c>
      <c r="V19" s="330">
        <f>IF(L19="A",4.2,IF(L19="B",2.5,IF(L19="C",2,1)))</f>
        <v>1</v>
      </c>
      <c r="W19" s="330">
        <f>IF(O19="A",4.2,IF(O19="B",2.5,IF(O19="C",2,1)))</f>
        <v>1</v>
      </c>
      <c r="X19" s="330">
        <f>IF(R19="A",4.2,IF(R19="B",2.5,IF(R19="C",2,1)))</f>
        <v>1</v>
      </c>
      <c r="Y19" s="334">
        <f>AVERAGE(T19:X19)</f>
        <v>1.94</v>
      </c>
    </row>
    <row r="20" spans="1:25" s="1" customFormat="1" ht="15" customHeight="1" x14ac:dyDescent="0.25">
      <c r="A20" s="299">
        <v>3</v>
      </c>
      <c r="B20" s="64">
        <v>21020</v>
      </c>
      <c r="C20" s="65" t="s">
        <v>347</v>
      </c>
      <c r="D20" s="281">
        <f>'2021-2022 исходные'!G86</f>
        <v>0.83333333333333337</v>
      </c>
      <c r="E20" s="306">
        <f t="shared" si="23"/>
        <v>0.96212272727272707</v>
      </c>
      <c r="F20" s="293" t="str">
        <f t="shared" si="0"/>
        <v>B</v>
      </c>
      <c r="G20" s="550">
        <f>'2021-2022 исходные'!J86</f>
        <v>0.66666666666666663</v>
      </c>
      <c r="H20" s="551">
        <f t="shared" si="24"/>
        <v>0.60303030303030314</v>
      </c>
      <c r="I20" s="532" t="str">
        <f t="shared" si="1"/>
        <v>B</v>
      </c>
      <c r="J20" s="289">
        <f>'2021-2022 исходные'!L86</f>
        <v>0.33333333333333331</v>
      </c>
      <c r="K20" s="306">
        <f t="shared" si="25"/>
        <v>9.3939393939393948E-2</v>
      </c>
      <c r="L20" s="296" t="str">
        <f t="shared" si="2"/>
        <v>C</v>
      </c>
      <c r="M20" s="281">
        <f>'2021-2022 исходные'!N86</f>
        <v>0</v>
      </c>
      <c r="N20" s="306">
        <f t="shared" si="26"/>
        <v>5.1172438672438682E-2</v>
      </c>
      <c r="O20" s="293" t="str">
        <f t="shared" si="3"/>
        <v>D</v>
      </c>
      <c r="P20" s="281">
        <f>'2021-2022 исходные'!T86</f>
        <v>0</v>
      </c>
      <c r="Q20" s="306">
        <f t="shared" si="27"/>
        <v>2.4957649322805892E-3</v>
      </c>
      <c r="R20" s="293" t="str">
        <f t="shared" si="4"/>
        <v>D</v>
      </c>
      <c r="S20" s="204" t="str">
        <f t="shared" si="17"/>
        <v>C</v>
      </c>
      <c r="T20" s="330">
        <f>IF(F20="A",4.2,IF(F20="B",2.5,IF(F20="C",2,1)))</f>
        <v>2.5</v>
      </c>
      <c r="U20" s="330">
        <f t="shared" si="11"/>
        <v>2.5</v>
      </c>
      <c r="V20" s="330">
        <f>IF(L20="A",4.2,IF(L20="B",2.5,IF(L20="C",2,1)))</f>
        <v>2</v>
      </c>
      <c r="W20" s="330">
        <f>IF(O20="A",4.2,IF(O20="B",2.5,IF(O20="C",2,1)))</f>
        <v>1</v>
      </c>
      <c r="X20" s="330">
        <f>IF(R20="A",4.2,IF(R20="B",2.5,IF(R20="C",2,1)))</f>
        <v>1</v>
      </c>
      <c r="Y20" s="334">
        <f>AVERAGE(T20:X20)</f>
        <v>1.8</v>
      </c>
    </row>
    <row r="21" spans="1:25" s="1" customFormat="1" ht="15" customHeight="1" x14ac:dyDescent="0.25">
      <c r="A21" s="299">
        <v>4</v>
      </c>
      <c r="B21" s="64">
        <v>20060</v>
      </c>
      <c r="C21" s="65" t="s">
        <v>348</v>
      </c>
      <c r="D21" s="281">
        <f>'2021-2022 исходные'!G91</f>
        <v>1</v>
      </c>
      <c r="E21" s="306">
        <f t="shared" si="23"/>
        <v>0.96212272727272707</v>
      </c>
      <c r="F21" s="293" t="str">
        <f t="shared" si="0"/>
        <v>A</v>
      </c>
      <c r="G21" s="550">
        <f>'2021-2022 исходные'!J91</f>
        <v>0.66666666666666663</v>
      </c>
      <c r="H21" s="551">
        <f t="shared" si="24"/>
        <v>0.60303030303030314</v>
      </c>
      <c r="I21" s="532" t="str">
        <f t="shared" si="1"/>
        <v>B</v>
      </c>
      <c r="J21" s="289">
        <f>'2021-2022 исходные'!L91</f>
        <v>0</v>
      </c>
      <c r="K21" s="306">
        <f t="shared" si="25"/>
        <v>9.3939393939393948E-2</v>
      </c>
      <c r="L21" s="296" t="str">
        <f t="shared" si="2"/>
        <v>D</v>
      </c>
      <c r="M21" s="281">
        <f>'2021-2022 исходные'!N91</f>
        <v>0.33333333333333331</v>
      </c>
      <c r="N21" s="306">
        <f t="shared" si="26"/>
        <v>5.1172438672438682E-2</v>
      </c>
      <c r="O21" s="293" t="str">
        <f t="shared" si="3"/>
        <v>C</v>
      </c>
      <c r="P21" s="281">
        <f>'2021-2022 исходные'!T91</f>
        <v>0</v>
      </c>
      <c r="Q21" s="306">
        <f t="shared" si="27"/>
        <v>2.4957649322805892E-3</v>
      </c>
      <c r="R21" s="293" t="str">
        <f t="shared" si="4"/>
        <v>D</v>
      </c>
      <c r="S21" s="204" t="str">
        <f t="shared" si="17"/>
        <v>C</v>
      </c>
      <c r="T21" s="330">
        <f>IF(F21="A",4.2,IF(F21="B",2.5,IF(F21="C",2,1)))</f>
        <v>4.2</v>
      </c>
      <c r="U21" s="330">
        <f t="shared" si="11"/>
        <v>2.5</v>
      </c>
      <c r="V21" s="330">
        <f>IF(L21="A",4.2,IF(L21="B",2.5,IF(L21="C",2,1)))</f>
        <v>1</v>
      </c>
      <c r="W21" s="330">
        <f>IF(O21="A",4.2,IF(O21="B",2.5,IF(O21="C",2,1)))</f>
        <v>2</v>
      </c>
      <c r="X21" s="330">
        <f>IF(R21="A",4.2,IF(R21="B",2.5,IF(R21="C",2,1)))</f>
        <v>1</v>
      </c>
      <c r="Y21" s="334">
        <f>AVERAGE(T21:X21)</f>
        <v>2.1399999999999997</v>
      </c>
    </row>
    <row r="22" spans="1:25" s="1" customFormat="1" ht="15" customHeight="1" x14ac:dyDescent="0.25">
      <c r="A22" s="299">
        <v>5</v>
      </c>
      <c r="B22" s="64">
        <v>20400</v>
      </c>
      <c r="C22" s="65" t="s">
        <v>349</v>
      </c>
      <c r="D22" s="281">
        <f>'2021-2022 исходные'!G97</f>
        <v>1.1666666666666667</v>
      </c>
      <c r="E22" s="306">
        <f t="shared" si="23"/>
        <v>0.96212272727272707</v>
      </c>
      <c r="F22" s="293" t="str">
        <f t="shared" si="0"/>
        <v>A</v>
      </c>
      <c r="G22" s="550">
        <f>'2021-2022 исходные'!J97</f>
        <v>1</v>
      </c>
      <c r="H22" s="551">
        <f t="shared" si="24"/>
        <v>0.60303030303030314</v>
      </c>
      <c r="I22" s="532" t="str">
        <f t="shared" si="1"/>
        <v>A</v>
      </c>
      <c r="J22" s="289">
        <f>'2021-2022 исходные'!L97</f>
        <v>0</v>
      </c>
      <c r="K22" s="306">
        <f t="shared" si="25"/>
        <v>9.3939393939393948E-2</v>
      </c>
      <c r="L22" s="296" t="str">
        <f t="shared" si="2"/>
        <v>D</v>
      </c>
      <c r="M22" s="281">
        <f>'2021-2022 исходные'!N97</f>
        <v>0.14285714285714285</v>
      </c>
      <c r="N22" s="306">
        <f t="shared" si="26"/>
        <v>5.1172438672438682E-2</v>
      </c>
      <c r="O22" s="293" t="str">
        <f t="shared" si="3"/>
        <v>D</v>
      </c>
      <c r="P22" s="281">
        <f>'2021-2022 исходные'!T97</f>
        <v>0</v>
      </c>
      <c r="Q22" s="306">
        <f t="shared" si="27"/>
        <v>2.4957649322805892E-3</v>
      </c>
      <c r="R22" s="293" t="str">
        <f t="shared" si="4"/>
        <v>D</v>
      </c>
      <c r="S22" s="204" t="str">
        <f t="shared" si="17"/>
        <v>C</v>
      </c>
      <c r="T22" s="330">
        <f>IF(F22="A",4.2,IF(F22="B",2.5,IF(F22="C",2,1)))</f>
        <v>4.2</v>
      </c>
      <c r="U22" s="330">
        <f t="shared" si="11"/>
        <v>4.2</v>
      </c>
      <c r="V22" s="330">
        <f>IF(L22="A",4.2,IF(L22="B",2.5,IF(L22="C",2,1)))</f>
        <v>1</v>
      </c>
      <c r="W22" s="330">
        <f>IF(O22="A",4.2,IF(O22="B",2.5,IF(O22="C",2,1)))</f>
        <v>1</v>
      </c>
      <c r="X22" s="330">
        <f>IF(R22="A",4.2,IF(R22="B",2.5,IF(R22="C",2,1)))</f>
        <v>1</v>
      </c>
      <c r="Y22" s="334">
        <f>AVERAGE(T22:X22)</f>
        <v>2.2800000000000002</v>
      </c>
    </row>
    <row r="23" spans="1:25" ht="15" customHeight="1" x14ac:dyDescent="0.25">
      <c r="A23" s="63">
        <v>6</v>
      </c>
      <c r="B23" s="64">
        <v>20080</v>
      </c>
      <c r="C23" s="65" t="s">
        <v>338</v>
      </c>
      <c r="D23" s="281">
        <f>'2021-2022 исходные'!G104</f>
        <v>0.66666666666666663</v>
      </c>
      <c r="E23" s="306">
        <f t="shared" si="23"/>
        <v>0.96212272727272707</v>
      </c>
      <c r="F23" s="293" t="str">
        <f t="shared" si="0"/>
        <v>B</v>
      </c>
      <c r="G23" s="550">
        <f>'2021-2022 исходные'!J104</f>
        <v>0.66666666666666663</v>
      </c>
      <c r="H23" s="551">
        <f t="shared" si="24"/>
        <v>0.60303030303030314</v>
      </c>
      <c r="I23" s="532" t="str">
        <f t="shared" si="1"/>
        <v>B</v>
      </c>
      <c r="J23" s="289">
        <f>'2021-2022 исходные'!L104</f>
        <v>0</v>
      </c>
      <c r="K23" s="267">
        <f t="shared" si="25"/>
        <v>9.3939393939393948E-2</v>
      </c>
      <c r="L23" s="296" t="str">
        <f t="shared" si="2"/>
        <v>D</v>
      </c>
      <c r="M23" s="281">
        <f>'2021-2022 исходные'!N104</f>
        <v>0.25</v>
      </c>
      <c r="N23" s="267">
        <f t="shared" si="26"/>
        <v>5.1172438672438682E-2</v>
      </c>
      <c r="O23" s="293" t="str">
        <f t="shared" si="3"/>
        <v>C</v>
      </c>
      <c r="P23" s="281">
        <f>'2021-2022 исходные'!T104</f>
        <v>0</v>
      </c>
      <c r="Q23" s="267">
        <f t="shared" si="27"/>
        <v>2.4957649322805892E-3</v>
      </c>
      <c r="R23" s="293" t="str">
        <f t="shared" si="4"/>
        <v>D</v>
      </c>
      <c r="S23" s="204" t="str">
        <f t="shared" si="17"/>
        <v>C</v>
      </c>
      <c r="T23" s="330">
        <f t="shared" si="18"/>
        <v>2.5</v>
      </c>
      <c r="U23" s="330">
        <f t="shared" si="11"/>
        <v>2.5</v>
      </c>
      <c r="V23" s="330">
        <f t="shared" si="19"/>
        <v>1</v>
      </c>
      <c r="W23" s="330">
        <f t="shared" si="20"/>
        <v>2</v>
      </c>
      <c r="X23" s="330">
        <f t="shared" si="21"/>
        <v>1</v>
      </c>
      <c r="Y23" s="334">
        <f t="shared" si="22"/>
        <v>1.8</v>
      </c>
    </row>
    <row r="24" spans="1:25" ht="15" customHeight="1" x14ac:dyDescent="0.25">
      <c r="A24" s="63">
        <v>7</v>
      </c>
      <c r="B24" s="64">
        <v>20460</v>
      </c>
      <c r="C24" s="65" t="s">
        <v>339</v>
      </c>
      <c r="D24" s="283">
        <f>'2021-2022 исходные'!G108</f>
        <v>1.1666666666666667</v>
      </c>
      <c r="E24" s="307">
        <f t="shared" si="23"/>
        <v>0.96212272727272707</v>
      </c>
      <c r="F24" s="293" t="str">
        <f t="shared" si="0"/>
        <v>A</v>
      </c>
      <c r="G24" s="550">
        <f>'2021-2022 исходные'!J108</f>
        <v>1</v>
      </c>
      <c r="H24" s="551">
        <f t="shared" si="24"/>
        <v>0.60303030303030314</v>
      </c>
      <c r="I24" s="532" t="str">
        <f t="shared" si="1"/>
        <v>A</v>
      </c>
      <c r="J24" s="289">
        <f>'2021-2022 исходные'!L108</f>
        <v>0</v>
      </c>
      <c r="K24" s="162">
        <f t="shared" si="25"/>
        <v>9.3939393939393948E-2</v>
      </c>
      <c r="L24" s="296" t="str">
        <f t="shared" si="2"/>
        <v>D</v>
      </c>
      <c r="M24" s="281">
        <f>'2021-2022 исходные'!N108</f>
        <v>0</v>
      </c>
      <c r="N24" s="151">
        <f t="shared" si="26"/>
        <v>5.1172438672438682E-2</v>
      </c>
      <c r="O24" s="293" t="str">
        <f t="shared" si="3"/>
        <v>D</v>
      </c>
      <c r="P24" s="281">
        <f>'2021-2022 исходные'!T108</f>
        <v>0</v>
      </c>
      <c r="Q24" s="151">
        <f t="shared" si="27"/>
        <v>2.4957649322805892E-3</v>
      </c>
      <c r="R24" s="293" t="str">
        <f t="shared" si="4"/>
        <v>D</v>
      </c>
      <c r="S24" s="204" t="str">
        <f t="shared" si="17"/>
        <v>C</v>
      </c>
      <c r="T24" s="330">
        <f t="shared" si="18"/>
        <v>4.2</v>
      </c>
      <c r="U24" s="330">
        <f t="shared" si="11"/>
        <v>4.2</v>
      </c>
      <c r="V24" s="330">
        <f t="shared" si="19"/>
        <v>1</v>
      </c>
      <c r="W24" s="330">
        <f t="shared" si="20"/>
        <v>1</v>
      </c>
      <c r="X24" s="330">
        <f t="shared" si="21"/>
        <v>1</v>
      </c>
      <c r="Y24" s="334">
        <f t="shared" si="22"/>
        <v>2.2800000000000002</v>
      </c>
    </row>
    <row r="25" spans="1:25" ht="15" customHeight="1" x14ac:dyDescent="0.25">
      <c r="A25" s="63">
        <v>8</v>
      </c>
      <c r="B25" s="64">
        <v>20550</v>
      </c>
      <c r="C25" s="65" t="s">
        <v>340</v>
      </c>
      <c r="D25" s="283">
        <f>'2021-2022 исходные'!G115</f>
        <v>1.3333333333333333</v>
      </c>
      <c r="E25" s="307">
        <f t="shared" si="23"/>
        <v>0.96212272727272707</v>
      </c>
      <c r="F25" s="293" t="str">
        <f t="shared" si="0"/>
        <v>A</v>
      </c>
      <c r="G25" s="550">
        <f>'2021-2022 исходные'!J115</f>
        <v>0.66666666666666663</v>
      </c>
      <c r="H25" s="551">
        <f t="shared" si="24"/>
        <v>0.60303030303030314</v>
      </c>
      <c r="I25" s="532" t="str">
        <f t="shared" si="1"/>
        <v>B</v>
      </c>
      <c r="J25" s="289">
        <f>'2021-2022 исходные'!L115</f>
        <v>0</v>
      </c>
      <c r="K25" s="162">
        <f t="shared" si="25"/>
        <v>9.3939393939393948E-2</v>
      </c>
      <c r="L25" s="296" t="str">
        <f t="shared" si="2"/>
        <v>D</v>
      </c>
      <c r="M25" s="281">
        <f>'2021-2022 исходные'!N115</f>
        <v>0</v>
      </c>
      <c r="N25" s="151">
        <f t="shared" si="26"/>
        <v>5.1172438672438682E-2</v>
      </c>
      <c r="O25" s="293" t="str">
        <f t="shared" si="3"/>
        <v>D</v>
      </c>
      <c r="P25" s="281">
        <f>'2021-2022 исходные'!T115</f>
        <v>0</v>
      </c>
      <c r="Q25" s="151">
        <f t="shared" si="27"/>
        <v>2.4957649322805892E-3</v>
      </c>
      <c r="R25" s="293" t="str">
        <f t="shared" si="4"/>
        <v>D</v>
      </c>
      <c r="S25" s="204" t="str">
        <f t="shared" si="17"/>
        <v>C</v>
      </c>
      <c r="T25" s="330">
        <f t="shared" si="18"/>
        <v>4.2</v>
      </c>
      <c r="U25" s="330">
        <f t="shared" si="11"/>
        <v>2.5</v>
      </c>
      <c r="V25" s="330">
        <f t="shared" si="19"/>
        <v>1</v>
      </c>
      <c r="W25" s="330">
        <f t="shared" si="20"/>
        <v>1</v>
      </c>
      <c r="X25" s="330">
        <f t="shared" si="21"/>
        <v>1</v>
      </c>
      <c r="Y25" s="334">
        <f t="shared" si="22"/>
        <v>1.94</v>
      </c>
    </row>
    <row r="26" spans="1:25" ht="15" customHeight="1" x14ac:dyDescent="0.25">
      <c r="A26" s="63">
        <v>9</v>
      </c>
      <c r="B26" s="64">
        <v>20630</v>
      </c>
      <c r="C26" s="65" t="s">
        <v>341</v>
      </c>
      <c r="D26" s="283">
        <f>'2021-2022 исходные'!G123</f>
        <v>0.66666666666666663</v>
      </c>
      <c r="E26" s="307">
        <f t="shared" si="23"/>
        <v>0.96212272727272707</v>
      </c>
      <c r="F26" s="293" t="str">
        <f t="shared" si="0"/>
        <v>B</v>
      </c>
      <c r="G26" s="550">
        <f>'2021-2022 исходные'!J123</f>
        <v>0.66666666666666663</v>
      </c>
      <c r="H26" s="551">
        <f t="shared" si="24"/>
        <v>0.60303030303030314</v>
      </c>
      <c r="I26" s="532" t="str">
        <f t="shared" si="1"/>
        <v>B</v>
      </c>
      <c r="J26" s="289">
        <f>'2021-2022 исходные'!L123</f>
        <v>0</v>
      </c>
      <c r="K26" s="162">
        <f t="shared" si="25"/>
        <v>9.3939393939393948E-2</v>
      </c>
      <c r="L26" s="296" t="str">
        <f t="shared" si="2"/>
        <v>D</v>
      </c>
      <c r="M26" s="281">
        <f>'2021-2022 исходные'!N123</f>
        <v>0</v>
      </c>
      <c r="N26" s="151">
        <f t="shared" si="26"/>
        <v>5.1172438672438682E-2</v>
      </c>
      <c r="O26" s="293" t="str">
        <f t="shared" si="3"/>
        <v>D</v>
      </c>
      <c r="P26" s="281">
        <f>'2021-2022 исходные'!T123</f>
        <v>0</v>
      </c>
      <c r="Q26" s="151">
        <f t="shared" si="27"/>
        <v>2.4957649322805892E-3</v>
      </c>
      <c r="R26" s="293" t="str">
        <f t="shared" si="4"/>
        <v>D</v>
      </c>
      <c r="S26" s="204" t="str">
        <f t="shared" si="17"/>
        <v>C</v>
      </c>
      <c r="T26" s="330">
        <f t="shared" si="18"/>
        <v>2.5</v>
      </c>
      <c r="U26" s="330">
        <f t="shared" si="11"/>
        <v>2.5</v>
      </c>
      <c r="V26" s="330">
        <f t="shared" si="19"/>
        <v>1</v>
      </c>
      <c r="W26" s="330">
        <f t="shared" si="20"/>
        <v>1</v>
      </c>
      <c r="X26" s="330">
        <f t="shared" si="21"/>
        <v>1</v>
      </c>
      <c r="Y26" s="334">
        <f t="shared" si="22"/>
        <v>1.6</v>
      </c>
    </row>
    <row r="27" spans="1:25" ht="15" customHeight="1" x14ac:dyDescent="0.25">
      <c r="A27" s="63">
        <v>10</v>
      </c>
      <c r="B27" s="64">
        <v>20810</v>
      </c>
      <c r="C27" s="65" t="s">
        <v>342</v>
      </c>
      <c r="D27" s="283">
        <f>'2021-2022 исходные'!G127</f>
        <v>0.83333333333333337</v>
      </c>
      <c r="E27" s="307">
        <f t="shared" si="23"/>
        <v>0.96212272727272707</v>
      </c>
      <c r="F27" s="293" t="str">
        <f t="shared" si="0"/>
        <v>B</v>
      </c>
      <c r="G27" s="550">
        <f>'2021-2022 исходные'!J127</f>
        <v>0</v>
      </c>
      <c r="H27" s="551">
        <f t="shared" si="24"/>
        <v>0.60303030303030314</v>
      </c>
      <c r="I27" s="532" t="str">
        <f t="shared" si="1"/>
        <v>D</v>
      </c>
      <c r="J27" s="289">
        <f>'2021-2022 исходные'!L127</f>
        <v>0</v>
      </c>
      <c r="K27" s="162">
        <f t="shared" si="25"/>
        <v>9.3939393939393948E-2</v>
      </c>
      <c r="L27" s="296" t="str">
        <f t="shared" si="2"/>
        <v>D</v>
      </c>
      <c r="M27" s="281">
        <f>'2021-2022 исходные'!N127</f>
        <v>0</v>
      </c>
      <c r="N27" s="151">
        <f t="shared" si="26"/>
        <v>5.1172438672438682E-2</v>
      </c>
      <c r="O27" s="293" t="str">
        <f t="shared" si="3"/>
        <v>D</v>
      </c>
      <c r="P27" s="281">
        <f>'2021-2022 исходные'!T127</f>
        <v>0</v>
      </c>
      <c r="Q27" s="151">
        <f t="shared" si="27"/>
        <v>2.4957649322805892E-3</v>
      </c>
      <c r="R27" s="293" t="str">
        <f t="shared" si="4"/>
        <v>D</v>
      </c>
      <c r="S27" s="204" t="str">
        <f t="shared" si="17"/>
        <v>D</v>
      </c>
      <c r="T27" s="330">
        <f t="shared" si="18"/>
        <v>2.5</v>
      </c>
      <c r="U27" s="330">
        <f t="shared" si="11"/>
        <v>1</v>
      </c>
      <c r="V27" s="330">
        <f t="shared" si="19"/>
        <v>1</v>
      </c>
      <c r="W27" s="330">
        <f t="shared" si="20"/>
        <v>1</v>
      </c>
      <c r="X27" s="330">
        <f t="shared" si="21"/>
        <v>1</v>
      </c>
      <c r="Y27" s="334">
        <f t="shared" si="22"/>
        <v>1.3</v>
      </c>
    </row>
    <row r="28" spans="1:25" ht="15" customHeight="1" x14ac:dyDescent="0.25">
      <c r="A28" s="63">
        <v>11</v>
      </c>
      <c r="B28" s="67">
        <v>20900</v>
      </c>
      <c r="C28" s="68" t="s">
        <v>343</v>
      </c>
      <c r="D28" s="283">
        <f>'2021-2022 исходные'!G132</f>
        <v>0.66666666666666663</v>
      </c>
      <c r="E28" s="307">
        <f t="shared" si="23"/>
        <v>0.96212272727272707</v>
      </c>
      <c r="F28" s="293" t="str">
        <f t="shared" si="0"/>
        <v>B</v>
      </c>
      <c r="G28" s="550">
        <f>'2021-2022 исходные'!J132</f>
        <v>0</v>
      </c>
      <c r="H28" s="551">
        <f t="shared" si="24"/>
        <v>0.60303030303030314</v>
      </c>
      <c r="I28" s="532" t="str">
        <f t="shared" si="1"/>
        <v>D</v>
      </c>
      <c r="J28" s="289">
        <f>'2021-2022 исходные'!L132</f>
        <v>0</v>
      </c>
      <c r="K28" s="162">
        <f t="shared" si="25"/>
        <v>9.3939393939393948E-2</v>
      </c>
      <c r="L28" s="296" t="str">
        <f t="shared" si="2"/>
        <v>D</v>
      </c>
      <c r="M28" s="281">
        <f>'2021-2022 исходные'!N132</f>
        <v>0</v>
      </c>
      <c r="N28" s="151">
        <f t="shared" si="26"/>
        <v>5.1172438672438682E-2</v>
      </c>
      <c r="O28" s="293" t="str">
        <f t="shared" si="3"/>
        <v>D</v>
      </c>
      <c r="P28" s="281">
        <f>'2021-2022 исходные'!T132</f>
        <v>0</v>
      </c>
      <c r="Q28" s="151">
        <f t="shared" si="27"/>
        <v>2.4957649322805892E-3</v>
      </c>
      <c r="R28" s="293" t="str">
        <f t="shared" si="4"/>
        <v>D</v>
      </c>
      <c r="S28" s="204" t="str">
        <f t="shared" si="17"/>
        <v>D</v>
      </c>
      <c r="T28" s="330">
        <f t="shared" si="18"/>
        <v>2.5</v>
      </c>
      <c r="U28" s="330">
        <f t="shared" si="11"/>
        <v>1</v>
      </c>
      <c r="V28" s="330">
        <f t="shared" si="19"/>
        <v>1</v>
      </c>
      <c r="W28" s="330">
        <f t="shared" si="20"/>
        <v>1</v>
      </c>
      <c r="X28" s="330">
        <f t="shared" si="21"/>
        <v>1</v>
      </c>
      <c r="Y28" s="334">
        <f t="shared" si="22"/>
        <v>1.3</v>
      </c>
    </row>
    <row r="29" spans="1:25" ht="15" customHeight="1" thickBot="1" x14ac:dyDescent="0.3">
      <c r="A29" s="63">
        <v>12</v>
      </c>
      <c r="B29" s="67">
        <v>21350</v>
      </c>
      <c r="C29" s="68" t="s">
        <v>355</v>
      </c>
      <c r="D29" s="284">
        <f>'2021-2022 исходные'!G136</f>
        <v>0.83333333333333337</v>
      </c>
      <c r="E29" s="308">
        <f t="shared" si="23"/>
        <v>0.96212272727272707</v>
      </c>
      <c r="F29" s="294" t="str">
        <f t="shared" si="0"/>
        <v>B</v>
      </c>
      <c r="G29" s="552">
        <f>'2021-2022 исходные'!J136</f>
        <v>0</v>
      </c>
      <c r="H29" s="553">
        <f t="shared" si="24"/>
        <v>0.60303030303030314</v>
      </c>
      <c r="I29" s="533" t="str">
        <f t="shared" si="1"/>
        <v>D</v>
      </c>
      <c r="J29" s="290">
        <f>'2021-2022 исходные'!L136</f>
        <v>0</v>
      </c>
      <c r="K29" s="189">
        <f t="shared" si="25"/>
        <v>9.3939393939393948E-2</v>
      </c>
      <c r="L29" s="297" t="str">
        <f t="shared" si="2"/>
        <v>D</v>
      </c>
      <c r="M29" s="291">
        <f>'2021-2022 исходные'!N136</f>
        <v>0</v>
      </c>
      <c r="N29" s="152">
        <f t="shared" si="26"/>
        <v>5.1172438672438682E-2</v>
      </c>
      <c r="O29" s="294" t="str">
        <f t="shared" si="3"/>
        <v>D</v>
      </c>
      <c r="P29" s="291">
        <f>'2021-2022 исходные'!T136</f>
        <v>0</v>
      </c>
      <c r="Q29" s="152">
        <f t="shared" si="27"/>
        <v>2.4957649322805892E-3</v>
      </c>
      <c r="R29" s="294" t="str">
        <f t="shared" si="4"/>
        <v>D</v>
      </c>
      <c r="S29" s="205" t="str">
        <f t="shared" si="17"/>
        <v>D</v>
      </c>
      <c r="T29" s="331">
        <f t="shared" si="18"/>
        <v>2.5</v>
      </c>
      <c r="U29" s="331">
        <f t="shared" si="11"/>
        <v>1</v>
      </c>
      <c r="V29" s="331">
        <f t="shared" si="19"/>
        <v>1</v>
      </c>
      <c r="W29" s="331">
        <f t="shared" si="20"/>
        <v>1</v>
      </c>
      <c r="X29" s="331">
        <f t="shared" si="21"/>
        <v>1</v>
      </c>
      <c r="Y29" s="335">
        <f t="shared" si="22"/>
        <v>1.3</v>
      </c>
    </row>
    <row r="30" spans="1:25" ht="15" customHeight="1" thickBot="1" x14ac:dyDescent="0.3">
      <c r="A30" s="126"/>
      <c r="B30" s="159"/>
      <c r="C30" s="336" t="s">
        <v>416</v>
      </c>
      <c r="D30" s="186">
        <f>AVERAGE(D31:D47)</f>
        <v>1.0294117647058825</v>
      </c>
      <c r="E30" s="309"/>
      <c r="F30" s="190" t="str">
        <f t="shared" si="0"/>
        <v>A</v>
      </c>
      <c r="G30" s="548">
        <f>AVERAGE(G31:G47)</f>
        <v>0.60784313725490191</v>
      </c>
      <c r="H30" s="554"/>
      <c r="I30" s="531" t="str">
        <f t="shared" si="1"/>
        <v>C</v>
      </c>
      <c r="J30" s="272">
        <f>AVERAGE(J31:J47)</f>
        <v>5.8823529411764705E-2</v>
      </c>
      <c r="K30" s="187"/>
      <c r="L30" s="201" t="str">
        <f t="shared" si="2"/>
        <v>D</v>
      </c>
      <c r="M30" s="158">
        <f>AVERAGE(M31:M47)</f>
        <v>5.4061624649859946E-2</v>
      </c>
      <c r="N30" s="160"/>
      <c r="O30" s="190" t="str">
        <f t="shared" si="3"/>
        <v>D</v>
      </c>
      <c r="P30" s="158">
        <f>AVERAGE(P31:P47)</f>
        <v>0</v>
      </c>
      <c r="Q30" s="160"/>
      <c r="R30" s="190" t="str">
        <f t="shared" si="4"/>
        <v>D</v>
      </c>
      <c r="S30" s="207" t="str">
        <f t="shared" si="17"/>
        <v>C</v>
      </c>
      <c r="T30" s="328">
        <f t="shared" si="18"/>
        <v>4.2</v>
      </c>
      <c r="U30" s="328">
        <f t="shared" si="11"/>
        <v>2</v>
      </c>
      <c r="V30" s="328">
        <f t="shared" si="19"/>
        <v>1</v>
      </c>
      <c r="W30" s="328">
        <f t="shared" si="20"/>
        <v>1</v>
      </c>
      <c r="X30" s="328">
        <f t="shared" si="21"/>
        <v>1</v>
      </c>
      <c r="Y30" s="332">
        <f t="shared" si="22"/>
        <v>1.8399999999999999</v>
      </c>
    </row>
    <row r="31" spans="1:25" s="1" customFormat="1" ht="15" customHeight="1" x14ac:dyDescent="0.25">
      <c r="A31" s="266">
        <v>1</v>
      </c>
      <c r="B31" s="69">
        <v>30070</v>
      </c>
      <c r="C31" s="70" t="s">
        <v>357</v>
      </c>
      <c r="D31" s="280">
        <f>'2021-2022 исходные'!G142</f>
        <v>1.1666666666666667</v>
      </c>
      <c r="E31" s="305">
        <f t="shared" ref="E31:E47" si="28">$D$124</f>
        <v>0.96212272727272707</v>
      </c>
      <c r="F31" s="292" t="str">
        <f t="shared" si="0"/>
        <v>A</v>
      </c>
      <c r="G31" s="546">
        <f>'2021-2022 исходные'!J142</f>
        <v>1</v>
      </c>
      <c r="H31" s="547">
        <f t="shared" ref="H31:H47" si="29">$G$124</f>
        <v>0.60303030303030314</v>
      </c>
      <c r="I31" s="530" t="str">
        <f t="shared" si="1"/>
        <v>A</v>
      </c>
      <c r="J31" s="315">
        <f>'2021-2022 исходные'!L142</f>
        <v>0</v>
      </c>
      <c r="K31" s="305">
        <f t="shared" ref="K31:K47" si="30">$J$124</f>
        <v>9.3939393939393948E-2</v>
      </c>
      <c r="L31" s="295" t="str">
        <f t="shared" si="2"/>
        <v>D</v>
      </c>
      <c r="M31" s="317">
        <f>'2021-2022 исходные'!N142</f>
        <v>0.14285714285714285</v>
      </c>
      <c r="N31" s="305">
        <f t="shared" ref="N31:N47" si="31">$M$124</f>
        <v>5.1172438672438682E-2</v>
      </c>
      <c r="O31" s="325" t="str">
        <f t="shared" si="3"/>
        <v>D</v>
      </c>
      <c r="P31" s="317">
        <f>'2021-2022 исходные'!T142</f>
        <v>0</v>
      </c>
      <c r="Q31" s="305">
        <f t="shared" ref="Q31:Q47" si="32">$P$124</f>
        <v>2.4957649322805892E-3</v>
      </c>
      <c r="R31" s="325" t="str">
        <f t="shared" si="4"/>
        <v>D</v>
      </c>
      <c r="S31" s="206" t="str">
        <f t="shared" si="17"/>
        <v>C</v>
      </c>
      <c r="T31" s="329">
        <f>IF(F31="A",4.2,IF(F31="B",2.5,IF(F31="C",2,1)))</f>
        <v>4.2</v>
      </c>
      <c r="U31" s="329">
        <f t="shared" si="11"/>
        <v>4.2</v>
      </c>
      <c r="V31" s="329">
        <f>IF(L31="A",4.2,IF(L31="B",2.5,IF(L31="C",2,1)))</f>
        <v>1</v>
      </c>
      <c r="W31" s="329">
        <f>IF(O31="A",4.2,IF(O31="B",2.5,IF(O31="C",2,1)))</f>
        <v>1</v>
      </c>
      <c r="X31" s="329">
        <f>IF(R31="A",4.2,IF(R31="B",2.5,IF(R31="C",2,1)))</f>
        <v>1</v>
      </c>
      <c r="Y31" s="333">
        <f>AVERAGE(T31:X31)</f>
        <v>2.2800000000000002</v>
      </c>
    </row>
    <row r="32" spans="1:25" s="1" customFormat="1" ht="15" customHeight="1" x14ac:dyDescent="0.25">
      <c r="A32" s="268">
        <v>2</v>
      </c>
      <c r="B32" s="64">
        <v>30480</v>
      </c>
      <c r="C32" s="65" t="s">
        <v>451</v>
      </c>
      <c r="D32" s="281">
        <f>'2021-2022 исходные'!G149</f>
        <v>1.6666666666666667</v>
      </c>
      <c r="E32" s="306">
        <f t="shared" si="28"/>
        <v>0.96212272727272707</v>
      </c>
      <c r="F32" s="293" t="str">
        <f t="shared" si="0"/>
        <v>A</v>
      </c>
      <c r="G32" s="550">
        <f>'2021-2022 исходные'!J149</f>
        <v>2</v>
      </c>
      <c r="H32" s="551">
        <f t="shared" si="29"/>
        <v>0.60303030303030314</v>
      </c>
      <c r="I32" s="532" t="str">
        <f t="shared" si="1"/>
        <v>A</v>
      </c>
      <c r="J32" s="316">
        <f>'2021-2022 исходные'!L149</f>
        <v>0</v>
      </c>
      <c r="K32" s="306">
        <f t="shared" si="30"/>
        <v>9.3939393939393948E-2</v>
      </c>
      <c r="L32" s="296" t="str">
        <f t="shared" si="2"/>
        <v>D</v>
      </c>
      <c r="M32" s="318">
        <f>'2021-2022 исходные'!N149</f>
        <v>0.2</v>
      </c>
      <c r="N32" s="306">
        <f t="shared" si="31"/>
        <v>5.1172438672438682E-2</v>
      </c>
      <c r="O32" s="326" t="str">
        <f t="shared" si="3"/>
        <v>C</v>
      </c>
      <c r="P32" s="318">
        <f>'2021-2022 исходные'!T149</f>
        <v>0</v>
      </c>
      <c r="Q32" s="306">
        <f t="shared" si="32"/>
        <v>2.4957649322805892E-3</v>
      </c>
      <c r="R32" s="326" t="str">
        <f t="shared" si="4"/>
        <v>D</v>
      </c>
      <c r="S32" s="204" t="str">
        <f t="shared" si="17"/>
        <v>C</v>
      </c>
      <c r="T32" s="330">
        <f>IF(F32="A",4.2,IF(F32="B",2.5,IF(F32="C",2,1)))</f>
        <v>4.2</v>
      </c>
      <c r="U32" s="330">
        <f t="shared" si="11"/>
        <v>4.2</v>
      </c>
      <c r="V32" s="330">
        <f>IF(L32="A",4.2,IF(L32="B",2.5,IF(L32="C",2,1)))</f>
        <v>1</v>
      </c>
      <c r="W32" s="330">
        <f>IF(O32="A",4.2,IF(O32="B",2.5,IF(O32="C",2,1)))</f>
        <v>2</v>
      </c>
      <c r="X32" s="330">
        <f>IF(R32="A",4.2,IF(R32="B",2.5,IF(R32="C",2,1)))</f>
        <v>1</v>
      </c>
      <c r="Y32" s="334">
        <f>AVERAGE(T32:X32)</f>
        <v>2.48</v>
      </c>
    </row>
    <row r="33" spans="1:25" s="1" customFormat="1" ht="15" customHeight="1" x14ac:dyDescent="0.25">
      <c r="A33" s="268">
        <v>3</v>
      </c>
      <c r="B33" s="64">
        <v>30460</v>
      </c>
      <c r="C33" s="65" t="s">
        <v>362</v>
      </c>
      <c r="D33" s="281">
        <f>'2021-2022 исходные'!G159</f>
        <v>1</v>
      </c>
      <c r="E33" s="306">
        <f t="shared" si="28"/>
        <v>0.96212272727272707</v>
      </c>
      <c r="F33" s="293" t="str">
        <f t="shared" si="0"/>
        <v>A</v>
      </c>
      <c r="G33" s="550">
        <f>'2021-2022 исходные'!J159</f>
        <v>0.66666666666666663</v>
      </c>
      <c r="H33" s="551">
        <f t="shared" si="29"/>
        <v>0.60303030303030314</v>
      </c>
      <c r="I33" s="532" t="str">
        <f t="shared" si="1"/>
        <v>B</v>
      </c>
      <c r="J33" s="316">
        <f>'2021-2022 исходные'!L159</f>
        <v>0</v>
      </c>
      <c r="K33" s="306">
        <f t="shared" si="30"/>
        <v>9.3939393939393948E-2</v>
      </c>
      <c r="L33" s="296" t="str">
        <f t="shared" si="2"/>
        <v>D</v>
      </c>
      <c r="M33" s="318">
        <f>'2021-2022 исходные'!N159</f>
        <v>0</v>
      </c>
      <c r="N33" s="306">
        <f t="shared" si="31"/>
        <v>5.1172438672438682E-2</v>
      </c>
      <c r="O33" s="326" t="str">
        <f t="shared" si="3"/>
        <v>D</v>
      </c>
      <c r="P33" s="318">
        <f>'2021-2022 исходные'!T159</f>
        <v>0</v>
      </c>
      <c r="Q33" s="306">
        <f t="shared" si="32"/>
        <v>2.4957649322805892E-3</v>
      </c>
      <c r="R33" s="326" t="str">
        <f t="shared" si="4"/>
        <v>D</v>
      </c>
      <c r="S33" s="204" t="str">
        <f t="shared" si="17"/>
        <v>C</v>
      </c>
      <c r="T33" s="330">
        <f>IF(F33="A",4.2,IF(F33="B",2.5,IF(F33="C",2,1)))</f>
        <v>4.2</v>
      </c>
      <c r="U33" s="330">
        <f t="shared" si="11"/>
        <v>2.5</v>
      </c>
      <c r="V33" s="330">
        <f>IF(L33="A",4.2,IF(L33="B",2.5,IF(L33="C",2,1)))</f>
        <v>1</v>
      </c>
      <c r="W33" s="330">
        <f>IF(O33="A",4.2,IF(O33="B",2.5,IF(O33="C",2,1)))</f>
        <v>1</v>
      </c>
      <c r="X33" s="330">
        <f>IF(R33="A",4.2,IF(R33="B",2.5,IF(R33="C",2,1)))</f>
        <v>1</v>
      </c>
      <c r="Y33" s="334">
        <f>AVERAGE(T33:X33)</f>
        <v>1.94</v>
      </c>
    </row>
    <row r="34" spans="1:25" s="1" customFormat="1" ht="15" customHeight="1" x14ac:dyDescent="0.25">
      <c r="A34" s="268">
        <v>4</v>
      </c>
      <c r="B34" s="64">
        <v>30030</v>
      </c>
      <c r="C34" s="65" t="s">
        <v>356</v>
      </c>
      <c r="D34" s="281">
        <f>'2021-2022 исходные'!G165</f>
        <v>1</v>
      </c>
      <c r="E34" s="306">
        <f t="shared" si="28"/>
        <v>0.96212272727272707</v>
      </c>
      <c r="F34" s="293" t="str">
        <f t="shared" si="0"/>
        <v>A</v>
      </c>
      <c r="G34" s="550">
        <f>'2021-2022 исходные'!J165</f>
        <v>1</v>
      </c>
      <c r="H34" s="551">
        <f t="shared" si="29"/>
        <v>0.60303030303030314</v>
      </c>
      <c r="I34" s="532" t="str">
        <f t="shared" si="1"/>
        <v>A</v>
      </c>
      <c r="J34" s="316">
        <f>'2021-2022 исходные'!L165</f>
        <v>0</v>
      </c>
      <c r="K34" s="306">
        <f t="shared" si="30"/>
        <v>9.3939393939393948E-2</v>
      </c>
      <c r="L34" s="296" t="str">
        <f t="shared" si="2"/>
        <v>D</v>
      </c>
      <c r="M34" s="318">
        <f>'2021-2022 исходные'!N165</f>
        <v>0.33333333333333331</v>
      </c>
      <c r="N34" s="306">
        <f t="shared" si="31"/>
        <v>5.1172438672438682E-2</v>
      </c>
      <c r="O34" s="326" t="str">
        <f t="shared" si="3"/>
        <v>C</v>
      </c>
      <c r="P34" s="318">
        <f>'2021-2022 исходные'!T165</f>
        <v>0</v>
      </c>
      <c r="Q34" s="306">
        <f t="shared" si="32"/>
        <v>2.4957649322805892E-3</v>
      </c>
      <c r="R34" s="326" t="str">
        <f t="shared" si="4"/>
        <v>D</v>
      </c>
      <c r="S34" s="204" t="str">
        <f t="shared" si="17"/>
        <v>C</v>
      </c>
      <c r="T34" s="330">
        <f>IF(F34="A",4.2,IF(F34="B",2.5,IF(F34="C",2,1)))</f>
        <v>4.2</v>
      </c>
      <c r="U34" s="330">
        <f t="shared" si="11"/>
        <v>4.2</v>
      </c>
      <c r="V34" s="330">
        <f>IF(L34="A",4.2,IF(L34="B",2.5,IF(L34="C",2,1)))</f>
        <v>1</v>
      </c>
      <c r="W34" s="330">
        <f>IF(O34="A",4.2,IF(O34="B",2.5,IF(O34="C",2,1)))</f>
        <v>2</v>
      </c>
      <c r="X34" s="330">
        <f>IF(R34="A",4.2,IF(R34="B",2.5,IF(R34="C",2,1)))</f>
        <v>1</v>
      </c>
      <c r="Y34" s="334">
        <f>AVERAGE(T34:X34)</f>
        <v>2.48</v>
      </c>
    </row>
    <row r="35" spans="1:25" s="1" customFormat="1" ht="15" customHeight="1" x14ac:dyDescent="0.25">
      <c r="A35" s="268">
        <v>5</v>
      </c>
      <c r="B35" s="64">
        <v>31000</v>
      </c>
      <c r="C35" s="65" t="s">
        <v>370</v>
      </c>
      <c r="D35" s="281">
        <f>'2021-2022 исходные'!G171</f>
        <v>1.6666666666666667</v>
      </c>
      <c r="E35" s="306">
        <f t="shared" si="28"/>
        <v>0.96212272727272707</v>
      </c>
      <c r="F35" s="293" t="str">
        <f t="shared" si="0"/>
        <v>A</v>
      </c>
      <c r="G35" s="550">
        <f>'2021-2022 исходные'!J171</f>
        <v>1.3333333333333333</v>
      </c>
      <c r="H35" s="551">
        <f t="shared" si="29"/>
        <v>0.60303030303030314</v>
      </c>
      <c r="I35" s="532" t="str">
        <f t="shared" si="1"/>
        <v>A</v>
      </c>
      <c r="J35" s="316">
        <f>'2021-2022 исходные'!L171</f>
        <v>0</v>
      </c>
      <c r="K35" s="306">
        <f t="shared" si="30"/>
        <v>9.3939393939393948E-2</v>
      </c>
      <c r="L35" s="296" t="str">
        <f t="shared" si="2"/>
        <v>D</v>
      </c>
      <c r="M35" s="318">
        <f>'2021-2022 исходные'!N171</f>
        <v>0</v>
      </c>
      <c r="N35" s="306">
        <f t="shared" si="31"/>
        <v>5.1172438672438682E-2</v>
      </c>
      <c r="O35" s="326" t="str">
        <f t="shared" si="3"/>
        <v>D</v>
      </c>
      <c r="P35" s="318">
        <f>'2021-2022 исходные'!T171</f>
        <v>0</v>
      </c>
      <c r="Q35" s="306">
        <f t="shared" si="32"/>
        <v>2.4957649322805892E-3</v>
      </c>
      <c r="R35" s="326" t="str">
        <f t="shared" si="4"/>
        <v>D</v>
      </c>
      <c r="S35" s="204" t="str">
        <f t="shared" si="17"/>
        <v>C</v>
      </c>
      <c r="T35" s="330">
        <f>IF(F35="A",4.2,IF(F35="B",2.5,IF(F35="C",2,1)))</f>
        <v>4.2</v>
      </c>
      <c r="U35" s="330">
        <f t="shared" si="11"/>
        <v>4.2</v>
      </c>
      <c r="V35" s="330">
        <f>IF(L35="A",4.2,IF(L35="B",2.5,IF(L35="C",2,1)))</f>
        <v>1</v>
      </c>
      <c r="W35" s="330">
        <f>IF(O35="A",4.2,IF(O35="B",2.5,IF(O35="C",2,1)))</f>
        <v>1</v>
      </c>
      <c r="X35" s="330">
        <f>IF(R35="A",4.2,IF(R35="B",2.5,IF(R35="C",2,1)))</f>
        <v>1</v>
      </c>
      <c r="Y35" s="334">
        <f>AVERAGE(T35:X35)</f>
        <v>2.2800000000000002</v>
      </c>
    </row>
    <row r="36" spans="1:25" ht="15" customHeight="1" x14ac:dyDescent="0.25">
      <c r="A36" s="63">
        <v>6</v>
      </c>
      <c r="B36" s="64">
        <v>30130</v>
      </c>
      <c r="C36" s="65" t="s">
        <v>358</v>
      </c>
      <c r="D36" s="281">
        <f>'2021-2022 исходные'!G181</f>
        <v>0.16666666666666666</v>
      </c>
      <c r="E36" s="306">
        <f t="shared" si="28"/>
        <v>0.96212272727272707</v>
      </c>
      <c r="F36" s="293" t="str">
        <f t="shared" si="0"/>
        <v>D</v>
      </c>
      <c r="G36" s="550">
        <f>'2021-2022 исходные'!J181</f>
        <v>0</v>
      </c>
      <c r="H36" s="551">
        <f t="shared" si="29"/>
        <v>0.60303030303030314</v>
      </c>
      <c r="I36" s="532" t="str">
        <f t="shared" si="1"/>
        <v>D</v>
      </c>
      <c r="J36" s="286">
        <f>'2021-2022 исходные'!L181</f>
        <v>0</v>
      </c>
      <c r="K36" s="267">
        <f t="shared" si="30"/>
        <v>9.3939393939393948E-2</v>
      </c>
      <c r="L36" s="296" t="str">
        <f t="shared" si="2"/>
        <v>D</v>
      </c>
      <c r="M36" s="318">
        <f>'2021-2022 исходные'!N181</f>
        <v>0</v>
      </c>
      <c r="N36" s="267">
        <f t="shared" si="31"/>
        <v>5.1172438672438682E-2</v>
      </c>
      <c r="O36" s="326" t="str">
        <f t="shared" si="3"/>
        <v>D</v>
      </c>
      <c r="P36" s="321">
        <f>'2021-2022 исходные'!T181</f>
        <v>0</v>
      </c>
      <c r="Q36" s="267">
        <f t="shared" si="32"/>
        <v>2.4957649322805892E-3</v>
      </c>
      <c r="R36" s="326" t="str">
        <f t="shared" si="4"/>
        <v>D</v>
      </c>
      <c r="S36" s="204" t="str">
        <f t="shared" si="17"/>
        <v>D</v>
      </c>
      <c r="T36" s="330">
        <f t="shared" si="18"/>
        <v>1</v>
      </c>
      <c r="U36" s="330">
        <f t="shared" si="11"/>
        <v>1</v>
      </c>
      <c r="V36" s="330">
        <f t="shared" si="19"/>
        <v>1</v>
      </c>
      <c r="W36" s="330">
        <f t="shared" si="20"/>
        <v>1</v>
      </c>
      <c r="X36" s="330">
        <f t="shared" si="21"/>
        <v>1</v>
      </c>
      <c r="Y36" s="334">
        <f t="shared" si="22"/>
        <v>1</v>
      </c>
    </row>
    <row r="37" spans="1:25" ht="15" customHeight="1" x14ac:dyDescent="0.25">
      <c r="A37" s="63">
        <v>7</v>
      </c>
      <c r="B37" s="64">
        <v>30160</v>
      </c>
      <c r="C37" s="65" t="s">
        <v>359</v>
      </c>
      <c r="D37" s="283">
        <f>'2021-2022 исходные'!G182</f>
        <v>1</v>
      </c>
      <c r="E37" s="307">
        <f t="shared" si="28"/>
        <v>0.96212272727272707</v>
      </c>
      <c r="F37" s="293" t="str">
        <f t="shared" si="0"/>
        <v>A</v>
      </c>
      <c r="G37" s="550">
        <f>'2021-2022 исходные'!J182</f>
        <v>0</v>
      </c>
      <c r="H37" s="551">
        <f t="shared" si="29"/>
        <v>0.60303030303030314</v>
      </c>
      <c r="I37" s="532" t="str">
        <f t="shared" si="1"/>
        <v>D</v>
      </c>
      <c r="J37" s="286">
        <f>'2021-2022 исходные'!L182</f>
        <v>0</v>
      </c>
      <c r="K37" s="162">
        <f t="shared" si="30"/>
        <v>9.3939393939393948E-2</v>
      </c>
      <c r="L37" s="296" t="str">
        <f t="shared" si="2"/>
        <v>D</v>
      </c>
      <c r="M37" s="318">
        <f>'2021-2022 исходные'!N182</f>
        <v>0</v>
      </c>
      <c r="N37" s="151">
        <f t="shared" si="31"/>
        <v>5.1172438672438682E-2</v>
      </c>
      <c r="O37" s="326" t="str">
        <f t="shared" si="3"/>
        <v>D</v>
      </c>
      <c r="P37" s="321">
        <f>'2021-2022 исходные'!T182</f>
        <v>0</v>
      </c>
      <c r="Q37" s="151">
        <f t="shared" si="32"/>
        <v>2.4957649322805892E-3</v>
      </c>
      <c r="R37" s="326" t="str">
        <f t="shared" si="4"/>
        <v>D</v>
      </c>
      <c r="S37" s="204" t="str">
        <f t="shared" si="17"/>
        <v>C</v>
      </c>
      <c r="T37" s="330">
        <f t="shared" si="18"/>
        <v>4.2</v>
      </c>
      <c r="U37" s="330">
        <f t="shared" si="11"/>
        <v>1</v>
      </c>
      <c r="V37" s="330">
        <f t="shared" si="19"/>
        <v>1</v>
      </c>
      <c r="W37" s="330">
        <f t="shared" si="20"/>
        <v>1</v>
      </c>
      <c r="X37" s="330">
        <f t="shared" si="21"/>
        <v>1</v>
      </c>
      <c r="Y37" s="334">
        <f t="shared" si="22"/>
        <v>1.64</v>
      </c>
    </row>
    <row r="38" spans="1:25" ht="15" customHeight="1" x14ac:dyDescent="0.25">
      <c r="A38" s="63">
        <v>8</v>
      </c>
      <c r="B38" s="64">
        <v>30310</v>
      </c>
      <c r="C38" s="65" t="s">
        <v>360</v>
      </c>
      <c r="D38" s="283">
        <f>'2021-2022 исходные'!G188</f>
        <v>0.5</v>
      </c>
      <c r="E38" s="307">
        <f t="shared" si="28"/>
        <v>0.96212272727272707</v>
      </c>
      <c r="F38" s="293" t="str">
        <f t="shared" ref="F38:F69" si="33">IF(D38&gt;=$D$125,"A",IF(D38&gt;=$D$126,"B",IF(D38&gt;=$D$127,"C","D")))</f>
        <v>C</v>
      </c>
      <c r="G38" s="550">
        <f>'2021-2022 исходные'!J188</f>
        <v>0</v>
      </c>
      <c r="H38" s="551">
        <f t="shared" si="29"/>
        <v>0.60303030303030314</v>
      </c>
      <c r="I38" s="532" t="str">
        <f t="shared" ref="I38:I69" si="34">IF(G38&gt;=$D$125,"A",IF(G38&gt;=$D$126,"B",IF(G38&gt;=$D$127,"C","D")))</f>
        <v>D</v>
      </c>
      <c r="J38" s="286">
        <f>'2021-2022 исходные'!L188</f>
        <v>0</v>
      </c>
      <c r="K38" s="162">
        <f t="shared" si="30"/>
        <v>9.3939393939393948E-2</v>
      </c>
      <c r="L38" s="296" t="str">
        <f t="shared" ref="L38:L69" si="35">IF(J38&gt;=$J$125,"A",IF(J38&gt;=$J$126,"B",IF(J38&gt;=$J$127,"C","D")))</f>
        <v>D</v>
      </c>
      <c r="M38" s="318">
        <f>'2021-2022 исходные'!N188</f>
        <v>0</v>
      </c>
      <c r="N38" s="151">
        <f t="shared" si="31"/>
        <v>5.1172438672438682E-2</v>
      </c>
      <c r="O38" s="326" t="str">
        <f t="shared" ref="O38:O69" si="36">IF(M38&gt;=$M$125,"A",IF(M38&gt;=$M$126,"B",IF(M38&gt;=$M$127,"C","D")))</f>
        <v>D</v>
      </c>
      <c r="P38" s="321">
        <f>'2021-2022 исходные'!T188</f>
        <v>0</v>
      </c>
      <c r="Q38" s="151">
        <f t="shared" si="32"/>
        <v>2.4957649322805892E-3</v>
      </c>
      <c r="R38" s="326" t="str">
        <f t="shared" ref="R38:R69" si="37">IF(P38&gt;=$P$125,"A",IF(P38&gt;=$P$126,"B",IF(P38&gt;=$P$127,"C","D")))</f>
        <v>D</v>
      </c>
      <c r="S38" s="204" t="str">
        <f t="shared" si="17"/>
        <v>D</v>
      </c>
      <c r="T38" s="330">
        <f t="shared" si="18"/>
        <v>2</v>
      </c>
      <c r="U38" s="330">
        <f t="shared" si="11"/>
        <v>1</v>
      </c>
      <c r="V38" s="330">
        <f t="shared" si="19"/>
        <v>1</v>
      </c>
      <c r="W38" s="330">
        <f t="shared" si="20"/>
        <v>1</v>
      </c>
      <c r="X38" s="330">
        <f t="shared" si="21"/>
        <v>1</v>
      </c>
      <c r="Y38" s="334">
        <f t="shared" si="22"/>
        <v>1.2</v>
      </c>
    </row>
    <row r="39" spans="1:25" ht="15" customHeight="1" x14ac:dyDescent="0.25">
      <c r="A39" s="63">
        <v>9</v>
      </c>
      <c r="B39" s="64">
        <v>30440</v>
      </c>
      <c r="C39" s="65" t="s">
        <v>361</v>
      </c>
      <c r="D39" s="283">
        <f>'2021-2022 исходные'!G191</f>
        <v>1.1666666666666667</v>
      </c>
      <c r="E39" s="307">
        <f t="shared" si="28"/>
        <v>0.96212272727272707</v>
      </c>
      <c r="F39" s="293" t="str">
        <f t="shared" si="33"/>
        <v>A</v>
      </c>
      <c r="G39" s="550">
        <f>'2021-2022 исходные'!J191</f>
        <v>0.33333333333333331</v>
      </c>
      <c r="H39" s="551">
        <f t="shared" si="29"/>
        <v>0.60303030303030314</v>
      </c>
      <c r="I39" s="532" t="str">
        <f t="shared" si="34"/>
        <v>C</v>
      </c>
      <c r="J39" s="286">
        <f>'2021-2022 исходные'!L191</f>
        <v>0</v>
      </c>
      <c r="K39" s="162">
        <f t="shared" si="30"/>
        <v>9.3939393939393948E-2</v>
      </c>
      <c r="L39" s="296" t="str">
        <f t="shared" si="35"/>
        <v>D</v>
      </c>
      <c r="M39" s="318">
        <f>'2021-2022 исходные'!N191</f>
        <v>0</v>
      </c>
      <c r="N39" s="151">
        <f t="shared" si="31"/>
        <v>5.1172438672438682E-2</v>
      </c>
      <c r="O39" s="326" t="str">
        <f t="shared" si="36"/>
        <v>D</v>
      </c>
      <c r="P39" s="321">
        <f>'2021-2022 исходные'!T191</f>
        <v>0</v>
      </c>
      <c r="Q39" s="151">
        <f t="shared" si="32"/>
        <v>2.4957649322805892E-3</v>
      </c>
      <c r="R39" s="326" t="str">
        <f t="shared" si="37"/>
        <v>D</v>
      </c>
      <c r="S39" s="204" t="str">
        <f t="shared" si="17"/>
        <v>C</v>
      </c>
      <c r="T39" s="330">
        <f t="shared" si="18"/>
        <v>4.2</v>
      </c>
      <c r="U39" s="330">
        <f t="shared" si="11"/>
        <v>2</v>
      </c>
      <c r="V39" s="330">
        <f t="shared" si="19"/>
        <v>1</v>
      </c>
      <c r="W39" s="330">
        <f t="shared" si="20"/>
        <v>1</v>
      </c>
      <c r="X39" s="330">
        <f t="shared" si="21"/>
        <v>1</v>
      </c>
      <c r="Y39" s="334">
        <f t="shared" si="22"/>
        <v>1.8399999999999999</v>
      </c>
    </row>
    <row r="40" spans="1:25" ht="15" customHeight="1" x14ac:dyDescent="0.25">
      <c r="A40" s="63">
        <v>10</v>
      </c>
      <c r="B40" s="64">
        <v>30500</v>
      </c>
      <c r="C40" s="65" t="s">
        <v>363</v>
      </c>
      <c r="D40" s="283">
        <f>'2021-2022 исходные'!G198</f>
        <v>0.66666666666666663</v>
      </c>
      <c r="E40" s="307">
        <f t="shared" si="28"/>
        <v>0.96212272727272707</v>
      </c>
      <c r="F40" s="293" t="str">
        <f t="shared" si="33"/>
        <v>B</v>
      </c>
      <c r="G40" s="550">
        <f>'2021-2022 исходные'!J198</f>
        <v>0</v>
      </c>
      <c r="H40" s="551">
        <f t="shared" si="29"/>
        <v>0.60303030303030314</v>
      </c>
      <c r="I40" s="532" t="str">
        <f t="shared" si="34"/>
        <v>D</v>
      </c>
      <c r="J40" s="286">
        <f>'2021-2022 исходные'!L198</f>
        <v>0</v>
      </c>
      <c r="K40" s="162">
        <f t="shared" si="30"/>
        <v>9.3939393939393948E-2</v>
      </c>
      <c r="L40" s="296" t="str">
        <f t="shared" si="35"/>
        <v>D</v>
      </c>
      <c r="M40" s="318">
        <f>'2021-2022 исходные'!N198</f>
        <v>0</v>
      </c>
      <c r="N40" s="151">
        <f t="shared" si="31"/>
        <v>5.1172438672438682E-2</v>
      </c>
      <c r="O40" s="326" t="str">
        <f t="shared" si="36"/>
        <v>D</v>
      </c>
      <c r="P40" s="321">
        <f>'2021-2022 исходные'!T198</f>
        <v>0</v>
      </c>
      <c r="Q40" s="151">
        <f t="shared" si="32"/>
        <v>2.4957649322805892E-3</v>
      </c>
      <c r="R40" s="326" t="str">
        <f t="shared" si="37"/>
        <v>D</v>
      </c>
      <c r="S40" s="204" t="str">
        <f t="shared" si="17"/>
        <v>D</v>
      </c>
      <c r="T40" s="330">
        <f t="shared" si="18"/>
        <v>2.5</v>
      </c>
      <c r="U40" s="330">
        <f t="shared" si="11"/>
        <v>1</v>
      </c>
      <c r="V40" s="330">
        <f t="shared" si="19"/>
        <v>1</v>
      </c>
      <c r="W40" s="330">
        <f t="shared" si="20"/>
        <v>1</v>
      </c>
      <c r="X40" s="330">
        <f t="shared" si="21"/>
        <v>1</v>
      </c>
      <c r="Y40" s="334">
        <f t="shared" si="22"/>
        <v>1.3</v>
      </c>
    </row>
    <row r="41" spans="1:25" ht="15" customHeight="1" x14ac:dyDescent="0.25">
      <c r="A41" s="63">
        <v>11</v>
      </c>
      <c r="B41" s="64">
        <v>30530</v>
      </c>
      <c r="C41" s="65" t="s">
        <v>364</v>
      </c>
      <c r="D41" s="283">
        <f>'2021-2022 исходные'!G202</f>
        <v>1</v>
      </c>
      <c r="E41" s="307">
        <f t="shared" si="28"/>
        <v>0.96212272727272707</v>
      </c>
      <c r="F41" s="293" t="str">
        <f t="shared" si="33"/>
        <v>A</v>
      </c>
      <c r="G41" s="550">
        <f>'2021-2022 исходные'!J202</f>
        <v>0.33333333333333331</v>
      </c>
      <c r="H41" s="551">
        <f t="shared" si="29"/>
        <v>0.60303030303030314</v>
      </c>
      <c r="I41" s="532" t="str">
        <f t="shared" si="34"/>
        <v>C</v>
      </c>
      <c r="J41" s="286">
        <f>'2021-2022 исходные'!L202</f>
        <v>0</v>
      </c>
      <c r="K41" s="162">
        <f t="shared" si="30"/>
        <v>9.3939393939393948E-2</v>
      </c>
      <c r="L41" s="296" t="str">
        <f t="shared" si="35"/>
        <v>D</v>
      </c>
      <c r="M41" s="318">
        <f>'2021-2022 исходные'!N202</f>
        <v>0</v>
      </c>
      <c r="N41" s="151">
        <f t="shared" si="31"/>
        <v>5.1172438672438682E-2</v>
      </c>
      <c r="O41" s="326" t="str">
        <f t="shared" si="36"/>
        <v>D</v>
      </c>
      <c r="P41" s="321">
        <f>'2021-2022 исходные'!T202</f>
        <v>0</v>
      </c>
      <c r="Q41" s="151">
        <f t="shared" si="32"/>
        <v>2.4957649322805892E-3</v>
      </c>
      <c r="R41" s="326" t="str">
        <f t="shared" si="37"/>
        <v>D</v>
      </c>
      <c r="S41" s="204" t="str">
        <f t="shared" si="17"/>
        <v>C</v>
      </c>
      <c r="T41" s="330">
        <f t="shared" si="18"/>
        <v>4.2</v>
      </c>
      <c r="U41" s="330">
        <f t="shared" si="11"/>
        <v>2</v>
      </c>
      <c r="V41" s="330">
        <f t="shared" si="19"/>
        <v>1</v>
      </c>
      <c r="W41" s="330">
        <f t="shared" si="20"/>
        <v>1</v>
      </c>
      <c r="X41" s="330">
        <f t="shared" si="21"/>
        <v>1</v>
      </c>
      <c r="Y41" s="334">
        <f t="shared" si="22"/>
        <v>1.8399999999999999</v>
      </c>
    </row>
    <row r="42" spans="1:25" ht="15" customHeight="1" x14ac:dyDescent="0.25">
      <c r="A42" s="63">
        <v>12</v>
      </c>
      <c r="B42" s="64">
        <v>30640</v>
      </c>
      <c r="C42" s="65" t="s">
        <v>365</v>
      </c>
      <c r="D42" s="283">
        <f>'2021-2022 исходные'!G208</f>
        <v>0.5</v>
      </c>
      <c r="E42" s="307">
        <f t="shared" si="28"/>
        <v>0.96212272727272707</v>
      </c>
      <c r="F42" s="293" t="str">
        <f t="shared" si="33"/>
        <v>C</v>
      </c>
      <c r="G42" s="550">
        <f>'2021-2022 исходные'!J208</f>
        <v>0.33333333333333331</v>
      </c>
      <c r="H42" s="551">
        <f t="shared" si="29"/>
        <v>0.60303030303030314</v>
      </c>
      <c r="I42" s="532" t="str">
        <f t="shared" si="34"/>
        <v>C</v>
      </c>
      <c r="J42" s="286">
        <f>'2021-2022 исходные'!L208</f>
        <v>0</v>
      </c>
      <c r="K42" s="162">
        <f t="shared" si="30"/>
        <v>9.3939393939393948E-2</v>
      </c>
      <c r="L42" s="296" t="str">
        <f t="shared" si="35"/>
        <v>D</v>
      </c>
      <c r="M42" s="318">
        <f>'2021-2022 исходные'!N208</f>
        <v>0</v>
      </c>
      <c r="N42" s="151">
        <f t="shared" si="31"/>
        <v>5.1172438672438682E-2</v>
      </c>
      <c r="O42" s="326" t="str">
        <f t="shared" si="36"/>
        <v>D</v>
      </c>
      <c r="P42" s="321">
        <f>'2021-2022 исходные'!T208</f>
        <v>0</v>
      </c>
      <c r="Q42" s="151">
        <f t="shared" si="32"/>
        <v>2.4957649322805892E-3</v>
      </c>
      <c r="R42" s="326" t="str">
        <f t="shared" si="37"/>
        <v>D</v>
      </c>
      <c r="S42" s="204" t="str">
        <f t="shared" si="17"/>
        <v>D</v>
      </c>
      <c r="T42" s="330">
        <f t="shared" si="18"/>
        <v>2</v>
      </c>
      <c r="U42" s="330">
        <f t="shared" si="11"/>
        <v>2</v>
      </c>
      <c r="V42" s="330">
        <f t="shared" si="19"/>
        <v>1</v>
      </c>
      <c r="W42" s="330">
        <f t="shared" si="20"/>
        <v>1</v>
      </c>
      <c r="X42" s="330">
        <f t="shared" si="21"/>
        <v>1</v>
      </c>
      <c r="Y42" s="334">
        <f t="shared" si="22"/>
        <v>1.4</v>
      </c>
    </row>
    <row r="43" spans="1:25" ht="15" customHeight="1" x14ac:dyDescent="0.25">
      <c r="A43" s="63">
        <v>13</v>
      </c>
      <c r="B43" s="64">
        <v>30650</v>
      </c>
      <c r="C43" s="65" t="s">
        <v>366</v>
      </c>
      <c r="D43" s="283">
        <f>'2021-2022 исходные'!G211</f>
        <v>1.3333333333333333</v>
      </c>
      <c r="E43" s="307">
        <f t="shared" si="28"/>
        <v>0.96212272727272707</v>
      </c>
      <c r="F43" s="293" t="str">
        <f t="shared" si="33"/>
        <v>A</v>
      </c>
      <c r="G43" s="550">
        <f>'2021-2022 исходные'!J211</f>
        <v>0.66666666666666663</v>
      </c>
      <c r="H43" s="551">
        <f t="shared" si="29"/>
        <v>0.60303030303030314</v>
      </c>
      <c r="I43" s="532" t="str">
        <f t="shared" si="34"/>
        <v>B</v>
      </c>
      <c r="J43" s="286">
        <f>'2021-2022 исходные'!L211</f>
        <v>1</v>
      </c>
      <c r="K43" s="162">
        <f t="shared" si="30"/>
        <v>9.3939393939393948E-2</v>
      </c>
      <c r="L43" s="296" t="str">
        <f t="shared" si="35"/>
        <v>A</v>
      </c>
      <c r="M43" s="318">
        <f>'2021-2022 исходные'!N211</f>
        <v>0</v>
      </c>
      <c r="N43" s="151">
        <f t="shared" si="31"/>
        <v>5.1172438672438682E-2</v>
      </c>
      <c r="O43" s="326" t="str">
        <f t="shared" si="36"/>
        <v>D</v>
      </c>
      <c r="P43" s="321">
        <f>'2021-2022 исходные'!T211</f>
        <v>0</v>
      </c>
      <c r="Q43" s="151">
        <f t="shared" si="32"/>
        <v>2.4957649322805892E-3</v>
      </c>
      <c r="R43" s="326" t="str">
        <f t="shared" si="37"/>
        <v>D</v>
      </c>
      <c r="S43" s="204" t="str">
        <f t="shared" si="17"/>
        <v>B</v>
      </c>
      <c r="T43" s="330">
        <f t="shared" si="18"/>
        <v>4.2</v>
      </c>
      <c r="U43" s="330">
        <f t="shared" si="11"/>
        <v>2.5</v>
      </c>
      <c r="V43" s="330">
        <f t="shared" si="19"/>
        <v>4.2</v>
      </c>
      <c r="W43" s="330">
        <f t="shared" si="20"/>
        <v>1</v>
      </c>
      <c r="X43" s="330">
        <f t="shared" si="21"/>
        <v>1</v>
      </c>
      <c r="Y43" s="334">
        <f t="shared" si="22"/>
        <v>2.58</v>
      </c>
    </row>
    <row r="44" spans="1:25" ht="15" customHeight="1" x14ac:dyDescent="0.25">
      <c r="A44" s="63">
        <v>14</v>
      </c>
      <c r="B44" s="64">
        <v>30790</v>
      </c>
      <c r="C44" s="65" t="s">
        <v>367</v>
      </c>
      <c r="D44" s="283">
        <f>'2021-2022 исходные'!G219</f>
        <v>0.83333333333333337</v>
      </c>
      <c r="E44" s="307">
        <f t="shared" si="28"/>
        <v>0.96212272727272707</v>
      </c>
      <c r="F44" s="293" t="str">
        <f t="shared" si="33"/>
        <v>B</v>
      </c>
      <c r="G44" s="550">
        <f>'2021-2022 исходные'!J219</f>
        <v>0</v>
      </c>
      <c r="H44" s="551">
        <f t="shared" si="29"/>
        <v>0.60303030303030314</v>
      </c>
      <c r="I44" s="532" t="str">
        <f t="shared" si="34"/>
        <v>D</v>
      </c>
      <c r="J44" s="286">
        <f>'2021-2022 исходные'!L219</f>
        <v>0</v>
      </c>
      <c r="K44" s="162">
        <f t="shared" si="30"/>
        <v>9.3939393939393948E-2</v>
      </c>
      <c r="L44" s="296" t="str">
        <f t="shared" si="35"/>
        <v>D</v>
      </c>
      <c r="M44" s="318">
        <f>'2021-2022 исходные'!N219</f>
        <v>0</v>
      </c>
      <c r="N44" s="151">
        <f t="shared" si="31"/>
        <v>5.1172438672438682E-2</v>
      </c>
      <c r="O44" s="326" t="str">
        <f t="shared" si="36"/>
        <v>D</v>
      </c>
      <c r="P44" s="321">
        <f>'2021-2022 исходные'!T219</f>
        <v>0</v>
      </c>
      <c r="Q44" s="151">
        <f t="shared" si="32"/>
        <v>2.4957649322805892E-3</v>
      </c>
      <c r="R44" s="326" t="str">
        <f t="shared" si="37"/>
        <v>D</v>
      </c>
      <c r="S44" s="204" t="str">
        <f t="shared" si="17"/>
        <v>D</v>
      </c>
      <c r="T44" s="330">
        <f t="shared" si="18"/>
        <v>2.5</v>
      </c>
      <c r="U44" s="330">
        <f t="shared" si="11"/>
        <v>1</v>
      </c>
      <c r="V44" s="330">
        <f t="shared" si="19"/>
        <v>1</v>
      </c>
      <c r="W44" s="330">
        <f t="shared" si="20"/>
        <v>1</v>
      </c>
      <c r="X44" s="330">
        <f t="shared" si="21"/>
        <v>1</v>
      </c>
      <c r="Y44" s="334">
        <f t="shared" si="22"/>
        <v>1.3</v>
      </c>
    </row>
    <row r="45" spans="1:25" ht="15" customHeight="1" x14ac:dyDescent="0.25">
      <c r="A45" s="63">
        <v>15</v>
      </c>
      <c r="B45" s="64">
        <v>30890</v>
      </c>
      <c r="C45" s="65" t="s">
        <v>368</v>
      </c>
      <c r="D45" s="283">
        <f>'2021-2022 исходные'!G224</f>
        <v>1</v>
      </c>
      <c r="E45" s="307">
        <f t="shared" si="28"/>
        <v>0.96212272727272707</v>
      </c>
      <c r="F45" s="293" t="str">
        <f t="shared" si="33"/>
        <v>A</v>
      </c>
      <c r="G45" s="550">
        <f>'2021-2022 исходные'!J224</f>
        <v>0.33333333333333331</v>
      </c>
      <c r="H45" s="551">
        <f t="shared" si="29"/>
        <v>0.60303030303030314</v>
      </c>
      <c r="I45" s="532" t="str">
        <f t="shared" si="34"/>
        <v>C</v>
      </c>
      <c r="J45" s="286">
        <f>'2021-2022 исходные'!L224</f>
        <v>0</v>
      </c>
      <c r="K45" s="162">
        <f t="shared" si="30"/>
        <v>9.3939393939393948E-2</v>
      </c>
      <c r="L45" s="296" t="str">
        <f t="shared" si="35"/>
        <v>D</v>
      </c>
      <c r="M45" s="318">
        <f>'2021-2022 исходные'!N224</f>
        <v>0</v>
      </c>
      <c r="N45" s="151">
        <f t="shared" si="31"/>
        <v>5.1172438672438682E-2</v>
      </c>
      <c r="O45" s="326" t="str">
        <f t="shared" si="36"/>
        <v>D</v>
      </c>
      <c r="P45" s="321">
        <f>'2021-2022 исходные'!T224</f>
        <v>0</v>
      </c>
      <c r="Q45" s="151">
        <f t="shared" si="32"/>
        <v>2.4957649322805892E-3</v>
      </c>
      <c r="R45" s="326" t="str">
        <f t="shared" si="37"/>
        <v>D</v>
      </c>
      <c r="S45" s="204" t="str">
        <f t="shared" si="17"/>
        <v>C</v>
      </c>
      <c r="T45" s="330">
        <f t="shared" si="18"/>
        <v>4.2</v>
      </c>
      <c r="U45" s="330">
        <f t="shared" si="11"/>
        <v>2</v>
      </c>
      <c r="V45" s="330">
        <f t="shared" si="19"/>
        <v>1</v>
      </c>
      <c r="W45" s="330">
        <f t="shared" si="20"/>
        <v>1</v>
      </c>
      <c r="X45" s="330">
        <f t="shared" si="21"/>
        <v>1</v>
      </c>
      <c r="Y45" s="334">
        <f t="shared" si="22"/>
        <v>1.8399999999999999</v>
      </c>
    </row>
    <row r="46" spans="1:25" ht="15" customHeight="1" x14ac:dyDescent="0.25">
      <c r="A46" s="63">
        <v>16</v>
      </c>
      <c r="B46" s="64">
        <v>30940</v>
      </c>
      <c r="C46" s="65" t="s">
        <v>369</v>
      </c>
      <c r="D46" s="283">
        <f>'2021-2022 исходные'!G230</f>
        <v>1.6666666666666667</v>
      </c>
      <c r="E46" s="307">
        <f t="shared" si="28"/>
        <v>0.96212272727272707</v>
      </c>
      <c r="F46" s="293" t="str">
        <f t="shared" si="33"/>
        <v>A</v>
      </c>
      <c r="G46" s="550">
        <f>'2021-2022 исходные'!J230</f>
        <v>1</v>
      </c>
      <c r="H46" s="551">
        <f t="shared" si="29"/>
        <v>0.60303030303030314</v>
      </c>
      <c r="I46" s="532" t="str">
        <f t="shared" si="34"/>
        <v>A</v>
      </c>
      <c r="J46" s="286">
        <f>'2021-2022 исходные'!L230</f>
        <v>0</v>
      </c>
      <c r="K46" s="162">
        <f t="shared" si="30"/>
        <v>9.3939393939393948E-2</v>
      </c>
      <c r="L46" s="296" t="str">
        <f t="shared" si="35"/>
        <v>D</v>
      </c>
      <c r="M46" s="318">
        <f>'2021-2022 исходные'!N230</f>
        <v>0.1</v>
      </c>
      <c r="N46" s="151">
        <f t="shared" si="31"/>
        <v>5.1172438672438682E-2</v>
      </c>
      <c r="O46" s="326" t="str">
        <f t="shared" si="36"/>
        <v>D</v>
      </c>
      <c r="P46" s="321">
        <f>'2021-2022 исходные'!T230</f>
        <v>0</v>
      </c>
      <c r="Q46" s="151">
        <f t="shared" si="32"/>
        <v>2.4957649322805892E-3</v>
      </c>
      <c r="R46" s="326" t="str">
        <f t="shared" si="37"/>
        <v>D</v>
      </c>
      <c r="S46" s="204" t="str">
        <f t="shared" si="17"/>
        <v>C</v>
      </c>
      <c r="T46" s="330">
        <f t="shared" si="18"/>
        <v>4.2</v>
      </c>
      <c r="U46" s="330">
        <f t="shared" si="11"/>
        <v>4.2</v>
      </c>
      <c r="V46" s="330">
        <f t="shared" si="19"/>
        <v>1</v>
      </c>
      <c r="W46" s="330">
        <f t="shared" si="20"/>
        <v>1</v>
      </c>
      <c r="X46" s="330">
        <f t="shared" si="21"/>
        <v>1</v>
      </c>
      <c r="Y46" s="334">
        <f t="shared" si="22"/>
        <v>2.2800000000000002</v>
      </c>
    </row>
    <row r="47" spans="1:25" ht="15" customHeight="1" thickBot="1" x14ac:dyDescent="0.3">
      <c r="A47" s="66">
        <v>17</v>
      </c>
      <c r="B47" s="67">
        <v>31480</v>
      </c>
      <c r="C47" s="68" t="s">
        <v>371</v>
      </c>
      <c r="D47" s="284">
        <f>'2021-2022 исходные'!G240</f>
        <v>1.1666666666666667</v>
      </c>
      <c r="E47" s="308">
        <f t="shared" si="28"/>
        <v>0.96212272727272707</v>
      </c>
      <c r="F47" s="294" t="str">
        <f t="shared" si="33"/>
        <v>A</v>
      </c>
      <c r="G47" s="552">
        <f>'2021-2022 исходные'!J240</f>
        <v>1.3333333333333333</v>
      </c>
      <c r="H47" s="553">
        <f t="shared" si="29"/>
        <v>0.60303030303030314</v>
      </c>
      <c r="I47" s="533" t="str">
        <f t="shared" si="34"/>
        <v>A</v>
      </c>
      <c r="J47" s="287">
        <f>'2021-2022 исходные'!L240</f>
        <v>0</v>
      </c>
      <c r="K47" s="189">
        <f t="shared" si="30"/>
        <v>9.3939393939393948E-2</v>
      </c>
      <c r="L47" s="297" t="str">
        <f t="shared" si="35"/>
        <v>D</v>
      </c>
      <c r="M47" s="323">
        <f>'2021-2022 исходные'!N240</f>
        <v>0.14285714285714285</v>
      </c>
      <c r="N47" s="152">
        <f t="shared" si="31"/>
        <v>5.1172438672438682E-2</v>
      </c>
      <c r="O47" s="327" t="str">
        <f t="shared" si="36"/>
        <v>D</v>
      </c>
      <c r="P47" s="322">
        <f>'2021-2022 исходные'!T240</f>
        <v>0</v>
      </c>
      <c r="Q47" s="152">
        <f t="shared" si="32"/>
        <v>2.4957649322805892E-3</v>
      </c>
      <c r="R47" s="327" t="str">
        <f t="shared" si="37"/>
        <v>D</v>
      </c>
      <c r="S47" s="205" t="str">
        <f t="shared" si="17"/>
        <v>C</v>
      </c>
      <c r="T47" s="331">
        <f t="shared" si="18"/>
        <v>4.2</v>
      </c>
      <c r="U47" s="331">
        <f t="shared" si="11"/>
        <v>4.2</v>
      </c>
      <c r="V47" s="331">
        <f t="shared" si="19"/>
        <v>1</v>
      </c>
      <c r="W47" s="331">
        <f t="shared" si="20"/>
        <v>1</v>
      </c>
      <c r="X47" s="331">
        <f t="shared" si="21"/>
        <v>1</v>
      </c>
      <c r="Y47" s="335">
        <f t="shared" si="22"/>
        <v>2.2800000000000002</v>
      </c>
    </row>
    <row r="48" spans="1:25" ht="15" customHeight="1" thickBot="1" x14ac:dyDescent="0.3">
      <c r="A48" s="126"/>
      <c r="B48" s="191"/>
      <c r="C48" s="338" t="s">
        <v>417</v>
      </c>
      <c r="D48" s="186">
        <f>AVERAGE(D49:D67)</f>
        <v>0.81578947368421062</v>
      </c>
      <c r="E48" s="309"/>
      <c r="F48" s="190" t="str">
        <f t="shared" si="33"/>
        <v>B</v>
      </c>
      <c r="G48" s="548">
        <f>AVERAGE(G49:G67)</f>
        <v>0.59649122807017541</v>
      </c>
      <c r="H48" s="554"/>
      <c r="I48" s="531" t="str">
        <f t="shared" si="34"/>
        <v>C</v>
      </c>
      <c r="J48" s="272">
        <f>AVERAGE(J49:J67)</f>
        <v>7.0175438596491224E-2</v>
      </c>
      <c r="K48" s="187"/>
      <c r="L48" s="201" t="str">
        <f t="shared" si="35"/>
        <v>D</v>
      </c>
      <c r="M48" s="158">
        <f>AVERAGE(M49:M67)</f>
        <v>4.1353383458646607E-2</v>
      </c>
      <c r="N48" s="160"/>
      <c r="O48" s="190" t="str">
        <f t="shared" si="36"/>
        <v>D</v>
      </c>
      <c r="P48" s="158">
        <f>AVERAGE(P49:P67)</f>
        <v>1.5710919088766692E-3</v>
      </c>
      <c r="Q48" s="160"/>
      <c r="R48" s="190" t="str">
        <f t="shared" si="37"/>
        <v>D</v>
      </c>
      <c r="S48" s="207" t="str">
        <f t="shared" si="17"/>
        <v>C</v>
      </c>
      <c r="T48" s="328">
        <f t="shared" si="18"/>
        <v>2.5</v>
      </c>
      <c r="U48" s="328">
        <f t="shared" si="11"/>
        <v>2</v>
      </c>
      <c r="V48" s="328">
        <f t="shared" si="19"/>
        <v>1</v>
      </c>
      <c r="W48" s="328">
        <f t="shared" si="20"/>
        <v>1</v>
      </c>
      <c r="X48" s="328">
        <f t="shared" si="21"/>
        <v>1</v>
      </c>
      <c r="Y48" s="332">
        <f t="shared" si="22"/>
        <v>1.5</v>
      </c>
    </row>
    <row r="49" spans="1:25" s="1" customFormat="1" ht="15" customHeight="1" x14ac:dyDescent="0.25">
      <c r="A49" s="269">
        <v>1</v>
      </c>
      <c r="B49" s="69">
        <v>40010</v>
      </c>
      <c r="C49" s="70" t="s">
        <v>372</v>
      </c>
      <c r="D49" s="280">
        <f>'2021-2022 исходные'!G248</f>
        <v>1.1666666666666667</v>
      </c>
      <c r="E49" s="305">
        <f t="shared" ref="E49:E67" si="38">$D$124</f>
        <v>0.96212272727272707</v>
      </c>
      <c r="F49" s="292" t="str">
        <f t="shared" si="33"/>
        <v>A</v>
      </c>
      <c r="G49" s="546">
        <f>'2021-2022 исходные'!J248</f>
        <v>1.6666666666666667</v>
      </c>
      <c r="H49" s="547">
        <f t="shared" ref="H49:H67" si="39">$G$124</f>
        <v>0.60303030303030314</v>
      </c>
      <c r="I49" s="530" t="str">
        <f t="shared" si="34"/>
        <v>A</v>
      </c>
      <c r="J49" s="288">
        <f>'2021-2022 исходные'!L248</f>
        <v>0</v>
      </c>
      <c r="K49" s="305">
        <f t="shared" ref="K49:K67" si="40">$J$124</f>
        <v>9.3939393939393948E-2</v>
      </c>
      <c r="L49" s="295" t="str">
        <f t="shared" si="35"/>
        <v>D</v>
      </c>
      <c r="M49" s="280">
        <f>'2021-2022 исходные'!N248</f>
        <v>0.14285714285714285</v>
      </c>
      <c r="N49" s="305">
        <f t="shared" ref="N49:N67" si="41">$M$124</f>
        <v>5.1172438672438682E-2</v>
      </c>
      <c r="O49" s="325" t="str">
        <f t="shared" si="36"/>
        <v>D</v>
      </c>
      <c r="P49" s="280">
        <f>'2021-2022 исходные'!T248</f>
        <v>0</v>
      </c>
      <c r="Q49" s="305">
        <f t="shared" ref="Q49:Q67" si="42">$P$124</f>
        <v>2.4957649322805892E-3</v>
      </c>
      <c r="R49" s="325" t="str">
        <f t="shared" si="37"/>
        <v>D</v>
      </c>
      <c r="S49" s="273" t="str">
        <f t="shared" si="17"/>
        <v>C</v>
      </c>
      <c r="T49" s="329">
        <f t="shared" ref="T49:T54" si="43">IF(F49="A",4.2,IF(F49="B",2.5,IF(F49="C",2,1)))</f>
        <v>4.2</v>
      </c>
      <c r="U49" s="329">
        <f t="shared" si="11"/>
        <v>4.2</v>
      </c>
      <c r="V49" s="329">
        <f t="shared" ref="V49:V54" si="44">IF(L49="A",4.2,IF(L49="B",2.5,IF(L49="C",2,1)))</f>
        <v>1</v>
      </c>
      <c r="W49" s="329">
        <f t="shared" ref="W49:W54" si="45">IF(O49="A",4.2,IF(O49="B",2.5,IF(O49="C",2,1)))</f>
        <v>1</v>
      </c>
      <c r="X49" s="329">
        <f t="shared" ref="X49:X54" si="46">IF(R49="A",4.2,IF(R49="B",2.5,IF(R49="C",2,1)))</f>
        <v>1</v>
      </c>
      <c r="Y49" s="333">
        <f t="shared" ref="Y49:Y54" si="47">AVERAGE(T49:X49)</f>
        <v>2.2800000000000002</v>
      </c>
    </row>
    <row r="50" spans="1:25" s="1" customFormat="1" ht="15" customHeight="1" x14ac:dyDescent="0.25">
      <c r="A50" s="270">
        <v>2</v>
      </c>
      <c r="B50" s="64">
        <v>40030</v>
      </c>
      <c r="C50" s="65" t="s">
        <v>374</v>
      </c>
      <c r="D50" s="281">
        <f>'2021-2022 исходные'!G255</f>
        <v>0.33333333333333331</v>
      </c>
      <c r="E50" s="306">
        <f t="shared" si="38"/>
        <v>0.96212272727272707</v>
      </c>
      <c r="F50" s="293" t="str">
        <f t="shared" si="33"/>
        <v>C</v>
      </c>
      <c r="G50" s="550">
        <f>'2021-2022 исходные'!J255</f>
        <v>0</v>
      </c>
      <c r="H50" s="551">
        <f t="shared" si="39"/>
        <v>0.60303030303030314</v>
      </c>
      <c r="I50" s="532" t="str">
        <f t="shared" si="34"/>
        <v>D</v>
      </c>
      <c r="J50" s="289">
        <f>'2021-2022 исходные'!L255</f>
        <v>0</v>
      </c>
      <c r="K50" s="306">
        <f t="shared" si="40"/>
        <v>9.3939393939393948E-2</v>
      </c>
      <c r="L50" s="296" t="str">
        <f t="shared" si="35"/>
        <v>D</v>
      </c>
      <c r="M50" s="281">
        <f>'2021-2022 исходные'!N255</f>
        <v>0</v>
      </c>
      <c r="N50" s="306">
        <f t="shared" si="41"/>
        <v>5.1172438672438682E-2</v>
      </c>
      <c r="O50" s="326" t="str">
        <f t="shared" si="36"/>
        <v>D</v>
      </c>
      <c r="P50" s="281">
        <f>'2021-2022 исходные'!T255</f>
        <v>0</v>
      </c>
      <c r="Q50" s="306">
        <f t="shared" si="42"/>
        <v>2.4957649322805892E-3</v>
      </c>
      <c r="R50" s="326" t="str">
        <f t="shared" si="37"/>
        <v>D</v>
      </c>
      <c r="S50" s="274" t="str">
        <f t="shared" si="17"/>
        <v>D</v>
      </c>
      <c r="T50" s="330">
        <f t="shared" si="43"/>
        <v>2</v>
      </c>
      <c r="U50" s="330">
        <f t="shared" si="11"/>
        <v>1</v>
      </c>
      <c r="V50" s="330">
        <f t="shared" si="44"/>
        <v>1</v>
      </c>
      <c r="W50" s="330">
        <f t="shared" si="45"/>
        <v>1</v>
      </c>
      <c r="X50" s="330">
        <f t="shared" si="46"/>
        <v>1</v>
      </c>
      <c r="Y50" s="334">
        <f t="shared" si="47"/>
        <v>1.2</v>
      </c>
    </row>
    <row r="51" spans="1:25" s="1" customFormat="1" ht="15" customHeight="1" x14ac:dyDescent="0.25">
      <c r="A51" s="270">
        <v>3</v>
      </c>
      <c r="B51" s="64">
        <v>40410</v>
      </c>
      <c r="C51" s="65" t="s">
        <v>382</v>
      </c>
      <c r="D51" s="281">
        <f>'2021-2022 исходные'!G257</f>
        <v>1</v>
      </c>
      <c r="E51" s="306">
        <f t="shared" si="38"/>
        <v>0.96212272727272707</v>
      </c>
      <c r="F51" s="293" t="str">
        <f t="shared" si="33"/>
        <v>A</v>
      </c>
      <c r="G51" s="550">
        <f>'2021-2022 исходные'!J257</f>
        <v>0.66666666666666663</v>
      </c>
      <c r="H51" s="551">
        <f t="shared" si="39"/>
        <v>0.60303030303030314</v>
      </c>
      <c r="I51" s="532" t="str">
        <f t="shared" si="34"/>
        <v>B</v>
      </c>
      <c r="J51" s="289">
        <f>'2021-2022 исходные'!L257</f>
        <v>0</v>
      </c>
      <c r="K51" s="306">
        <f t="shared" si="40"/>
        <v>9.3939393939393948E-2</v>
      </c>
      <c r="L51" s="296" t="str">
        <f t="shared" si="35"/>
        <v>D</v>
      </c>
      <c r="M51" s="281">
        <f>'2021-2022 исходные'!N257</f>
        <v>0.16666666666666666</v>
      </c>
      <c r="N51" s="306">
        <f t="shared" si="41"/>
        <v>5.1172438672438682E-2</v>
      </c>
      <c r="O51" s="326" t="str">
        <f t="shared" si="36"/>
        <v>D</v>
      </c>
      <c r="P51" s="281">
        <f>'2021-2022 исходные'!T257</f>
        <v>0</v>
      </c>
      <c r="Q51" s="306">
        <f t="shared" si="42"/>
        <v>2.4957649322805892E-3</v>
      </c>
      <c r="R51" s="326" t="str">
        <f t="shared" si="37"/>
        <v>D</v>
      </c>
      <c r="S51" s="274" t="str">
        <f t="shared" si="17"/>
        <v>C</v>
      </c>
      <c r="T51" s="330">
        <f t="shared" si="43"/>
        <v>4.2</v>
      </c>
      <c r="U51" s="330">
        <f t="shared" si="11"/>
        <v>2.5</v>
      </c>
      <c r="V51" s="330">
        <f t="shared" si="44"/>
        <v>1</v>
      </c>
      <c r="W51" s="330">
        <f t="shared" si="45"/>
        <v>1</v>
      </c>
      <c r="X51" s="330">
        <f t="shared" si="46"/>
        <v>1</v>
      </c>
      <c r="Y51" s="334">
        <f t="shared" si="47"/>
        <v>1.94</v>
      </c>
    </row>
    <row r="52" spans="1:25" s="1" customFormat="1" ht="15" customHeight="1" x14ac:dyDescent="0.25">
      <c r="A52" s="270">
        <v>4</v>
      </c>
      <c r="B52" s="64">
        <v>40011</v>
      </c>
      <c r="C52" s="65" t="s">
        <v>373</v>
      </c>
      <c r="D52" s="281">
        <f>'2021-2022 исходные'!G263</f>
        <v>0.5</v>
      </c>
      <c r="E52" s="306">
        <f t="shared" si="38"/>
        <v>0.96212272727272707</v>
      </c>
      <c r="F52" s="293" t="str">
        <f t="shared" si="33"/>
        <v>C</v>
      </c>
      <c r="G52" s="550">
        <f>'2021-2022 исходные'!J263</f>
        <v>0.66666666666666663</v>
      </c>
      <c r="H52" s="551">
        <f t="shared" si="39"/>
        <v>0.60303030303030314</v>
      </c>
      <c r="I52" s="532" t="str">
        <f t="shared" si="34"/>
        <v>B</v>
      </c>
      <c r="J52" s="289">
        <f>'2021-2022 исходные'!L263</f>
        <v>0</v>
      </c>
      <c r="K52" s="306">
        <f t="shared" si="40"/>
        <v>9.3939393939393948E-2</v>
      </c>
      <c r="L52" s="296" t="str">
        <f t="shared" si="35"/>
        <v>D</v>
      </c>
      <c r="M52" s="281">
        <f>'2021-2022 исходные'!N263</f>
        <v>0.33333333333333331</v>
      </c>
      <c r="N52" s="306">
        <f t="shared" si="41"/>
        <v>5.1172438672438682E-2</v>
      </c>
      <c r="O52" s="326" t="str">
        <f t="shared" si="36"/>
        <v>C</v>
      </c>
      <c r="P52" s="281">
        <f>'2021-2022 исходные'!T263</f>
        <v>0</v>
      </c>
      <c r="Q52" s="306">
        <f t="shared" si="42"/>
        <v>2.4957649322805892E-3</v>
      </c>
      <c r="R52" s="326" t="str">
        <f t="shared" si="37"/>
        <v>D</v>
      </c>
      <c r="S52" s="274" t="str">
        <f t="shared" si="17"/>
        <v>C</v>
      </c>
      <c r="T52" s="330">
        <f t="shared" si="43"/>
        <v>2</v>
      </c>
      <c r="U52" s="330">
        <f t="shared" si="11"/>
        <v>2.5</v>
      </c>
      <c r="V52" s="330">
        <f t="shared" si="44"/>
        <v>1</v>
      </c>
      <c r="W52" s="330">
        <f t="shared" si="45"/>
        <v>2</v>
      </c>
      <c r="X52" s="330">
        <f t="shared" si="46"/>
        <v>1</v>
      </c>
      <c r="Y52" s="334">
        <f t="shared" si="47"/>
        <v>1.7</v>
      </c>
    </row>
    <row r="53" spans="1:25" s="1" customFormat="1" ht="15" customHeight="1" x14ac:dyDescent="0.25">
      <c r="A53" s="270">
        <v>5</v>
      </c>
      <c r="B53" s="64">
        <v>40080</v>
      </c>
      <c r="C53" s="65" t="s">
        <v>376</v>
      </c>
      <c r="D53" s="281">
        <f>'2021-2022 исходные'!G266</f>
        <v>1</v>
      </c>
      <c r="E53" s="306">
        <f t="shared" si="38"/>
        <v>0.96212272727272707</v>
      </c>
      <c r="F53" s="293" t="str">
        <f t="shared" si="33"/>
        <v>A</v>
      </c>
      <c r="G53" s="550">
        <f>'2021-2022 исходные'!J266</f>
        <v>0.66666666666666663</v>
      </c>
      <c r="H53" s="551">
        <f t="shared" si="39"/>
        <v>0.60303030303030314</v>
      </c>
      <c r="I53" s="532" t="str">
        <f t="shared" si="34"/>
        <v>B</v>
      </c>
      <c r="J53" s="289">
        <f>'2021-2022 исходные'!L266</f>
        <v>0</v>
      </c>
      <c r="K53" s="306">
        <f t="shared" si="40"/>
        <v>9.3939393939393948E-2</v>
      </c>
      <c r="L53" s="296" t="str">
        <f t="shared" si="35"/>
        <v>D</v>
      </c>
      <c r="M53" s="281">
        <f>'2021-2022 исходные'!N266</f>
        <v>0</v>
      </c>
      <c r="N53" s="306">
        <f t="shared" si="41"/>
        <v>5.1172438672438682E-2</v>
      </c>
      <c r="O53" s="326" t="str">
        <f t="shared" si="36"/>
        <v>D</v>
      </c>
      <c r="P53" s="281">
        <f>'2021-2022 исходные'!T266</f>
        <v>0</v>
      </c>
      <c r="Q53" s="306">
        <f t="shared" si="42"/>
        <v>2.4957649322805892E-3</v>
      </c>
      <c r="R53" s="326" t="str">
        <f t="shared" si="37"/>
        <v>D</v>
      </c>
      <c r="S53" s="274" t="str">
        <f t="shared" si="17"/>
        <v>C</v>
      </c>
      <c r="T53" s="330">
        <f t="shared" si="43"/>
        <v>4.2</v>
      </c>
      <c r="U53" s="330">
        <f t="shared" si="11"/>
        <v>2.5</v>
      </c>
      <c r="V53" s="330">
        <f t="shared" si="44"/>
        <v>1</v>
      </c>
      <c r="W53" s="330">
        <f t="shared" si="45"/>
        <v>1</v>
      </c>
      <c r="X53" s="330">
        <f t="shared" si="46"/>
        <v>1</v>
      </c>
      <c r="Y53" s="334">
        <f t="shared" si="47"/>
        <v>1.94</v>
      </c>
    </row>
    <row r="54" spans="1:25" s="1" customFormat="1" ht="15" customHeight="1" x14ac:dyDescent="0.25">
      <c r="A54" s="270">
        <v>6</v>
      </c>
      <c r="B54" s="64">
        <v>40100</v>
      </c>
      <c r="C54" s="65" t="s">
        <v>377</v>
      </c>
      <c r="D54" s="281">
        <f>'2021-2022 исходные'!G271</f>
        <v>1.1666666666666667</v>
      </c>
      <c r="E54" s="306">
        <f t="shared" si="38"/>
        <v>0.96212272727272707</v>
      </c>
      <c r="F54" s="293" t="str">
        <f t="shared" si="33"/>
        <v>A</v>
      </c>
      <c r="G54" s="550">
        <f>'2021-2022 исходные'!J271</f>
        <v>1</v>
      </c>
      <c r="H54" s="551">
        <f t="shared" si="39"/>
        <v>0.60303030303030314</v>
      </c>
      <c r="I54" s="532" t="str">
        <f t="shared" si="34"/>
        <v>A</v>
      </c>
      <c r="J54" s="289">
        <f>'2021-2022 исходные'!L271</f>
        <v>0</v>
      </c>
      <c r="K54" s="306">
        <f t="shared" si="40"/>
        <v>9.3939393939393948E-2</v>
      </c>
      <c r="L54" s="296" t="str">
        <f t="shared" si="35"/>
        <v>D</v>
      </c>
      <c r="M54" s="281">
        <f>'2021-2022 исходные'!N271</f>
        <v>0.14285714285714285</v>
      </c>
      <c r="N54" s="306">
        <f t="shared" si="41"/>
        <v>5.1172438672438682E-2</v>
      </c>
      <c r="O54" s="326" t="str">
        <f t="shared" si="36"/>
        <v>D</v>
      </c>
      <c r="P54" s="281">
        <f>'2021-2022 исходные'!T271</f>
        <v>0</v>
      </c>
      <c r="Q54" s="306">
        <f t="shared" si="42"/>
        <v>2.4957649322805892E-3</v>
      </c>
      <c r="R54" s="326" t="str">
        <f t="shared" si="37"/>
        <v>D</v>
      </c>
      <c r="S54" s="274" t="str">
        <f t="shared" si="17"/>
        <v>C</v>
      </c>
      <c r="T54" s="330">
        <f t="shared" si="43"/>
        <v>4.2</v>
      </c>
      <c r="U54" s="330">
        <f t="shared" si="11"/>
        <v>4.2</v>
      </c>
      <c r="V54" s="330">
        <f t="shared" si="44"/>
        <v>1</v>
      </c>
      <c r="W54" s="330">
        <f t="shared" si="45"/>
        <v>1</v>
      </c>
      <c r="X54" s="330">
        <f t="shared" si="46"/>
        <v>1</v>
      </c>
      <c r="Y54" s="334">
        <f t="shared" si="47"/>
        <v>2.2800000000000002</v>
      </c>
    </row>
    <row r="55" spans="1:25" ht="15" customHeight="1" x14ac:dyDescent="0.25">
      <c r="A55" s="71">
        <v>7</v>
      </c>
      <c r="B55" s="69">
        <v>40031</v>
      </c>
      <c r="C55" s="70" t="s">
        <v>375</v>
      </c>
      <c r="D55" s="300">
        <f>'2021-2022 исходные'!G278</f>
        <v>0.5</v>
      </c>
      <c r="E55" s="307">
        <f t="shared" si="38"/>
        <v>0.96212272727272707</v>
      </c>
      <c r="F55" s="292" t="str">
        <f t="shared" si="33"/>
        <v>C</v>
      </c>
      <c r="G55" s="546">
        <f>'2021-2022 исходные'!J278</f>
        <v>0</v>
      </c>
      <c r="H55" s="547">
        <f t="shared" si="39"/>
        <v>0.60303030303030314</v>
      </c>
      <c r="I55" s="530" t="str">
        <f t="shared" si="34"/>
        <v>D</v>
      </c>
      <c r="J55" s="285">
        <f>'2021-2022 исходные'!L278</f>
        <v>0</v>
      </c>
      <c r="K55" s="188">
        <f t="shared" si="40"/>
        <v>9.3939393939393948E-2</v>
      </c>
      <c r="L55" s="295" t="str">
        <f t="shared" si="35"/>
        <v>D</v>
      </c>
      <c r="M55" s="320">
        <f>'2021-2022 исходные'!N278</f>
        <v>0</v>
      </c>
      <c r="N55" s="150">
        <f t="shared" si="41"/>
        <v>5.1172438672438682E-2</v>
      </c>
      <c r="O55" s="325" t="str">
        <f t="shared" si="36"/>
        <v>D</v>
      </c>
      <c r="P55" s="320">
        <f>'2021-2022 исходные'!T278</f>
        <v>0</v>
      </c>
      <c r="Q55" s="150">
        <f t="shared" si="42"/>
        <v>2.4957649322805892E-3</v>
      </c>
      <c r="R55" s="325" t="str">
        <f t="shared" si="37"/>
        <v>D</v>
      </c>
      <c r="S55" s="206" t="str">
        <f t="shared" si="17"/>
        <v>D</v>
      </c>
      <c r="T55" s="330">
        <f t="shared" si="18"/>
        <v>2</v>
      </c>
      <c r="U55" s="330">
        <f t="shared" si="11"/>
        <v>1</v>
      </c>
      <c r="V55" s="330">
        <f t="shared" si="19"/>
        <v>1</v>
      </c>
      <c r="W55" s="330">
        <f t="shared" si="20"/>
        <v>1</v>
      </c>
      <c r="X55" s="330">
        <f t="shared" si="21"/>
        <v>1</v>
      </c>
      <c r="Y55" s="334">
        <f t="shared" si="22"/>
        <v>1.2</v>
      </c>
    </row>
    <row r="56" spans="1:25" ht="15" customHeight="1" x14ac:dyDescent="0.25">
      <c r="A56" s="72">
        <v>8</v>
      </c>
      <c r="B56" s="64">
        <v>40210</v>
      </c>
      <c r="C56" s="65" t="s">
        <v>378</v>
      </c>
      <c r="D56" s="301">
        <f>'2021-2022 исходные'!G281</f>
        <v>0.5</v>
      </c>
      <c r="E56" s="307">
        <f t="shared" si="38"/>
        <v>0.96212272727272707</v>
      </c>
      <c r="F56" s="293" t="str">
        <f t="shared" si="33"/>
        <v>C</v>
      </c>
      <c r="G56" s="550">
        <f>'2021-2022 исходные'!J281</f>
        <v>0.66666666666666663</v>
      </c>
      <c r="H56" s="551">
        <f t="shared" si="39"/>
        <v>0.60303030303030314</v>
      </c>
      <c r="I56" s="532" t="str">
        <f t="shared" si="34"/>
        <v>B</v>
      </c>
      <c r="J56" s="286">
        <f>'2021-2022 исходные'!L281</f>
        <v>0</v>
      </c>
      <c r="K56" s="162">
        <f t="shared" si="40"/>
        <v>9.3939393939393948E-2</v>
      </c>
      <c r="L56" s="296" t="str">
        <f t="shared" si="35"/>
        <v>D</v>
      </c>
      <c r="M56" s="321">
        <f>'2021-2022 исходные'!N281</f>
        <v>0</v>
      </c>
      <c r="N56" s="151">
        <f t="shared" si="41"/>
        <v>5.1172438672438682E-2</v>
      </c>
      <c r="O56" s="326" t="str">
        <f t="shared" si="36"/>
        <v>D</v>
      </c>
      <c r="P56" s="321">
        <f>'2021-2022 исходные'!T281</f>
        <v>0</v>
      </c>
      <c r="Q56" s="151">
        <f t="shared" si="42"/>
        <v>2.4957649322805892E-3</v>
      </c>
      <c r="R56" s="326" t="str">
        <f t="shared" si="37"/>
        <v>D</v>
      </c>
      <c r="S56" s="204" t="str">
        <f t="shared" si="17"/>
        <v>C</v>
      </c>
      <c r="T56" s="330">
        <f t="shared" si="18"/>
        <v>2</v>
      </c>
      <c r="U56" s="330">
        <f t="shared" si="11"/>
        <v>2.5</v>
      </c>
      <c r="V56" s="330">
        <f t="shared" si="19"/>
        <v>1</v>
      </c>
      <c r="W56" s="330">
        <f t="shared" si="20"/>
        <v>1</v>
      </c>
      <c r="X56" s="330">
        <f t="shared" si="21"/>
        <v>1</v>
      </c>
      <c r="Y56" s="334">
        <f t="shared" si="22"/>
        <v>1.5</v>
      </c>
    </row>
    <row r="57" spans="1:25" ht="15" customHeight="1" x14ac:dyDescent="0.25">
      <c r="A57" s="72">
        <v>9</v>
      </c>
      <c r="B57" s="64">
        <v>40300</v>
      </c>
      <c r="C57" s="65" t="s">
        <v>379</v>
      </c>
      <c r="D57" s="301">
        <f>'2021-2022 исходные'!G284</f>
        <v>0.33333333333333331</v>
      </c>
      <c r="E57" s="307">
        <f t="shared" si="38"/>
        <v>0.96212272727272707</v>
      </c>
      <c r="F57" s="293" t="str">
        <f t="shared" si="33"/>
        <v>C</v>
      </c>
      <c r="G57" s="550">
        <f>'2021-2022 исходные'!J284</f>
        <v>0</v>
      </c>
      <c r="H57" s="551">
        <f t="shared" si="39"/>
        <v>0.60303030303030314</v>
      </c>
      <c r="I57" s="532" t="str">
        <f t="shared" si="34"/>
        <v>D</v>
      </c>
      <c r="J57" s="286">
        <f>'2021-2022 исходные'!L284</f>
        <v>0</v>
      </c>
      <c r="K57" s="162">
        <f t="shared" si="40"/>
        <v>9.3939393939393948E-2</v>
      </c>
      <c r="L57" s="296" t="str">
        <f t="shared" si="35"/>
        <v>D</v>
      </c>
      <c r="M57" s="321">
        <f>'2021-2022 исходные'!N284</f>
        <v>0</v>
      </c>
      <c r="N57" s="151">
        <f t="shared" si="41"/>
        <v>5.1172438672438682E-2</v>
      </c>
      <c r="O57" s="326" t="str">
        <f t="shared" si="36"/>
        <v>D</v>
      </c>
      <c r="P57" s="321">
        <f>'2021-2022 исходные'!T284</f>
        <v>0</v>
      </c>
      <c r="Q57" s="151">
        <f t="shared" si="42"/>
        <v>2.4957649322805892E-3</v>
      </c>
      <c r="R57" s="326" t="str">
        <f t="shared" si="37"/>
        <v>D</v>
      </c>
      <c r="S57" s="204" t="str">
        <f t="shared" si="17"/>
        <v>D</v>
      </c>
      <c r="T57" s="330">
        <f t="shared" si="18"/>
        <v>2</v>
      </c>
      <c r="U57" s="330">
        <f t="shared" si="11"/>
        <v>1</v>
      </c>
      <c r="V57" s="330">
        <f t="shared" si="19"/>
        <v>1</v>
      </c>
      <c r="W57" s="330">
        <f t="shared" si="20"/>
        <v>1</v>
      </c>
      <c r="X57" s="330">
        <f t="shared" si="21"/>
        <v>1</v>
      </c>
      <c r="Y57" s="334">
        <f t="shared" si="22"/>
        <v>1.2</v>
      </c>
    </row>
    <row r="58" spans="1:25" ht="15" customHeight="1" x14ac:dyDescent="0.25">
      <c r="A58" s="72">
        <v>10</v>
      </c>
      <c r="B58" s="64">
        <v>40360</v>
      </c>
      <c r="C58" s="65" t="s">
        <v>380</v>
      </c>
      <c r="D58" s="301">
        <f>'2021-2022 исходные'!G286</f>
        <v>0.66666666666666663</v>
      </c>
      <c r="E58" s="307">
        <f t="shared" si="38"/>
        <v>0.96212272727272707</v>
      </c>
      <c r="F58" s="293" t="str">
        <f t="shared" si="33"/>
        <v>B</v>
      </c>
      <c r="G58" s="550">
        <f>'2021-2022 исходные'!J286</f>
        <v>0.33333333333333331</v>
      </c>
      <c r="H58" s="551">
        <f t="shared" si="39"/>
        <v>0.60303030303030314</v>
      </c>
      <c r="I58" s="532" t="str">
        <f t="shared" si="34"/>
        <v>C</v>
      </c>
      <c r="J58" s="286">
        <f>'2021-2022 исходные'!L286</f>
        <v>0</v>
      </c>
      <c r="K58" s="162">
        <f t="shared" si="40"/>
        <v>9.3939393939393948E-2</v>
      </c>
      <c r="L58" s="296" t="str">
        <f t="shared" si="35"/>
        <v>D</v>
      </c>
      <c r="M58" s="321">
        <f>'2021-2022 исходные'!N286</f>
        <v>0</v>
      </c>
      <c r="N58" s="151">
        <f t="shared" si="41"/>
        <v>5.1172438672438682E-2</v>
      </c>
      <c r="O58" s="326" t="str">
        <f t="shared" si="36"/>
        <v>D</v>
      </c>
      <c r="P58" s="321">
        <f>'2021-2022 исходные'!T286</f>
        <v>0</v>
      </c>
      <c r="Q58" s="151">
        <f t="shared" si="42"/>
        <v>2.4957649322805892E-3</v>
      </c>
      <c r="R58" s="326" t="str">
        <f t="shared" si="37"/>
        <v>D</v>
      </c>
      <c r="S58" s="204" t="str">
        <f t="shared" si="17"/>
        <v>C</v>
      </c>
      <c r="T58" s="330">
        <f t="shared" si="18"/>
        <v>2.5</v>
      </c>
      <c r="U58" s="330">
        <f t="shared" si="11"/>
        <v>2</v>
      </c>
      <c r="V58" s="330">
        <f t="shared" si="19"/>
        <v>1</v>
      </c>
      <c r="W58" s="330">
        <f t="shared" si="20"/>
        <v>1</v>
      </c>
      <c r="X58" s="330">
        <f t="shared" si="21"/>
        <v>1</v>
      </c>
      <c r="Y58" s="334">
        <f t="shared" si="22"/>
        <v>1.5</v>
      </c>
    </row>
    <row r="59" spans="1:25" ht="15" customHeight="1" x14ac:dyDescent="0.25">
      <c r="A59" s="72">
        <v>11</v>
      </c>
      <c r="B59" s="64">
        <v>40390</v>
      </c>
      <c r="C59" s="65" t="s">
        <v>381</v>
      </c>
      <c r="D59" s="301">
        <f>'2021-2022 исходные'!G290</f>
        <v>1.3333333333333333</v>
      </c>
      <c r="E59" s="307">
        <f t="shared" si="38"/>
        <v>0.96212272727272707</v>
      </c>
      <c r="F59" s="293" t="str">
        <f t="shared" si="33"/>
        <v>A</v>
      </c>
      <c r="G59" s="550">
        <f>'2021-2022 исходные'!J290</f>
        <v>1</v>
      </c>
      <c r="H59" s="551">
        <f t="shared" si="39"/>
        <v>0.60303030303030314</v>
      </c>
      <c r="I59" s="532" t="str">
        <f t="shared" si="34"/>
        <v>A</v>
      </c>
      <c r="J59" s="286">
        <f>'2021-2022 исходные'!L290</f>
        <v>1</v>
      </c>
      <c r="K59" s="162">
        <f t="shared" si="40"/>
        <v>9.3939393939393948E-2</v>
      </c>
      <c r="L59" s="296" t="str">
        <f t="shared" si="35"/>
        <v>A</v>
      </c>
      <c r="M59" s="321">
        <f>'2021-2022 исходные'!N290</f>
        <v>0</v>
      </c>
      <c r="N59" s="151">
        <f t="shared" si="41"/>
        <v>5.1172438672438682E-2</v>
      </c>
      <c r="O59" s="326" t="str">
        <f t="shared" si="36"/>
        <v>D</v>
      </c>
      <c r="P59" s="321">
        <f>'2021-2022 исходные'!T290</f>
        <v>0</v>
      </c>
      <c r="Q59" s="151">
        <f t="shared" si="42"/>
        <v>2.4957649322805892E-3</v>
      </c>
      <c r="R59" s="326" t="str">
        <f t="shared" si="37"/>
        <v>D</v>
      </c>
      <c r="S59" s="204" t="str">
        <f t="shared" si="17"/>
        <v>B</v>
      </c>
      <c r="T59" s="330">
        <f t="shared" si="18"/>
        <v>4.2</v>
      </c>
      <c r="U59" s="330">
        <f t="shared" si="11"/>
        <v>4.2</v>
      </c>
      <c r="V59" s="330">
        <f t="shared" si="19"/>
        <v>4.2</v>
      </c>
      <c r="W59" s="330">
        <f t="shared" si="20"/>
        <v>1</v>
      </c>
      <c r="X59" s="330">
        <f t="shared" si="21"/>
        <v>1</v>
      </c>
      <c r="Y59" s="334">
        <f t="shared" si="22"/>
        <v>2.9200000000000004</v>
      </c>
    </row>
    <row r="60" spans="1:25" ht="15" customHeight="1" x14ac:dyDescent="0.25">
      <c r="A60" s="72">
        <v>12</v>
      </c>
      <c r="B60" s="64">
        <v>40720</v>
      </c>
      <c r="C60" s="65" t="s">
        <v>452</v>
      </c>
      <c r="D60" s="301">
        <f>'2021-2022 исходные'!G298</f>
        <v>1.5</v>
      </c>
      <c r="E60" s="307">
        <f t="shared" si="38"/>
        <v>0.96212272727272707</v>
      </c>
      <c r="F60" s="293" t="str">
        <f t="shared" si="33"/>
        <v>A</v>
      </c>
      <c r="G60" s="550">
        <f>'2021-2022 исходные'!J298</f>
        <v>1</v>
      </c>
      <c r="H60" s="551">
        <f t="shared" si="39"/>
        <v>0.60303030303030314</v>
      </c>
      <c r="I60" s="532" t="str">
        <f t="shared" si="34"/>
        <v>A</v>
      </c>
      <c r="J60" s="286">
        <f>'2021-2022 исходные'!L298</f>
        <v>0</v>
      </c>
      <c r="K60" s="162">
        <f t="shared" si="40"/>
        <v>9.3939393939393948E-2</v>
      </c>
      <c r="L60" s="296" t="str">
        <f t="shared" si="35"/>
        <v>D</v>
      </c>
      <c r="M60" s="321">
        <f>'2021-2022 исходные'!N298</f>
        <v>0</v>
      </c>
      <c r="N60" s="151">
        <f t="shared" si="41"/>
        <v>5.1172438672438682E-2</v>
      </c>
      <c r="O60" s="326" t="str">
        <f t="shared" si="36"/>
        <v>D</v>
      </c>
      <c r="P60" s="321">
        <f>'2021-2022 исходные'!T298</f>
        <v>2.9850746268656716E-2</v>
      </c>
      <c r="Q60" s="151">
        <f t="shared" si="42"/>
        <v>2.4957649322805892E-3</v>
      </c>
      <c r="R60" s="326" t="str">
        <f t="shared" si="37"/>
        <v>C</v>
      </c>
      <c r="S60" s="204" t="str">
        <f t="shared" si="17"/>
        <v>C</v>
      </c>
      <c r="T60" s="330">
        <f t="shared" si="18"/>
        <v>4.2</v>
      </c>
      <c r="U60" s="330">
        <f t="shared" si="11"/>
        <v>4.2</v>
      </c>
      <c r="V60" s="330">
        <f t="shared" si="19"/>
        <v>1</v>
      </c>
      <c r="W60" s="330">
        <f t="shared" si="20"/>
        <v>1</v>
      </c>
      <c r="X60" s="330">
        <f t="shared" si="21"/>
        <v>2</v>
      </c>
      <c r="Y60" s="334">
        <f t="shared" si="22"/>
        <v>2.48</v>
      </c>
    </row>
    <row r="61" spans="1:25" ht="15" customHeight="1" x14ac:dyDescent="0.25">
      <c r="A61" s="72">
        <v>13</v>
      </c>
      <c r="B61" s="64">
        <v>40730</v>
      </c>
      <c r="C61" s="65" t="s">
        <v>453</v>
      </c>
      <c r="D61" s="301">
        <f>'2021-2022 исходные'!G308</f>
        <v>0.83333333333333337</v>
      </c>
      <c r="E61" s="307">
        <f t="shared" si="38"/>
        <v>0.96212272727272707</v>
      </c>
      <c r="F61" s="293" t="str">
        <f t="shared" si="33"/>
        <v>B</v>
      </c>
      <c r="G61" s="550">
        <f>'2021-2022 исходные'!J308</f>
        <v>1</v>
      </c>
      <c r="H61" s="551">
        <f t="shared" si="39"/>
        <v>0.60303030303030314</v>
      </c>
      <c r="I61" s="532" t="str">
        <f t="shared" si="34"/>
        <v>A</v>
      </c>
      <c r="J61" s="286">
        <f>'2021-2022 исходные'!L308</f>
        <v>0</v>
      </c>
      <c r="K61" s="162">
        <f t="shared" si="40"/>
        <v>9.3939393939393948E-2</v>
      </c>
      <c r="L61" s="296" t="str">
        <f t="shared" si="35"/>
        <v>D</v>
      </c>
      <c r="M61" s="321">
        <f>'2021-2022 исходные'!N308</f>
        <v>0</v>
      </c>
      <c r="N61" s="151">
        <f t="shared" si="41"/>
        <v>5.1172438672438682E-2</v>
      </c>
      <c r="O61" s="326" t="str">
        <f t="shared" si="36"/>
        <v>D</v>
      </c>
      <c r="P61" s="321">
        <f>'2021-2022 исходные'!T308</f>
        <v>0</v>
      </c>
      <c r="Q61" s="151">
        <f t="shared" si="42"/>
        <v>2.4957649322805892E-3</v>
      </c>
      <c r="R61" s="326" t="str">
        <f t="shared" si="37"/>
        <v>D</v>
      </c>
      <c r="S61" s="204" t="str">
        <f t="shared" si="17"/>
        <v>C</v>
      </c>
      <c r="T61" s="330">
        <f t="shared" si="18"/>
        <v>2.5</v>
      </c>
      <c r="U61" s="330">
        <f t="shared" si="11"/>
        <v>4.2</v>
      </c>
      <c r="V61" s="330">
        <f t="shared" si="19"/>
        <v>1</v>
      </c>
      <c r="W61" s="330">
        <f t="shared" si="20"/>
        <v>1</v>
      </c>
      <c r="X61" s="330">
        <f t="shared" si="21"/>
        <v>1</v>
      </c>
      <c r="Y61" s="334">
        <f t="shared" si="22"/>
        <v>1.94</v>
      </c>
    </row>
    <row r="62" spans="1:25" ht="15" customHeight="1" x14ac:dyDescent="0.25">
      <c r="A62" s="72">
        <v>14</v>
      </c>
      <c r="B62" s="64">
        <v>40820</v>
      </c>
      <c r="C62" s="65" t="s">
        <v>383</v>
      </c>
      <c r="D62" s="301">
        <f>'2021-2022 исходные'!G313</f>
        <v>0.66666666666666663</v>
      </c>
      <c r="E62" s="307">
        <f t="shared" si="38"/>
        <v>0.96212272727272707</v>
      </c>
      <c r="F62" s="293" t="str">
        <f t="shared" si="33"/>
        <v>B</v>
      </c>
      <c r="G62" s="550">
        <f>'2021-2022 исходные'!J313</f>
        <v>0.66666666666666663</v>
      </c>
      <c r="H62" s="551">
        <f t="shared" si="39"/>
        <v>0.60303030303030314</v>
      </c>
      <c r="I62" s="532" t="str">
        <f t="shared" si="34"/>
        <v>B</v>
      </c>
      <c r="J62" s="286">
        <f>'2021-2022 исходные'!L313</f>
        <v>0</v>
      </c>
      <c r="K62" s="162">
        <f t="shared" si="40"/>
        <v>9.3939393939393948E-2</v>
      </c>
      <c r="L62" s="296" t="str">
        <f t="shared" si="35"/>
        <v>D</v>
      </c>
      <c r="M62" s="321">
        <f>'2021-2022 исходные'!N313</f>
        <v>0</v>
      </c>
      <c r="N62" s="151">
        <f t="shared" si="41"/>
        <v>5.1172438672438682E-2</v>
      </c>
      <c r="O62" s="326" t="str">
        <f t="shared" si="36"/>
        <v>D</v>
      </c>
      <c r="P62" s="321">
        <f>'2021-2022 исходные'!T313</f>
        <v>0</v>
      </c>
      <c r="Q62" s="151">
        <f t="shared" si="42"/>
        <v>2.4957649322805892E-3</v>
      </c>
      <c r="R62" s="326" t="str">
        <f t="shared" si="37"/>
        <v>D</v>
      </c>
      <c r="S62" s="204" t="str">
        <f t="shared" si="17"/>
        <v>C</v>
      </c>
      <c r="T62" s="330">
        <f t="shared" si="18"/>
        <v>2.5</v>
      </c>
      <c r="U62" s="330">
        <f t="shared" si="11"/>
        <v>2.5</v>
      </c>
      <c r="V62" s="330">
        <f t="shared" si="19"/>
        <v>1</v>
      </c>
      <c r="W62" s="330">
        <f t="shared" si="20"/>
        <v>1</v>
      </c>
      <c r="X62" s="330">
        <f t="shared" si="21"/>
        <v>1</v>
      </c>
      <c r="Y62" s="334">
        <f t="shared" si="22"/>
        <v>1.6</v>
      </c>
    </row>
    <row r="63" spans="1:25" ht="15" customHeight="1" x14ac:dyDescent="0.25">
      <c r="A63" s="72">
        <v>15</v>
      </c>
      <c r="B63" s="64">
        <v>40840</v>
      </c>
      <c r="C63" s="65" t="s">
        <v>384</v>
      </c>
      <c r="D63" s="301">
        <f>'2021-2022 исходные'!G317</f>
        <v>0.5</v>
      </c>
      <c r="E63" s="307">
        <f t="shared" si="38"/>
        <v>0.96212272727272707</v>
      </c>
      <c r="F63" s="293" t="str">
        <f t="shared" si="33"/>
        <v>C</v>
      </c>
      <c r="G63" s="550">
        <f>'2021-2022 исходные'!J317</f>
        <v>0.66666666666666663</v>
      </c>
      <c r="H63" s="551">
        <f t="shared" si="39"/>
        <v>0.60303030303030314</v>
      </c>
      <c r="I63" s="532" t="str">
        <f t="shared" si="34"/>
        <v>B</v>
      </c>
      <c r="J63" s="286">
        <f>'2021-2022 исходные'!L317</f>
        <v>0</v>
      </c>
      <c r="K63" s="162">
        <f t="shared" si="40"/>
        <v>9.3939393939393948E-2</v>
      </c>
      <c r="L63" s="296" t="str">
        <f t="shared" si="35"/>
        <v>D</v>
      </c>
      <c r="M63" s="321">
        <f>'2021-2022 исходные'!N317</f>
        <v>0</v>
      </c>
      <c r="N63" s="151">
        <f t="shared" si="41"/>
        <v>5.1172438672438682E-2</v>
      </c>
      <c r="O63" s="326" t="str">
        <f t="shared" si="36"/>
        <v>D</v>
      </c>
      <c r="P63" s="321">
        <f>'2021-2022 исходные'!T317</f>
        <v>0</v>
      </c>
      <c r="Q63" s="151">
        <f t="shared" si="42"/>
        <v>2.4957649322805892E-3</v>
      </c>
      <c r="R63" s="326" t="str">
        <f t="shared" si="37"/>
        <v>D</v>
      </c>
      <c r="S63" s="204" t="str">
        <f t="shared" si="17"/>
        <v>C</v>
      </c>
      <c r="T63" s="330">
        <f t="shared" si="18"/>
        <v>2</v>
      </c>
      <c r="U63" s="330">
        <f t="shared" si="11"/>
        <v>2.5</v>
      </c>
      <c r="V63" s="330">
        <f t="shared" si="19"/>
        <v>1</v>
      </c>
      <c r="W63" s="330">
        <f t="shared" si="20"/>
        <v>1</v>
      </c>
      <c r="X63" s="330">
        <f t="shared" si="21"/>
        <v>1</v>
      </c>
      <c r="Y63" s="334">
        <f t="shared" si="22"/>
        <v>1.5</v>
      </c>
    </row>
    <row r="64" spans="1:25" ht="15" customHeight="1" x14ac:dyDescent="0.25">
      <c r="A64" s="72">
        <v>16</v>
      </c>
      <c r="B64" s="64">
        <v>40950</v>
      </c>
      <c r="C64" s="65" t="s">
        <v>385</v>
      </c>
      <c r="D64" s="301">
        <f>'2021-2022 исходные'!G320</f>
        <v>1</v>
      </c>
      <c r="E64" s="307">
        <f t="shared" si="38"/>
        <v>0.96212272727272707</v>
      </c>
      <c r="F64" s="293" t="str">
        <f t="shared" si="33"/>
        <v>A</v>
      </c>
      <c r="G64" s="550">
        <f>'2021-2022 исходные'!J320</f>
        <v>0.66666666666666663</v>
      </c>
      <c r="H64" s="551">
        <f t="shared" si="39"/>
        <v>0.60303030303030314</v>
      </c>
      <c r="I64" s="532" t="str">
        <f t="shared" si="34"/>
        <v>B</v>
      </c>
      <c r="J64" s="286">
        <f>'2021-2022 исходные'!L320</f>
        <v>0</v>
      </c>
      <c r="K64" s="162">
        <f t="shared" si="40"/>
        <v>9.3939393939393948E-2</v>
      </c>
      <c r="L64" s="296" t="str">
        <f t="shared" si="35"/>
        <v>D</v>
      </c>
      <c r="M64" s="321">
        <f>'2021-2022 исходные'!N320</f>
        <v>0</v>
      </c>
      <c r="N64" s="151">
        <f t="shared" si="41"/>
        <v>5.1172438672438682E-2</v>
      </c>
      <c r="O64" s="326" t="str">
        <f t="shared" si="36"/>
        <v>D</v>
      </c>
      <c r="P64" s="321">
        <f>'2021-2022 исходные'!T320</f>
        <v>0</v>
      </c>
      <c r="Q64" s="151">
        <f t="shared" si="42"/>
        <v>2.4957649322805892E-3</v>
      </c>
      <c r="R64" s="326" t="str">
        <f t="shared" si="37"/>
        <v>D</v>
      </c>
      <c r="S64" s="204" t="str">
        <f t="shared" si="17"/>
        <v>C</v>
      </c>
      <c r="T64" s="330">
        <f t="shared" si="18"/>
        <v>4.2</v>
      </c>
      <c r="U64" s="330">
        <f t="shared" si="11"/>
        <v>2.5</v>
      </c>
      <c r="V64" s="330">
        <f t="shared" si="19"/>
        <v>1</v>
      </c>
      <c r="W64" s="330">
        <f t="shared" si="20"/>
        <v>1</v>
      </c>
      <c r="X64" s="330">
        <f t="shared" si="21"/>
        <v>1</v>
      </c>
      <c r="Y64" s="334">
        <f t="shared" si="22"/>
        <v>1.94</v>
      </c>
    </row>
    <row r="65" spans="1:25" ht="15" customHeight="1" x14ac:dyDescent="0.25">
      <c r="A65" s="72">
        <v>17</v>
      </c>
      <c r="B65" s="67">
        <v>40990</v>
      </c>
      <c r="C65" s="68" t="s">
        <v>270</v>
      </c>
      <c r="D65" s="301">
        <f>'2021-2022 исходные'!G326</f>
        <v>0.83333333333333337</v>
      </c>
      <c r="E65" s="307">
        <f t="shared" si="38"/>
        <v>0.96212272727272707</v>
      </c>
      <c r="F65" s="293" t="str">
        <f t="shared" si="33"/>
        <v>B</v>
      </c>
      <c r="G65" s="550">
        <f>'2021-2022 исходные'!J326</f>
        <v>0.33333333333333331</v>
      </c>
      <c r="H65" s="551">
        <f t="shared" si="39"/>
        <v>0.60303030303030314</v>
      </c>
      <c r="I65" s="532" t="str">
        <f t="shared" si="34"/>
        <v>C</v>
      </c>
      <c r="J65" s="286">
        <f>'2021-2022 исходные'!L326</f>
        <v>0.33333333333333331</v>
      </c>
      <c r="K65" s="162">
        <f t="shared" si="40"/>
        <v>9.3939393939393948E-2</v>
      </c>
      <c r="L65" s="296" t="str">
        <f t="shared" si="35"/>
        <v>C</v>
      </c>
      <c r="M65" s="321">
        <f>'2021-2022 исходные'!N326</f>
        <v>0</v>
      </c>
      <c r="N65" s="151">
        <f t="shared" si="41"/>
        <v>5.1172438672438682E-2</v>
      </c>
      <c r="O65" s="326" t="str">
        <f t="shared" si="36"/>
        <v>D</v>
      </c>
      <c r="P65" s="321">
        <f>'2021-2022 исходные'!T326</f>
        <v>0</v>
      </c>
      <c r="Q65" s="151">
        <f t="shared" si="42"/>
        <v>2.4957649322805892E-3</v>
      </c>
      <c r="R65" s="326" t="str">
        <f t="shared" si="37"/>
        <v>D</v>
      </c>
      <c r="S65" s="204" t="str">
        <f t="shared" si="17"/>
        <v>C</v>
      </c>
      <c r="T65" s="330">
        <f t="shared" si="18"/>
        <v>2.5</v>
      </c>
      <c r="U65" s="330">
        <f t="shared" si="11"/>
        <v>2</v>
      </c>
      <c r="V65" s="330">
        <f t="shared" si="19"/>
        <v>2</v>
      </c>
      <c r="W65" s="330">
        <f t="shared" si="20"/>
        <v>1</v>
      </c>
      <c r="X65" s="330">
        <f t="shared" si="21"/>
        <v>1</v>
      </c>
      <c r="Y65" s="334">
        <f t="shared" si="22"/>
        <v>1.7</v>
      </c>
    </row>
    <row r="66" spans="1:25" ht="15" customHeight="1" x14ac:dyDescent="0.25">
      <c r="A66" s="72">
        <v>18</v>
      </c>
      <c r="B66" s="64">
        <v>40133</v>
      </c>
      <c r="C66" s="65" t="s">
        <v>272</v>
      </c>
      <c r="D66" s="301">
        <f>'2021-2022 исходные'!G331</f>
        <v>0.33333333333333331</v>
      </c>
      <c r="E66" s="307">
        <f t="shared" si="38"/>
        <v>0.96212272727272707</v>
      </c>
      <c r="F66" s="293" t="str">
        <f t="shared" si="33"/>
        <v>C</v>
      </c>
      <c r="G66" s="550">
        <f>'2021-2022 исходные'!J331</f>
        <v>0.33333333333333331</v>
      </c>
      <c r="H66" s="551">
        <f t="shared" si="39"/>
        <v>0.60303030303030314</v>
      </c>
      <c r="I66" s="532" t="str">
        <f t="shared" si="34"/>
        <v>C</v>
      </c>
      <c r="J66" s="286">
        <f>'2021-2022 исходные'!L331</f>
        <v>0</v>
      </c>
      <c r="K66" s="162">
        <f t="shared" si="40"/>
        <v>9.3939393939393948E-2</v>
      </c>
      <c r="L66" s="296" t="str">
        <f t="shared" si="35"/>
        <v>D</v>
      </c>
      <c r="M66" s="321">
        <f>'2021-2022 исходные'!N331</f>
        <v>0</v>
      </c>
      <c r="N66" s="151">
        <f t="shared" si="41"/>
        <v>5.1172438672438682E-2</v>
      </c>
      <c r="O66" s="326" t="str">
        <f t="shared" si="36"/>
        <v>D</v>
      </c>
      <c r="P66" s="321">
        <f>'2021-2022 исходные'!T331</f>
        <v>0</v>
      </c>
      <c r="Q66" s="151">
        <f t="shared" si="42"/>
        <v>2.4957649322805892E-3</v>
      </c>
      <c r="R66" s="326" t="str">
        <f t="shared" si="37"/>
        <v>D</v>
      </c>
      <c r="S66" s="204" t="str">
        <f t="shared" si="17"/>
        <v>D</v>
      </c>
      <c r="T66" s="330">
        <f t="shared" si="18"/>
        <v>2</v>
      </c>
      <c r="U66" s="330">
        <f t="shared" si="11"/>
        <v>2</v>
      </c>
      <c r="V66" s="330">
        <f t="shared" si="19"/>
        <v>1</v>
      </c>
      <c r="W66" s="330">
        <f t="shared" si="20"/>
        <v>1</v>
      </c>
      <c r="X66" s="330">
        <f t="shared" si="21"/>
        <v>1</v>
      </c>
      <c r="Y66" s="334">
        <f t="shared" si="22"/>
        <v>1.4</v>
      </c>
    </row>
    <row r="67" spans="1:25" ht="15" customHeight="1" thickBot="1" x14ac:dyDescent="0.3">
      <c r="A67" s="73">
        <v>19</v>
      </c>
      <c r="B67" s="67">
        <v>40020</v>
      </c>
      <c r="C67" s="68" t="s">
        <v>454</v>
      </c>
      <c r="D67" s="302">
        <f>'2021-2022 исходные'!G333</f>
        <v>1.3333333333333333</v>
      </c>
      <c r="E67" s="308">
        <f t="shared" si="38"/>
        <v>0.96212272727272707</v>
      </c>
      <c r="F67" s="294" t="str">
        <f t="shared" si="33"/>
        <v>A</v>
      </c>
      <c r="G67" s="552">
        <f>'2021-2022 исходные'!J333</f>
        <v>0</v>
      </c>
      <c r="H67" s="553">
        <f t="shared" si="39"/>
        <v>0.60303030303030314</v>
      </c>
      <c r="I67" s="533" t="str">
        <f t="shared" si="34"/>
        <v>D</v>
      </c>
      <c r="J67" s="287">
        <f>'2021-2022 исходные'!L333</f>
        <v>0</v>
      </c>
      <c r="K67" s="189">
        <f t="shared" si="40"/>
        <v>9.3939393939393948E-2</v>
      </c>
      <c r="L67" s="297" t="str">
        <f t="shared" si="35"/>
        <v>D</v>
      </c>
      <c r="M67" s="322">
        <f>'2021-2022 исходные'!N333</f>
        <v>0</v>
      </c>
      <c r="N67" s="152">
        <f t="shared" si="41"/>
        <v>5.1172438672438682E-2</v>
      </c>
      <c r="O67" s="327" t="str">
        <f t="shared" si="36"/>
        <v>D</v>
      </c>
      <c r="P67" s="322">
        <f>'2021-2022 исходные'!T333</f>
        <v>0</v>
      </c>
      <c r="Q67" s="152">
        <f t="shared" si="42"/>
        <v>2.4957649322805892E-3</v>
      </c>
      <c r="R67" s="327" t="str">
        <f t="shared" si="37"/>
        <v>D</v>
      </c>
      <c r="S67" s="205" t="str">
        <f t="shared" ref="S67:S123" si="48">IF(Y67&gt;=3.5,"A",IF(Y67&gt;=2.5,"B",IF(Y67&gt;=1.5,"C","D")))</f>
        <v>C</v>
      </c>
      <c r="T67" s="331">
        <f t="shared" ref="T67:T123" si="49">IF(F67="A",4.2,IF(F67="B",2.5,IF(F67="C",2,1)))</f>
        <v>4.2</v>
      </c>
      <c r="U67" s="331">
        <f t="shared" ref="U67:U123" si="50">IF(I67="A",4.2,IF(I67="B",2.5,IF(I67="C",2,1)))</f>
        <v>1</v>
      </c>
      <c r="V67" s="331">
        <f t="shared" ref="V67:V123" si="51">IF(L67="A",4.2,IF(L67="B",2.5,IF(L67="C",2,1)))</f>
        <v>1</v>
      </c>
      <c r="W67" s="331">
        <f t="shared" ref="W67:W123" si="52">IF(O67="A",4.2,IF(O67="B",2.5,IF(O67="C",2,1)))</f>
        <v>1</v>
      </c>
      <c r="X67" s="331">
        <f t="shared" ref="X67:X123" si="53">IF(R67="A",4.2,IF(R67="B",2.5,IF(R67="C",2,1)))</f>
        <v>1</v>
      </c>
      <c r="Y67" s="335">
        <f t="shared" ref="Y67:Y123" si="54">AVERAGE(T67:X67)</f>
        <v>1.64</v>
      </c>
    </row>
    <row r="68" spans="1:25" ht="15" customHeight="1" thickBot="1" x14ac:dyDescent="0.3">
      <c r="A68" s="126"/>
      <c r="B68" s="159"/>
      <c r="C68" s="336" t="s">
        <v>418</v>
      </c>
      <c r="D68" s="186">
        <f>AVERAGE(D69:D82)</f>
        <v>1.1309523809523809</v>
      </c>
      <c r="E68" s="309"/>
      <c r="F68" s="190" t="str">
        <f t="shared" si="33"/>
        <v>A</v>
      </c>
      <c r="G68" s="548">
        <f>AVERAGE(G69:G82)</f>
        <v>0.66666666666666663</v>
      </c>
      <c r="H68" s="554"/>
      <c r="I68" s="531" t="str">
        <f t="shared" si="34"/>
        <v>B</v>
      </c>
      <c r="J68" s="272">
        <f>AVERAGE(J69:J82)</f>
        <v>9.5238095238095233E-2</v>
      </c>
      <c r="K68" s="187"/>
      <c r="L68" s="201" t="str">
        <f t="shared" si="35"/>
        <v>D</v>
      </c>
      <c r="M68" s="158">
        <f>AVERAGE(M69:M82)</f>
        <v>1.8140589569160998E-2</v>
      </c>
      <c r="N68" s="160"/>
      <c r="O68" s="190" t="str">
        <f t="shared" si="36"/>
        <v>D</v>
      </c>
      <c r="P68" s="158">
        <f>AVERAGE(P69:P82)</f>
        <v>0</v>
      </c>
      <c r="Q68" s="160"/>
      <c r="R68" s="190" t="str">
        <f t="shared" si="37"/>
        <v>D</v>
      </c>
      <c r="S68" s="207" t="str">
        <f t="shared" si="48"/>
        <v>C</v>
      </c>
      <c r="T68" s="328">
        <f t="shared" si="49"/>
        <v>4.2</v>
      </c>
      <c r="U68" s="328">
        <f t="shared" si="50"/>
        <v>2.5</v>
      </c>
      <c r="V68" s="328">
        <f t="shared" si="51"/>
        <v>1</v>
      </c>
      <c r="W68" s="328">
        <f t="shared" si="52"/>
        <v>1</v>
      </c>
      <c r="X68" s="328">
        <f t="shared" si="53"/>
        <v>1</v>
      </c>
      <c r="Y68" s="332">
        <f t="shared" si="54"/>
        <v>1.94</v>
      </c>
    </row>
    <row r="69" spans="1:25" s="1" customFormat="1" ht="15" customHeight="1" x14ac:dyDescent="0.25">
      <c r="A69" s="268">
        <v>1</v>
      </c>
      <c r="B69" s="64">
        <v>50040</v>
      </c>
      <c r="C69" s="65" t="s">
        <v>387</v>
      </c>
      <c r="D69" s="281">
        <f>'2021-2022 исходные'!G343</f>
        <v>1.1666666666666667</v>
      </c>
      <c r="E69" s="306">
        <f t="shared" ref="E69:E82" si="55">$D$124</f>
        <v>0.96212272727272707</v>
      </c>
      <c r="F69" s="293" t="str">
        <f t="shared" si="33"/>
        <v>A</v>
      </c>
      <c r="G69" s="550">
        <f>'2021-2022 исходные'!J343</f>
        <v>1</v>
      </c>
      <c r="H69" s="551">
        <f t="shared" ref="H69:H82" si="56">$G$124</f>
        <v>0.60303030303030314</v>
      </c>
      <c r="I69" s="532" t="str">
        <f t="shared" si="34"/>
        <v>A</v>
      </c>
      <c r="J69" s="316">
        <f>'2021-2022 исходные'!L343</f>
        <v>0</v>
      </c>
      <c r="K69" s="306">
        <f t="shared" ref="K69:K82" si="57">$J$124</f>
        <v>9.3939393939393948E-2</v>
      </c>
      <c r="L69" s="296" t="str">
        <f t="shared" si="35"/>
        <v>D</v>
      </c>
      <c r="M69" s="318">
        <f>'2021-2022 исходные'!N343</f>
        <v>0.14285714285714285</v>
      </c>
      <c r="N69" s="306">
        <f t="shared" ref="N69:N82" si="58">$M$124</f>
        <v>5.1172438672438682E-2</v>
      </c>
      <c r="O69" s="326" t="str">
        <f t="shared" si="36"/>
        <v>D</v>
      </c>
      <c r="P69" s="318">
        <f>'2021-2022 исходные'!T343</f>
        <v>0</v>
      </c>
      <c r="Q69" s="306">
        <f t="shared" ref="Q69:Q82" si="59">$P$124</f>
        <v>2.4957649322805892E-3</v>
      </c>
      <c r="R69" s="326" t="str">
        <f t="shared" si="37"/>
        <v>D</v>
      </c>
      <c r="S69" s="204" t="str">
        <f t="shared" si="48"/>
        <v>C</v>
      </c>
      <c r="T69" s="330">
        <f t="shared" si="49"/>
        <v>4.2</v>
      </c>
      <c r="U69" s="330">
        <f t="shared" si="50"/>
        <v>4.2</v>
      </c>
      <c r="V69" s="330">
        <f t="shared" si="51"/>
        <v>1</v>
      </c>
      <c r="W69" s="330">
        <f t="shared" si="52"/>
        <v>1</v>
      </c>
      <c r="X69" s="330">
        <f t="shared" si="53"/>
        <v>1</v>
      </c>
      <c r="Y69" s="334">
        <f t="shared" si="54"/>
        <v>2.2800000000000002</v>
      </c>
    </row>
    <row r="70" spans="1:25" s="1" customFormat="1" ht="15" customHeight="1" x14ac:dyDescent="0.25">
      <c r="A70" s="268">
        <v>2</v>
      </c>
      <c r="B70" s="64">
        <v>50003</v>
      </c>
      <c r="C70" s="65" t="s">
        <v>386</v>
      </c>
      <c r="D70" s="281">
        <f>'2021-2022 исходные'!G350</f>
        <v>1.5</v>
      </c>
      <c r="E70" s="306">
        <f t="shared" si="55"/>
        <v>0.96212272727272707</v>
      </c>
      <c r="F70" s="293" t="str">
        <f t="shared" ref="F70:F101" si="60">IF(D70&gt;=$D$125,"A",IF(D70&gt;=$D$126,"B",IF(D70&gt;=$D$127,"C","D")))</f>
        <v>A</v>
      </c>
      <c r="G70" s="550">
        <f>'2021-2022 исходные'!J350</f>
        <v>1</v>
      </c>
      <c r="H70" s="551">
        <f t="shared" si="56"/>
        <v>0.60303030303030314</v>
      </c>
      <c r="I70" s="532" t="str">
        <f t="shared" ref="I70:I101" si="61">IF(G70&gt;=$D$125,"A",IF(G70&gt;=$D$126,"B",IF(G70&gt;=$D$127,"C","D")))</f>
        <v>A</v>
      </c>
      <c r="J70" s="316">
        <f>'2021-2022 исходные'!L350</f>
        <v>0.66666666666666663</v>
      </c>
      <c r="K70" s="306">
        <f t="shared" si="57"/>
        <v>9.3939393939393948E-2</v>
      </c>
      <c r="L70" s="296" t="str">
        <f t="shared" ref="L70:L101" si="62">IF(J70&gt;=$J$125,"A",IF(J70&gt;=$J$126,"B",IF(J70&gt;=$J$127,"C","D")))</f>
        <v>B</v>
      </c>
      <c r="M70" s="318">
        <f>'2021-2022 исходные'!N350</f>
        <v>0.1111111111111111</v>
      </c>
      <c r="N70" s="306">
        <f t="shared" si="58"/>
        <v>5.1172438672438682E-2</v>
      </c>
      <c r="O70" s="326" t="str">
        <f t="shared" ref="O70:O101" si="63">IF(M70&gt;=$M$125,"A",IF(M70&gt;=$M$126,"B",IF(M70&gt;=$M$127,"C","D")))</f>
        <v>D</v>
      </c>
      <c r="P70" s="318">
        <f>'2021-2022 исходные'!T350</f>
        <v>0</v>
      </c>
      <c r="Q70" s="306">
        <f t="shared" si="59"/>
        <v>2.4957649322805892E-3</v>
      </c>
      <c r="R70" s="326" t="str">
        <f t="shared" ref="R70:R101" si="64">IF(P70&gt;=$P$125,"A",IF(P70&gt;=$P$126,"B",IF(P70&gt;=$P$127,"C","D")))</f>
        <v>D</v>
      </c>
      <c r="S70" s="204" t="str">
        <f t="shared" si="48"/>
        <v>B</v>
      </c>
      <c r="T70" s="330">
        <f t="shared" si="49"/>
        <v>4.2</v>
      </c>
      <c r="U70" s="330">
        <f t="shared" si="50"/>
        <v>4.2</v>
      </c>
      <c r="V70" s="330">
        <f t="shared" si="51"/>
        <v>2.5</v>
      </c>
      <c r="W70" s="330">
        <f t="shared" si="52"/>
        <v>1</v>
      </c>
      <c r="X70" s="330">
        <f t="shared" si="53"/>
        <v>1</v>
      </c>
      <c r="Y70" s="334">
        <f t="shared" si="54"/>
        <v>2.58</v>
      </c>
    </row>
    <row r="71" spans="1:25" ht="15" customHeight="1" x14ac:dyDescent="0.25">
      <c r="A71" s="268">
        <v>3</v>
      </c>
      <c r="B71" s="64">
        <v>50060</v>
      </c>
      <c r="C71" s="65" t="s">
        <v>388</v>
      </c>
      <c r="D71" s="281">
        <f>'2021-2022 исходные'!G359</f>
        <v>1.6666666666666667</v>
      </c>
      <c r="E71" s="306">
        <f t="shared" si="55"/>
        <v>0.96212272727272707</v>
      </c>
      <c r="F71" s="293" t="str">
        <f t="shared" si="60"/>
        <v>A</v>
      </c>
      <c r="G71" s="550">
        <f>'2021-2022 исходные'!J359</f>
        <v>1.6666666666666667</v>
      </c>
      <c r="H71" s="551">
        <f t="shared" si="56"/>
        <v>0.60303030303030314</v>
      </c>
      <c r="I71" s="532" t="str">
        <f t="shared" si="61"/>
        <v>A</v>
      </c>
      <c r="J71" s="286">
        <f>'2021-2022 исходные'!L359</f>
        <v>0</v>
      </c>
      <c r="K71" s="267">
        <f t="shared" si="57"/>
        <v>9.3939393939393948E-2</v>
      </c>
      <c r="L71" s="296" t="str">
        <f t="shared" si="62"/>
        <v>D</v>
      </c>
      <c r="M71" s="318">
        <f>'2021-2022 исходные'!N359</f>
        <v>0</v>
      </c>
      <c r="N71" s="267">
        <f t="shared" si="58"/>
        <v>5.1172438672438682E-2</v>
      </c>
      <c r="O71" s="326" t="str">
        <f t="shared" si="63"/>
        <v>D</v>
      </c>
      <c r="P71" s="321">
        <f>'2021-2022 исходные'!T359</f>
        <v>0</v>
      </c>
      <c r="Q71" s="267">
        <f t="shared" si="59"/>
        <v>2.4957649322805892E-3</v>
      </c>
      <c r="R71" s="326" t="str">
        <f t="shared" si="64"/>
        <v>D</v>
      </c>
      <c r="S71" s="204" t="str">
        <f t="shared" si="48"/>
        <v>C</v>
      </c>
      <c r="T71" s="330">
        <f t="shared" si="49"/>
        <v>4.2</v>
      </c>
      <c r="U71" s="330">
        <f t="shared" si="50"/>
        <v>4.2</v>
      </c>
      <c r="V71" s="330">
        <f t="shared" si="51"/>
        <v>1</v>
      </c>
      <c r="W71" s="330">
        <f t="shared" si="52"/>
        <v>1</v>
      </c>
      <c r="X71" s="330">
        <f t="shared" si="53"/>
        <v>1</v>
      </c>
      <c r="Y71" s="334">
        <f t="shared" si="54"/>
        <v>2.2800000000000002</v>
      </c>
    </row>
    <row r="72" spans="1:25" ht="15" customHeight="1" x14ac:dyDescent="0.25">
      <c r="A72" s="268">
        <v>4</v>
      </c>
      <c r="B72" s="64">
        <v>50170</v>
      </c>
      <c r="C72" s="65" t="s">
        <v>389</v>
      </c>
      <c r="D72" s="283">
        <f>'2021-2022 исходные'!G369</f>
        <v>0.83333333333333337</v>
      </c>
      <c r="E72" s="307">
        <f t="shared" si="55"/>
        <v>0.96212272727272707</v>
      </c>
      <c r="F72" s="293" t="str">
        <f t="shared" si="60"/>
        <v>B</v>
      </c>
      <c r="G72" s="550">
        <f>'2021-2022 исходные'!J369</f>
        <v>0.33333333333333331</v>
      </c>
      <c r="H72" s="551">
        <f t="shared" si="56"/>
        <v>0.60303030303030314</v>
      </c>
      <c r="I72" s="532" t="str">
        <f t="shared" si="61"/>
        <v>C</v>
      </c>
      <c r="J72" s="286">
        <f>'2021-2022 исходные'!L369</f>
        <v>0</v>
      </c>
      <c r="K72" s="162">
        <f t="shared" si="57"/>
        <v>9.3939393939393948E-2</v>
      </c>
      <c r="L72" s="296" t="str">
        <f t="shared" si="62"/>
        <v>D</v>
      </c>
      <c r="M72" s="318">
        <f>'2021-2022 исходные'!N369</f>
        <v>0</v>
      </c>
      <c r="N72" s="151">
        <f t="shared" si="58"/>
        <v>5.1172438672438682E-2</v>
      </c>
      <c r="O72" s="326" t="str">
        <f t="shared" si="63"/>
        <v>D</v>
      </c>
      <c r="P72" s="321">
        <f>'2021-2022 исходные'!T369</f>
        <v>0</v>
      </c>
      <c r="Q72" s="151">
        <f t="shared" si="59"/>
        <v>2.4957649322805892E-3</v>
      </c>
      <c r="R72" s="326" t="str">
        <f t="shared" si="64"/>
        <v>D</v>
      </c>
      <c r="S72" s="204" t="str">
        <f t="shared" si="48"/>
        <v>C</v>
      </c>
      <c r="T72" s="330">
        <f t="shared" si="49"/>
        <v>2.5</v>
      </c>
      <c r="U72" s="330">
        <f t="shared" si="50"/>
        <v>2</v>
      </c>
      <c r="V72" s="330">
        <f t="shared" si="51"/>
        <v>1</v>
      </c>
      <c r="W72" s="330">
        <f t="shared" si="52"/>
        <v>1</v>
      </c>
      <c r="X72" s="330">
        <f t="shared" si="53"/>
        <v>1</v>
      </c>
      <c r="Y72" s="334">
        <f t="shared" si="54"/>
        <v>1.5</v>
      </c>
    </row>
    <row r="73" spans="1:25" ht="15" customHeight="1" x14ac:dyDescent="0.25">
      <c r="A73" s="268">
        <v>5</v>
      </c>
      <c r="B73" s="64">
        <v>50230</v>
      </c>
      <c r="C73" s="65" t="s">
        <v>390</v>
      </c>
      <c r="D73" s="283">
        <f>'2021-2022 исходные'!G374</f>
        <v>1.1666666666666667</v>
      </c>
      <c r="E73" s="307">
        <f t="shared" si="55"/>
        <v>0.96212272727272707</v>
      </c>
      <c r="F73" s="293" t="str">
        <f t="shared" si="60"/>
        <v>A</v>
      </c>
      <c r="G73" s="550">
        <f>'2021-2022 исходные'!J374</f>
        <v>0.33333333333333331</v>
      </c>
      <c r="H73" s="551">
        <f t="shared" si="56"/>
        <v>0.60303030303030314</v>
      </c>
      <c r="I73" s="532" t="str">
        <f t="shared" si="61"/>
        <v>C</v>
      </c>
      <c r="J73" s="286">
        <f>'2021-2022 исходные'!L374</f>
        <v>0</v>
      </c>
      <c r="K73" s="162">
        <f t="shared" si="57"/>
        <v>9.3939393939393948E-2</v>
      </c>
      <c r="L73" s="296" t="str">
        <f t="shared" si="62"/>
        <v>D</v>
      </c>
      <c r="M73" s="318">
        <f>'2021-2022 исходные'!N374</f>
        <v>0</v>
      </c>
      <c r="N73" s="151">
        <f t="shared" si="58"/>
        <v>5.1172438672438682E-2</v>
      </c>
      <c r="O73" s="326" t="str">
        <f t="shared" si="63"/>
        <v>D</v>
      </c>
      <c r="P73" s="321">
        <f>'2021-2022 исходные'!T374</f>
        <v>0</v>
      </c>
      <c r="Q73" s="151">
        <f t="shared" si="59"/>
        <v>2.4957649322805892E-3</v>
      </c>
      <c r="R73" s="326" t="str">
        <f t="shared" si="64"/>
        <v>D</v>
      </c>
      <c r="S73" s="204" t="str">
        <f t="shared" si="48"/>
        <v>C</v>
      </c>
      <c r="T73" s="330">
        <f t="shared" si="49"/>
        <v>4.2</v>
      </c>
      <c r="U73" s="330">
        <f t="shared" si="50"/>
        <v>2</v>
      </c>
      <c r="V73" s="330">
        <f t="shared" si="51"/>
        <v>1</v>
      </c>
      <c r="W73" s="330">
        <f t="shared" si="52"/>
        <v>1</v>
      </c>
      <c r="X73" s="330">
        <f t="shared" si="53"/>
        <v>1</v>
      </c>
      <c r="Y73" s="334">
        <f t="shared" si="54"/>
        <v>1.8399999999999999</v>
      </c>
    </row>
    <row r="74" spans="1:25" ht="15" customHeight="1" x14ac:dyDescent="0.25">
      <c r="A74" s="270">
        <v>6</v>
      </c>
      <c r="B74" s="64">
        <v>50340</v>
      </c>
      <c r="C74" s="65" t="s">
        <v>391</v>
      </c>
      <c r="D74" s="283">
        <f>'2021-2022 исходные'!G381</f>
        <v>0.83333333333333337</v>
      </c>
      <c r="E74" s="307">
        <f t="shared" si="55"/>
        <v>0.96212272727272707</v>
      </c>
      <c r="F74" s="293" t="str">
        <f t="shared" si="60"/>
        <v>B</v>
      </c>
      <c r="G74" s="550">
        <f>'2021-2022 исходные'!J381</f>
        <v>0.66666666666666663</v>
      </c>
      <c r="H74" s="551">
        <f t="shared" si="56"/>
        <v>0.60303030303030314</v>
      </c>
      <c r="I74" s="532" t="str">
        <f t="shared" si="61"/>
        <v>B</v>
      </c>
      <c r="J74" s="286">
        <f>'2021-2022 исходные'!L381</f>
        <v>0</v>
      </c>
      <c r="K74" s="162">
        <f t="shared" si="57"/>
        <v>9.3939393939393948E-2</v>
      </c>
      <c r="L74" s="296" t="str">
        <f t="shared" si="62"/>
        <v>D</v>
      </c>
      <c r="M74" s="318">
        <f>'2021-2022 исходные'!N381</f>
        <v>0</v>
      </c>
      <c r="N74" s="151">
        <f t="shared" si="58"/>
        <v>5.1172438672438682E-2</v>
      </c>
      <c r="O74" s="326" t="str">
        <f t="shared" si="63"/>
        <v>D</v>
      </c>
      <c r="P74" s="321">
        <f>'2021-2022 исходные'!T381</f>
        <v>0</v>
      </c>
      <c r="Q74" s="151">
        <f t="shared" si="59"/>
        <v>2.4957649322805892E-3</v>
      </c>
      <c r="R74" s="326" t="str">
        <f t="shared" si="64"/>
        <v>D</v>
      </c>
      <c r="S74" s="204" t="str">
        <f t="shared" si="48"/>
        <v>C</v>
      </c>
      <c r="T74" s="330">
        <f t="shared" si="49"/>
        <v>2.5</v>
      </c>
      <c r="U74" s="330">
        <f t="shared" si="50"/>
        <v>2.5</v>
      </c>
      <c r="V74" s="330">
        <f t="shared" si="51"/>
        <v>1</v>
      </c>
      <c r="W74" s="330">
        <f t="shared" si="52"/>
        <v>1</v>
      </c>
      <c r="X74" s="330">
        <f t="shared" si="53"/>
        <v>1</v>
      </c>
      <c r="Y74" s="334">
        <f t="shared" si="54"/>
        <v>1.6</v>
      </c>
    </row>
    <row r="75" spans="1:25" ht="15" customHeight="1" x14ac:dyDescent="0.25">
      <c r="A75" s="71">
        <v>7</v>
      </c>
      <c r="B75" s="64">
        <v>50420</v>
      </c>
      <c r="C75" s="65" t="s">
        <v>392</v>
      </c>
      <c r="D75" s="283">
        <f>'2021-2022 исходные'!G386</f>
        <v>0.83333333333333337</v>
      </c>
      <c r="E75" s="307">
        <f t="shared" si="55"/>
        <v>0.96212272727272707</v>
      </c>
      <c r="F75" s="293" t="str">
        <f t="shared" si="60"/>
        <v>B</v>
      </c>
      <c r="G75" s="550">
        <f>'2021-2022 исходные'!J386</f>
        <v>0.66666666666666663</v>
      </c>
      <c r="H75" s="551">
        <f t="shared" si="56"/>
        <v>0.60303030303030314</v>
      </c>
      <c r="I75" s="532" t="str">
        <f t="shared" si="61"/>
        <v>B</v>
      </c>
      <c r="J75" s="286">
        <f>'2021-2022 исходные'!L386</f>
        <v>0</v>
      </c>
      <c r="K75" s="162">
        <f t="shared" si="57"/>
        <v>9.3939393939393948E-2</v>
      </c>
      <c r="L75" s="296" t="str">
        <f t="shared" si="62"/>
        <v>D</v>
      </c>
      <c r="M75" s="318">
        <f>'2021-2022 исходные'!N386</f>
        <v>0</v>
      </c>
      <c r="N75" s="151">
        <f t="shared" si="58"/>
        <v>5.1172438672438682E-2</v>
      </c>
      <c r="O75" s="326" t="str">
        <f t="shared" si="63"/>
        <v>D</v>
      </c>
      <c r="P75" s="321">
        <f>'2021-2022 исходные'!T386</f>
        <v>0</v>
      </c>
      <c r="Q75" s="151">
        <f t="shared" si="59"/>
        <v>2.4957649322805892E-3</v>
      </c>
      <c r="R75" s="326" t="str">
        <f t="shared" si="64"/>
        <v>D</v>
      </c>
      <c r="S75" s="204" t="str">
        <f t="shared" si="48"/>
        <v>C</v>
      </c>
      <c r="T75" s="330">
        <f t="shared" si="49"/>
        <v>2.5</v>
      </c>
      <c r="U75" s="330">
        <f t="shared" si="50"/>
        <v>2.5</v>
      </c>
      <c r="V75" s="330">
        <f t="shared" si="51"/>
        <v>1</v>
      </c>
      <c r="W75" s="330">
        <f t="shared" si="52"/>
        <v>1</v>
      </c>
      <c r="X75" s="330">
        <f t="shared" si="53"/>
        <v>1</v>
      </c>
      <c r="Y75" s="334">
        <f t="shared" si="54"/>
        <v>1.6</v>
      </c>
    </row>
    <row r="76" spans="1:25" ht="15" customHeight="1" x14ac:dyDescent="0.25">
      <c r="A76" s="72">
        <v>8</v>
      </c>
      <c r="B76" s="64">
        <v>50450</v>
      </c>
      <c r="C76" s="65" t="s">
        <v>393</v>
      </c>
      <c r="D76" s="283">
        <f>'2021-2022 исходные'!G391</f>
        <v>0.66666666666666663</v>
      </c>
      <c r="E76" s="307">
        <f t="shared" si="55"/>
        <v>0.96212272727272707</v>
      </c>
      <c r="F76" s="293" t="str">
        <f t="shared" si="60"/>
        <v>B</v>
      </c>
      <c r="G76" s="550">
        <f>'2021-2022 исходные'!J391</f>
        <v>0.33333333333333331</v>
      </c>
      <c r="H76" s="551">
        <f t="shared" si="56"/>
        <v>0.60303030303030314</v>
      </c>
      <c r="I76" s="532" t="str">
        <f t="shared" si="61"/>
        <v>C</v>
      </c>
      <c r="J76" s="286">
        <f>'2021-2022 исходные'!L391</f>
        <v>0</v>
      </c>
      <c r="K76" s="162">
        <f t="shared" si="57"/>
        <v>9.3939393939393948E-2</v>
      </c>
      <c r="L76" s="296" t="str">
        <f t="shared" si="62"/>
        <v>D</v>
      </c>
      <c r="M76" s="318">
        <f>'2021-2022 исходные'!N391</f>
        <v>0</v>
      </c>
      <c r="N76" s="151">
        <f t="shared" si="58"/>
        <v>5.1172438672438682E-2</v>
      </c>
      <c r="O76" s="326" t="str">
        <f t="shared" si="63"/>
        <v>D</v>
      </c>
      <c r="P76" s="321">
        <f>'2021-2022 исходные'!T391</f>
        <v>0</v>
      </c>
      <c r="Q76" s="151">
        <f t="shared" si="59"/>
        <v>2.4957649322805892E-3</v>
      </c>
      <c r="R76" s="326" t="str">
        <f t="shared" si="64"/>
        <v>D</v>
      </c>
      <c r="S76" s="204" t="str">
        <f t="shared" si="48"/>
        <v>C</v>
      </c>
      <c r="T76" s="330">
        <f t="shared" si="49"/>
        <v>2.5</v>
      </c>
      <c r="U76" s="330">
        <f t="shared" si="50"/>
        <v>2</v>
      </c>
      <c r="V76" s="330">
        <f t="shared" si="51"/>
        <v>1</v>
      </c>
      <c r="W76" s="330">
        <f t="shared" si="52"/>
        <v>1</v>
      </c>
      <c r="X76" s="330">
        <f t="shared" si="53"/>
        <v>1</v>
      </c>
      <c r="Y76" s="334">
        <f t="shared" si="54"/>
        <v>1.5</v>
      </c>
    </row>
    <row r="77" spans="1:25" ht="15" customHeight="1" x14ac:dyDescent="0.25">
      <c r="A77" s="72">
        <v>9</v>
      </c>
      <c r="B77" s="64">
        <v>50620</v>
      </c>
      <c r="C77" s="65" t="s">
        <v>394</v>
      </c>
      <c r="D77" s="283">
        <f>'2021-2022 исходные'!G395</f>
        <v>1</v>
      </c>
      <c r="E77" s="307">
        <f t="shared" si="55"/>
        <v>0.96212272727272707</v>
      </c>
      <c r="F77" s="293" t="str">
        <f t="shared" si="60"/>
        <v>A</v>
      </c>
      <c r="G77" s="550">
        <f>'2021-2022 исходные'!J395</f>
        <v>0.33333333333333331</v>
      </c>
      <c r="H77" s="551">
        <f t="shared" si="56"/>
        <v>0.60303030303030314</v>
      </c>
      <c r="I77" s="532" t="str">
        <f t="shared" si="61"/>
        <v>C</v>
      </c>
      <c r="J77" s="286">
        <f>'2021-2022 исходные'!L395</f>
        <v>0</v>
      </c>
      <c r="K77" s="162">
        <f t="shared" si="57"/>
        <v>9.3939393939393948E-2</v>
      </c>
      <c r="L77" s="296" t="str">
        <f t="shared" si="62"/>
        <v>D</v>
      </c>
      <c r="M77" s="318">
        <f>'2021-2022 исходные'!N395</f>
        <v>0</v>
      </c>
      <c r="N77" s="151">
        <f t="shared" si="58"/>
        <v>5.1172438672438682E-2</v>
      </c>
      <c r="O77" s="326" t="str">
        <f t="shared" si="63"/>
        <v>D</v>
      </c>
      <c r="P77" s="321">
        <f>'2021-2022 исходные'!T395</f>
        <v>0</v>
      </c>
      <c r="Q77" s="151">
        <f t="shared" si="59"/>
        <v>2.4957649322805892E-3</v>
      </c>
      <c r="R77" s="326" t="str">
        <f t="shared" si="64"/>
        <v>D</v>
      </c>
      <c r="S77" s="204" t="str">
        <f t="shared" si="48"/>
        <v>C</v>
      </c>
      <c r="T77" s="330">
        <f t="shared" si="49"/>
        <v>4.2</v>
      </c>
      <c r="U77" s="330">
        <f t="shared" si="50"/>
        <v>2</v>
      </c>
      <c r="V77" s="330">
        <f t="shared" si="51"/>
        <v>1</v>
      </c>
      <c r="W77" s="330">
        <f t="shared" si="52"/>
        <v>1</v>
      </c>
      <c r="X77" s="330">
        <f t="shared" si="53"/>
        <v>1</v>
      </c>
      <c r="Y77" s="334">
        <f t="shared" si="54"/>
        <v>1.8399999999999999</v>
      </c>
    </row>
    <row r="78" spans="1:25" ht="15" customHeight="1" x14ac:dyDescent="0.25">
      <c r="A78" s="72">
        <v>10</v>
      </c>
      <c r="B78" s="64">
        <v>50760</v>
      </c>
      <c r="C78" s="65" t="s">
        <v>395</v>
      </c>
      <c r="D78" s="283">
        <f>'2021-2022 исходные'!G401</f>
        <v>1.1666666666666667</v>
      </c>
      <c r="E78" s="307">
        <f t="shared" si="55"/>
        <v>0.96212272727272707</v>
      </c>
      <c r="F78" s="293" t="str">
        <f t="shared" si="60"/>
        <v>A</v>
      </c>
      <c r="G78" s="550">
        <f>'2021-2022 исходные'!J401</f>
        <v>1</v>
      </c>
      <c r="H78" s="551">
        <f t="shared" si="56"/>
        <v>0.60303030303030314</v>
      </c>
      <c r="I78" s="532" t="str">
        <f t="shared" si="61"/>
        <v>A</v>
      </c>
      <c r="J78" s="286">
        <f>'2021-2022 исходные'!L401</f>
        <v>0</v>
      </c>
      <c r="K78" s="162">
        <f t="shared" si="57"/>
        <v>9.3939393939393948E-2</v>
      </c>
      <c r="L78" s="296" t="str">
        <f t="shared" si="62"/>
        <v>D</v>
      </c>
      <c r="M78" s="318">
        <f>'2021-2022 исходные'!N401</f>
        <v>0</v>
      </c>
      <c r="N78" s="151">
        <f t="shared" si="58"/>
        <v>5.1172438672438682E-2</v>
      </c>
      <c r="O78" s="326" t="str">
        <f t="shared" si="63"/>
        <v>D</v>
      </c>
      <c r="P78" s="321">
        <f>'2021-2022 исходные'!T401</f>
        <v>0</v>
      </c>
      <c r="Q78" s="151">
        <f t="shared" si="59"/>
        <v>2.4957649322805892E-3</v>
      </c>
      <c r="R78" s="326" t="str">
        <f t="shared" si="64"/>
        <v>D</v>
      </c>
      <c r="S78" s="204" t="str">
        <f t="shared" si="48"/>
        <v>C</v>
      </c>
      <c r="T78" s="330">
        <f t="shared" si="49"/>
        <v>4.2</v>
      </c>
      <c r="U78" s="330">
        <f t="shared" si="50"/>
        <v>4.2</v>
      </c>
      <c r="V78" s="330">
        <f t="shared" si="51"/>
        <v>1</v>
      </c>
      <c r="W78" s="330">
        <f t="shared" si="52"/>
        <v>1</v>
      </c>
      <c r="X78" s="330">
        <f t="shared" si="53"/>
        <v>1</v>
      </c>
      <c r="Y78" s="334">
        <f t="shared" si="54"/>
        <v>2.2800000000000002</v>
      </c>
    </row>
    <row r="79" spans="1:25" ht="15" customHeight="1" x14ac:dyDescent="0.25">
      <c r="A79" s="72">
        <v>11</v>
      </c>
      <c r="B79" s="64">
        <v>50780</v>
      </c>
      <c r="C79" s="65" t="s">
        <v>396</v>
      </c>
      <c r="D79" s="283">
        <f>'2021-2022 исходные'!G409</f>
        <v>0.83333333333333337</v>
      </c>
      <c r="E79" s="307">
        <f t="shared" si="55"/>
        <v>0.96212272727272707</v>
      </c>
      <c r="F79" s="293" t="str">
        <f t="shared" si="60"/>
        <v>B</v>
      </c>
      <c r="G79" s="550">
        <f>'2021-2022 исходные'!J409</f>
        <v>0.33333333333333331</v>
      </c>
      <c r="H79" s="551">
        <f t="shared" si="56"/>
        <v>0.60303030303030314</v>
      </c>
      <c r="I79" s="532" t="str">
        <f t="shared" si="61"/>
        <v>C</v>
      </c>
      <c r="J79" s="286">
        <f>'2021-2022 исходные'!L409</f>
        <v>0</v>
      </c>
      <c r="K79" s="162">
        <f t="shared" si="57"/>
        <v>9.3939393939393948E-2</v>
      </c>
      <c r="L79" s="296" t="str">
        <f t="shared" si="62"/>
        <v>D</v>
      </c>
      <c r="M79" s="318">
        <f>'2021-2022 исходные'!N409</f>
        <v>0</v>
      </c>
      <c r="N79" s="151">
        <f t="shared" si="58"/>
        <v>5.1172438672438682E-2</v>
      </c>
      <c r="O79" s="326" t="str">
        <f t="shared" si="63"/>
        <v>D</v>
      </c>
      <c r="P79" s="321">
        <f>'2021-2022 исходные'!T409</f>
        <v>0</v>
      </c>
      <c r="Q79" s="151">
        <f t="shared" si="59"/>
        <v>2.4957649322805892E-3</v>
      </c>
      <c r="R79" s="326" t="str">
        <f t="shared" si="64"/>
        <v>D</v>
      </c>
      <c r="S79" s="204" t="str">
        <f t="shared" si="48"/>
        <v>C</v>
      </c>
      <c r="T79" s="330">
        <f t="shared" si="49"/>
        <v>2.5</v>
      </c>
      <c r="U79" s="330">
        <f t="shared" si="50"/>
        <v>2</v>
      </c>
      <c r="V79" s="330">
        <f t="shared" si="51"/>
        <v>1</v>
      </c>
      <c r="W79" s="330">
        <f t="shared" si="52"/>
        <v>1</v>
      </c>
      <c r="X79" s="330">
        <f t="shared" si="53"/>
        <v>1</v>
      </c>
      <c r="Y79" s="334">
        <f t="shared" si="54"/>
        <v>1.5</v>
      </c>
    </row>
    <row r="80" spans="1:25" ht="15" customHeight="1" x14ac:dyDescent="0.25">
      <c r="A80" s="72">
        <v>12</v>
      </c>
      <c r="B80" s="69">
        <v>50930</v>
      </c>
      <c r="C80" s="70" t="s">
        <v>397</v>
      </c>
      <c r="D80" s="283">
        <f>'2021-2022 исходные'!G414</f>
        <v>0.83333333333333337</v>
      </c>
      <c r="E80" s="307">
        <f t="shared" si="55"/>
        <v>0.96212272727272707</v>
      </c>
      <c r="F80" s="293" t="str">
        <f t="shared" si="60"/>
        <v>B</v>
      </c>
      <c r="G80" s="550">
        <f>'2021-2022 исходные'!J414</f>
        <v>0.33333333333333331</v>
      </c>
      <c r="H80" s="551">
        <f t="shared" si="56"/>
        <v>0.60303030303030314</v>
      </c>
      <c r="I80" s="532" t="str">
        <f t="shared" si="61"/>
        <v>C</v>
      </c>
      <c r="J80" s="286">
        <f>'2021-2022 исходные'!L414</f>
        <v>0</v>
      </c>
      <c r="K80" s="162">
        <f t="shared" si="57"/>
        <v>9.3939393939393948E-2</v>
      </c>
      <c r="L80" s="296" t="str">
        <f t="shared" si="62"/>
        <v>D</v>
      </c>
      <c r="M80" s="318">
        <f>'2021-2022 исходные'!N414</f>
        <v>0</v>
      </c>
      <c r="N80" s="151">
        <f t="shared" si="58"/>
        <v>5.1172438672438682E-2</v>
      </c>
      <c r="O80" s="326" t="str">
        <f t="shared" si="63"/>
        <v>D</v>
      </c>
      <c r="P80" s="321">
        <f>'2021-2022 исходные'!T414</f>
        <v>0</v>
      </c>
      <c r="Q80" s="151">
        <f t="shared" si="59"/>
        <v>2.4957649322805892E-3</v>
      </c>
      <c r="R80" s="326" t="str">
        <f t="shared" si="64"/>
        <v>D</v>
      </c>
      <c r="S80" s="204" t="str">
        <f t="shared" ref="S80:S81" si="65">IF(Y80&gt;=3.5,"A",IF(Y80&gt;=2.5,"B",IF(Y80&gt;=1.5,"C","D")))</f>
        <v>C</v>
      </c>
      <c r="T80" s="330">
        <f t="shared" ref="T80:T81" si="66">IF(F80="A",4.2,IF(F80="B",2.5,IF(F80="C",2,1)))</f>
        <v>2.5</v>
      </c>
      <c r="U80" s="330">
        <f t="shared" ref="U80:U81" si="67">IF(I80="A",4.2,IF(I80="B",2.5,IF(I80="C",2,1)))</f>
        <v>2</v>
      </c>
      <c r="V80" s="330">
        <f t="shared" ref="V80:V81" si="68">IF(L80="A",4.2,IF(L80="B",2.5,IF(L80="C",2,1)))</f>
        <v>1</v>
      </c>
      <c r="W80" s="330">
        <f t="shared" ref="W80:W81" si="69">IF(O80="A",4.2,IF(O80="B",2.5,IF(O80="C",2,1)))</f>
        <v>1</v>
      </c>
      <c r="X80" s="330">
        <f t="shared" ref="X80:X81" si="70">IF(R80="A",4.2,IF(R80="B",2.5,IF(R80="C",2,1)))</f>
        <v>1</v>
      </c>
      <c r="Y80" s="334">
        <f t="shared" ref="Y80:Y81" si="71">AVERAGE(T80:X80)</f>
        <v>1.5</v>
      </c>
    </row>
    <row r="81" spans="1:26" ht="15" customHeight="1" x14ac:dyDescent="0.25">
      <c r="A81" s="72">
        <v>13</v>
      </c>
      <c r="B81" s="64">
        <v>51370</v>
      </c>
      <c r="C81" s="65" t="s">
        <v>398</v>
      </c>
      <c r="D81" s="283">
        <f>'2021-2022 исходные'!G419</f>
        <v>3.1666666666666665</v>
      </c>
      <c r="E81" s="307">
        <f t="shared" si="55"/>
        <v>0.96212272727272707</v>
      </c>
      <c r="F81" s="293" t="str">
        <f t="shared" si="60"/>
        <v>A</v>
      </c>
      <c r="G81" s="550">
        <f>'2021-2022 исходные'!J419</f>
        <v>1.3333333333333333</v>
      </c>
      <c r="H81" s="551">
        <f t="shared" si="56"/>
        <v>0.60303030303030314</v>
      </c>
      <c r="I81" s="532" t="str">
        <f t="shared" si="61"/>
        <v>A</v>
      </c>
      <c r="J81" s="286">
        <f>'2021-2022 исходные'!L419</f>
        <v>0.66666666666666663</v>
      </c>
      <c r="K81" s="162">
        <f t="shared" si="57"/>
        <v>9.3939393939393948E-2</v>
      </c>
      <c r="L81" s="296" t="str">
        <f t="shared" si="62"/>
        <v>B</v>
      </c>
      <c r="M81" s="318">
        <f>'2021-2022 исходные'!N419</f>
        <v>0</v>
      </c>
      <c r="N81" s="151">
        <f t="shared" si="58"/>
        <v>5.1172438672438682E-2</v>
      </c>
      <c r="O81" s="326" t="str">
        <f t="shared" si="63"/>
        <v>D</v>
      </c>
      <c r="P81" s="321">
        <f>'2021-2022 исходные'!T419</f>
        <v>0</v>
      </c>
      <c r="Q81" s="151">
        <f t="shared" si="59"/>
        <v>2.4957649322805892E-3</v>
      </c>
      <c r="R81" s="326" t="str">
        <f t="shared" si="64"/>
        <v>D</v>
      </c>
      <c r="S81" s="204" t="str">
        <f t="shared" si="65"/>
        <v>B</v>
      </c>
      <c r="T81" s="330">
        <f t="shared" si="66"/>
        <v>4.2</v>
      </c>
      <c r="U81" s="330">
        <f t="shared" si="67"/>
        <v>4.2</v>
      </c>
      <c r="V81" s="330">
        <f t="shared" si="68"/>
        <v>2.5</v>
      </c>
      <c r="W81" s="330">
        <f t="shared" si="69"/>
        <v>1</v>
      </c>
      <c r="X81" s="330">
        <f t="shared" si="70"/>
        <v>1</v>
      </c>
      <c r="Y81" s="334">
        <f t="shared" si="71"/>
        <v>2.58</v>
      </c>
    </row>
    <row r="82" spans="1:26" ht="15" customHeight="1" thickBot="1" x14ac:dyDescent="0.3">
      <c r="A82" s="72">
        <v>14</v>
      </c>
      <c r="B82" s="67">
        <v>51580</v>
      </c>
      <c r="C82" s="68" t="s">
        <v>1644</v>
      </c>
      <c r="D82" s="283">
        <f>'2021-2022 исходные'!G438</f>
        <v>0.16666666666666666</v>
      </c>
      <c r="E82" s="307">
        <f t="shared" si="55"/>
        <v>0.96212272727272707</v>
      </c>
      <c r="F82" s="293" t="str">
        <f t="shared" si="60"/>
        <v>D</v>
      </c>
      <c r="G82" s="550">
        <f>'2021-2022 исходные'!J438</f>
        <v>0</v>
      </c>
      <c r="H82" s="551">
        <f t="shared" si="56"/>
        <v>0.60303030303030314</v>
      </c>
      <c r="I82" s="532" t="str">
        <f t="shared" si="61"/>
        <v>D</v>
      </c>
      <c r="J82" s="286">
        <f>'2021-2022 исходные'!L438</f>
        <v>0</v>
      </c>
      <c r="K82" s="162">
        <f t="shared" si="57"/>
        <v>9.3939393939393948E-2</v>
      </c>
      <c r="L82" s="296" t="str">
        <f t="shared" si="62"/>
        <v>D</v>
      </c>
      <c r="M82" s="318">
        <f>'2021-2022 исходные'!N438</f>
        <v>0</v>
      </c>
      <c r="N82" s="151">
        <f t="shared" si="58"/>
        <v>5.1172438672438682E-2</v>
      </c>
      <c r="O82" s="326" t="str">
        <f t="shared" si="63"/>
        <v>D</v>
      </c>
      <c r="P82" s="321">
        <f>'2021-2022 исходные'!T438</f>
        <v>0</v>
      </c>
      <c r="Q82" s="151">
        <f t="shared" si="59"/>
        <v>2.4957649322805892E-3</v>
      </c>
      <c r="R82" s="326" t="str">
        <f t="shared" si="64"/>
        <v>D</v>
      </c>
      <c r="S82" s="204" t="str">
        <f t="shared" si="48"/>
        <v>D</v>
      </c>
      <c r="T82" s="330">
        <f t="shared" si="49"/>
        <v>1</v>
      </c>
      <c r="U82" s="330">
        <f t="shared" si="50"/>
        <v>1</v>
      </c>
      <c r="V82" s="330">
        <f t="shared" si="51"/>
        <v>1</v>
      </c>
      <c r="W82" s="330">
        <f t="shared" si="52"/>
        <v>1</v>
      </c>
      <c r="X82" s="330">
        <f t="shared" si="53"/>
        <v>1</v>
      </c>
      <c r="Y82" s="334">
        <f t="shared" si="54"/>
        <v>1</v>
      </c>
    </row>
    <row r="83" spans="1:26" ht="15" customHeight="1" thickBot="1" x14ac:dyDescent="0.3">
      <c r="A83" s="126"/>
      <c r="B83" s="191"/>
      <c r="C83" s="338" t="s">
        <v>419</v>
      </c>
      <c r="D83" s="186">
        <f>AVERAGE(D84:D113)</f>
        <v>0.90556111111111093</v>
      </c>
      <c r="E83" s="309"/>
      <c r="F83" s="190" t="str">
        <f t="shared" si="60"/>
        <v>B</v>
      </c>
      <c r="G83" s="548">
        <f>AVERAGE(G84:G113)</f>
        <v>0.52222222222222225</v>
      </c>
      <c r="H83" s="554"/>
      <c r="I83" s="531" t="str">
        <f t="shared" si="61"/>
        <v>C</v>
      </c>
      <c r="J83" s="272">
        <f>AVERAGE(J84:J113)</f>
        <v>0.17777777777777776</v>
      </c>
      <c r="K83" s="187"/>
      <c r="L83" s="201" t="str">
        <f t="shared" si="62"/>
        <v>D</v>
      </c>
      <c r="M83" s="158">
        <f>AVERAGE(M84:M113)</f>
        <v>5.4722222222222221E-2</v>
      </c>
      <c r="N83" s="160"/>
      <c r="O83" s="190" t="str">
        <f t="shared" si="63"/>
        <v>D</v>
      </c>
      <c r="P83" s="859">
        <f>AVERAGE(P84:P113)</f>
        <v>1.1299435028248588E-3</v>
      </c>
      <c r="Q83" s="160"/>
      <c r="R83" s="190" t="str">
        <f t="shared" si="64"/>
        <v>D</v>
      </c>
      <c r="S83" s="207" t="str">
        <f t="shared" si="48"/>
        <v>C</v>
      </c>
      <c r="T83" s="328">
        <f t="shared" si="49"/>
        <v>2.5</v>
      </c>
      <c r="U83" s="328">
        <f t="shared" si="50"/>
        <v>2</v>
      </c>
      <c r="V83" s="328">
        <f t="shared" si="51"/>
        <v>1</v>
      </c>
      <c r="W83" s="328">
        <f t="shared" si="52"/>
        <v>1</v>
      </c>
      <c r="X83" s="328">
        <f t="shared" si="53"/>
        <v>1</v>
      </c>
      <c r="Y83" s="332">
        <f t="shared" si="54"/>
        <v>1.5</v>
      </c>
    </row>
    <row r="84" spans="1:26" ht="15" customHeight="1" x14ac:dyDescent="0.25">
      <c r="A84" s="71">
        <v>1</v>
      </c>
      <c r="B84" s="69">
        <v>60010</v>
      </c>
      <c r="C84" s="70" t="s">
        <v>432</v>
      </c>
      <c r="D84" s="300">
        <f>'2021-2022 исходные'!G440</f>
        <v>0.83333333333333337</v>
      </c>
      <c r="E84" s="307">
        <f t="shared" ref="E84:E113" si="72">$D$124</f>
        <v>0.96212272727272707</v>
      </c>
      <c r="F84" s="292" t="str">
        <f t="shared" si="60"/>
        <v>B</v>
      </c>
      <c r="G84" s="546">
        <f>'2021-2022 исходные'!J440</f>
        <v>1.3333333333333333</v>
      </c>
      <c r="H84" s="547">
        <f t="shared" ref="H84:H113" si="73">$G$124</f>
        <v>0.60303030303030314</v>
      </c>
      <c r="I84" s="530" t="str">
        <f t="shared" si="61"/>
        <v>A</v>
      </c>
      <c r="J84" s="285">
        <f>'2021-2022 исходные'!L440</f>
        <v>0</v>
      </c>
      <c r="K84" s="188">
        <f t="shared" ref="K84:K113" si="74">$J$124</f>
        <v>9.3939393939393948E-2</v>
      </c>
      <c r="L84" s="295" t="str">
        <f t="shared" si="62"/>
        <v>D</v>
      </c>
      <c r="M84" s="320">
        <f>'2021-2022 исходные'!N440</f>
        <v>0</v>
      </c>
      <c r="N84" s="150">
        <f t="shared" ref="N84:N113" si="75">$M$124</f>
        <v>5.1172438672438682E-2</v>
      </c>
      <c r="O84" s="325" t="str">
        <f t="shared" si="63"/>
        <v>D</v>
      </c>
      <c r="P84" s="320">
        <f>'2021-2022 исходные'!T440</f>
        <v>0</v>
      </c>
      <c r="Q84" s="150">
        <f t="shared" ref="Q84:Q113" si="76">$P$124</f>
        <v>2.4957649322805892E-3</v>
      </c>
      <c r="R84" s="325" t="str">
        <f t="shared" si="64"/>
        <v>D</v>
      </c>
      <c r="S84" s="206" t="str">
        <f t="shared" si="48"/>
        <v>C</v>
      </c>
      <c r="T84" s="329">
        <f t="shared" si="49"/>
        <v>2.5</v>
      </c>
      <c r="U84" s="329">
        <f t="shared" si="50"/>
        <v>4.2</v>
      </c>
      <c r="V84" s="329">
        <f t="shared" si="51"/>
        <v>1</v>
      </c>
      <c r="W84" s="329">
        <f t="shared" si="52"/>
        <v>1</v>
      </c>
      <c r="X84" s="329">
        <f t="shared" si="53"/>
        <v>1</v>
      </c>
      <c r="Y84" s="333">
        <f t="shared" si="54"/>
        <v>1.94</v>
      </c>
    </row>
    <row r="85" spans="1:26" ht="15" customHeight="1" x14ac:dyDescent="0.25">
      <c r="A85" s="72">
        <v>2</v>
      </c>
      <c r="B85" s="64">
        <v>60020</v>
      </c>
      <c r="C85" s="65" t="s">
        <v>399</v>
      </c>
      <c r="D85" s="301">
        <f>'2021-2022 исходные'!G445</f>
        <v>0.83333333333333337</v>
      </c>
      <c r="E85" s="307">
        <f t="shared" si="72"/>
        <v>0.96212272727272707</v>
      </c>
      <c r="F85" s="293" t="str">
        <f t="shared" si="60"/>
        <v>B</v>
      </c>
      <c r="G85" s="550">
        <f>'2021-2022 исходные'!J445</f>
        <v>0</v>
      </c>
      <c r="H85" s="551">
        <f t="shared" si="73"/>
        <v>0.60303030303030314</v>
      </c>
      <c r="I85" s="532" t="str">
        <f t="shared" si="61"/>
        <v>D</v>
      </c>
      <c r="J85" s="286">
        <f>'2021-2022 исходные'!L445</f>
        <v>0</v>
      </c>
      <c r="K85" s="162">
        <f t="shared" si="74"/>
        <v>9.3939393939393948E-2</v>
      </c>
      <c r="L85" s="296" t="str">
        <f t="shared" si="62"/>
        <v>D</v>
      </c>
      <c r="M85" s="321">
        <f>'2021-2022 исходные'!N445</f>
        <v>0</v>
      </c>
      <c r="N85" s="151">
        <f t="shared" si="75"/>
        <v>5.1172438672438682E-2</v>
      </c>
      <c r="O85" s="326" t="str">
        <f t="shared" si="63"/>
        <v>D</v>
      </c>
      <c r="P85" s="321">
        <f>'2021-2022 исходные'!T445</f>
        <v>0</v>
      </c>
      <c r="Q85" s="151">
        <f t="shared" si="76"/>
        <v>2.4957649322805892E-3</v>
      </c>
      <c r="R85" s="326" t="str">
        <f t="shared" si="64"/>
        <v>D</v>
      </c>
      <c r="S85" s="204" t="str">
        <f t="shared" si="48"/>
        <v>D</v>
      </c>
      <c r="T85" s="330">
        <f t="shared" si="49"/>
        <v>2.5</v>
      </c>
      <c r="U85" s="330">
        <f t="shared" si="50"/>
        <v>1</v>
      </c>
      <c r="V85" s="330">
        <f t="shared" si="51"/>
        <v>1</v>
      </c>
      <c r="W85" s="330">
        <f t="shared" si="52"/>
        <v>1</v>
      </c>
      <c r="X85" s="330">
        <f t="shared" si="53"/>
        <v>1</v>
      </c>
      <c r="Y85" s="334">
        <f t="shared" si="54"/>
        <v>1.3</v>
      </c>
    </row>
    <row r="86" spans="1:26" ht="15" customHeight="1" x14ac:dyDescent="0.25">
      <c r="A86" s="72">
        <v>3</v>
      </c>
      <c r="B86" s="64">
        <v>60050</v>
      </c>
      <c r="C86" s="65" t="s">
        <v>400</v>
      </c>
      <c r="D86" s="301">
        <f>'2021-2022 исходные'!G450</f>
        <v>1.5</v>
      </c>
      <c r="E86" s="307">
        <f t="shared" si="72"/>
        <v>0.96212272727272707</v>
      </c>
      <c r="F86" s="293" t="str">
        <f t="shared" si="60"/>
        <v>A</v>
      </c>
      <c r="G86" s="550">
        <f>'2021-2022 исходные'!J450</f>
        <v>1.3333333333333333</v>
      </c>
      <c r="H86" s="551">
        <f t="shared" si="73"/>
        <v>0.60303030303030314</v>
      </c>
      <c r="I86" s="532" t="str">
        <f t="shared" si="61"/>
        <v>A</v>
      </c>
      <c r="J86" s="286">
        <f>'2021-2022 исходные'!L450</f>
        <v>0</v>
      </c>
      <c r="K86" s="162">
        <f t="shared" si="74"/>
        <v>9.3939393939393948E-2</v>
      </c>
      <c r="L86" s="296" t="str">
        <f t="shared" si="62"/>
        <v>D</v>
      </c>
      <c r="M86" s="321">
        <f>'2021-2022 исходные'!N450</f>
        <v>0</v>
      </c>
      <c r="N86" s="151">
        <f t="shared" si="75"/>
        <v>5.1172438672438682E-2</v>
      </c>
      <c r="O86" s="326" t="str">
        <f t="shared" si="63"/>
        <v>D</v>
      </c>
      <c r="P86" s="321">
        <f>'2021-2022 исходные'!T450</f>
        <v>0</v>
      </c>
      <c r="Q86" s="151">
        <f t="shared" si="76"/>
        <v>2.4957649322805892E-3</v>
      </c>
      <c r="R86" s="326" t="str">
        <f t="shared" si="64"/>
        <v>D</v>
      </c>
      <c r="S86" s="204" t="str">
        <f t="shared" si="48"/>
        <v>C</v>
      </c>
      <c r="T86" s="330">
        <f t="shared" si="49"/>
        <v>4.2</v>
      </c>
      <c r="U86" s="330">
        <f t="shared" si="50"/>
        <v>4.2</v>
      </c>
      <c r="V86" s="330">
        <f t="shared" si="51"/>
        <v>1</v>
      </c>
      <c r="W86" s="330">
        <f t="shared" si="52"/>
        <v>1</v>
      </c>
      <c r="X86" s="330">
        <f t="shared" si="53"/>
        <v>1</v>
      </c>
      <c r="Y86" s="334">
        <f t="shared" si="54"/>
        <v>2.2800000000000002</v>
      </c>
    </row>
    <row r="87" spans="1:26" ht="15" customHeight="1" x14ac:dyDescent="0.25">
      <c r="A87" s="72">
        <v>4</v>
      </c>
      <c r="B87" s="64">
        <v>60070</v>
      </c>
      <c r="C87" s="65" t="s">
        <v>401</v>
      </c>
      <c r="D87" s="301">
        <f>'2021-2022 исходные'!G459</f>
        <v>0.83333333333333337</v>
      </c>
      <c r="E87" s="307">
        <f t="shared" si="72"/>
        <v>0.96212272727272707</v>
      </c>
      <c r="F87" s="293" t="str">
        <f t="shared" si="60"/>
        <v>B</v>
      </c>
      <c r="G87" s="550">
        <f>'2021-2022 исходные'!J459</f>
        <v>0.66666666666666663</v>
      </c>
      <c r="H87" s="551">
        <f t="shared" si="73"/>
        <v>0.60303030303030314</v>
      </c>
      <c r="I87" s="532" t="str">
        <f t="shared" si="61"/>
        <v>B</v>
      </c>
      <c r="J87" s="286">
        <f>'2021-2022 исходные'!L459</f>
        <v>0</v>
      </c>
      <c r="K87" s="162">
        <f t="shared" si="74"/>
        <v>9.3939393939393948E-2</v>
      </c>
      <c r="L87" s="296" t="str">
        <f t="shared" si="62"/>
        <v>D</v>
      </c>
      <c r="M87" s="321">
        <f>'2021-2022 исходные'!N459</f>
        <v>0.2</v>
      </c>
      <c r="N87" s="151">
        <f t="shared" si="75"/>
        <v>5.1172438672438682E-2</v>
      </c>
      <c r="O87" s="326" t="str">
        <f t="shared" si="63"/>
        <v>C</v>
      </c>
      <c r="P87" s="321">
        <f>'2021-2022 исходные'!T459</f>
        <v>0</v>
      </c>
      <c r="Q87" s="151">
        <f t="shared" si="76"/>
        <v>2.4957649322805892E-3</v>
      </c>
      <c r="R87" s="326" t="str">
        <f t="shared" si="64"/>
        <v>D</v>
      </c>
      <c r="S87" s="204" t="str">
        <f t="shared" si="48"/>
        <v>C</v>
      </c>
      <c r="T87" s="330">
        <f t="shared" si="49"/>
        <v>2.5</v>
      </c>
      <c r="U87" s="330">
        <f t="shared" si="50"/>
        <v>2.5</v>
      </c>
      <c r="V87" s="330">
        <f t="shared" si="51"/>
        <v>1</v>
      </c>
      <c r="W87" s="330">
        <f t="shared" si="52"/>
        <v>2</v>
      </c>
      <c r="X87" s="330">
        <f t="shared" si="53"/>
        <v>1</v>
      </c>
      <c r="Y87" s="334">
        <f t="shared" si="54"/>
        <v>1.8</v>
      </c>
    </row>
    <row r="88" spans="1:26" ht="15" customHeight="1" x14ac:dyDescent="0.25">
      <c r="A88" s="72">
        <v>5</v>
      </c>
      <c r="B88" s="64">
        <v>60180</v>
      </c>
      <c r="C88" s="65" t="s">
        <v>258</v>
      </c>
      <c r="D88" s="301">
        <f>'2021-2022 исходные'!G464</f>
        <v>1.6666666666666666E-4</v>
      </c>
      <c r="E88" s="307">
        <f t="shared" si="72"/>
        <v>0.96212272727272707</v>
      </c>
      <c r="F88" s="293" t="str">
        <f t="shared" si="60"/>
        <v>D</v>
      </c>
      <c r="G88" s="550">
        <f>'2021-2022 исходные'!J464</f>
        <v>0</v>
      </c>
      <c r="H88" s="551">
        <f t="shared" si="73"/>
        <v>0.60303030303030314</v>
      </c>
      <c r="I88" s="532" t="str">
        <f t="shared" si="61"/>
        <v>D</v>
      </c>
      <c r="J88" s="286">
        <f>'2021-2022 исходные'!L464</f>
        <v>0</v>
      </c>
      <c r="K88" s="162">
        <f t="shared" si="74"/>
        <v>9.3939393939393948E-2</v>
      </c>
      <c r="L88" s="296" t="str">
        <f t="shared" si="62"/>
        <v>D</v>
      </c>
      <c r="M88" s="321">
        <f>'2021-2022 исходные'!N464</f>
        <v>0</v>
      </c>
      <c r="N88" s="151">
        <f t="shared" si="75"/>
        <v>5.1172438672438682E-2</v>
      </c>
      <c r="O88" s="326" t="str">
        <f t="shared" si="63"/>
        <v>D</v>
      </c>
      <c r="P88" s="321">
        <f>'2021-2022 исходные'!T464</f>
        <v>0</v>
      </c>
      <c r="Q88" s="151">
        <f t="shared" si="76"/>
        <v>2.4957649322805892E-3</v>
      </c>
      <c r="R88" s="326" t="str">
        <f t="shared" si="64"/>
        <v>D</v>
      </c>
      <c r="S88" s="204" t="str">
        <f t="shared" si="48"/>
        <v>D</v>
      </c>
      <c r="T88" s="330">
        <f t="shared" si="49"/>
        <v>1</v>
      </c>
      <c r="U88" s="330">
        <f t="shared" si="50"/>
        <v>1</v>
      </c>
      <c r="V88" s="330">
        <f t="shared" si="51"/>
        <v>1</v>
      </c>
      <c r="W88" s="330">
        <f t="shared" si="52"/>
        <v>1</v>
      </c>
      <c r="X88" s="330">
        <f t="shared" si="53"/>
        <v>1</v>
      </c>
      <c r="Y88" s="334">
        <f t="shared" si="54"/>
        <v>1</v>
      </c>
    </row>
    <row r="89" spans="1:26" ht="15" customHeight="1" x14ac:dyDescent="0.25">
      <c r="A89" s="72">
        <v>6</v>
      </c>
      <c r="B89" s="64">
        <v>60240</v>
      </c>
      <c r="C89" s="65" t="s">
        <v>402</v>
      </c>
      <c r="D89" s="301">
        <f>'2021-2022 исходные'!G465</f>
        <v>0.83333333333333337</v>
      </c>
      <c r="E89" s="633">
        <f t="shared" si="72"/>
        <v>0.96212272727272707</v>
      </c>
      <c r="F89" s="293" t="str">
        <f t="shared" si="60"/>
        <v>B</v>
      </c>
      <c r="G89" s="550">
        <f>'2021-2022 исходные'!J465</f>
        <v>0.66666666666666663</v>
      </c>
      <c r="H89" s="551">
        <f t="shared" si="73"/>
        <v>0.60303030303030314</v>
      </c>
      <c r="I89" s="532" t="str">
        <f t="shared" si="61"/>
        <v>B</v>
      </c>
      <c r="J89" s="286">
        <f>'2021-2022 исходные'!L465</f>
        <v>0.66666666666666663</v>
      </c>
      <c r="K89" s="162">
        <f t="shared" si="74"/>
        <v>9.3939393939393948E-2</v>
      </c>
      <c r="L89" s="296" t="str">
        <f t="shared" si="62"/>
        <v>B</v>
      </c>
      <c r="M89" s="321">
        <f>'2021-2022 исходные'!N465</f>
        <v>0</v>
      </c>
      <c r="N89" s="151">
        <f t="shared" si="75"/>
        <v>5.1172438672438682E-2</v>
      </c>
      <c r="O89" s="326" t="str">
        <f t="shared" si="63"/>
        <v>D</v>
      </c>
      <c r="P89" s="321">
        <f>'2021-2022 исходные'!T465</f>
        <v>0</v>
      </c>
      <c r="Q89" s="151">
        <f t="shared" si="76"/>
        <v>2.4957649322805892E-3</v>
      </c>
      <c r="R89" s="326" t="str">
        <f t="shared" si="64"/>
        <v>D</v>
      </c>
      <c r="S89" s="204" t="str">
        <f t="shared" ref="S89:S110" si="77">IF(Y89&gt;=3.5,"A",IF(Y89&gt;=2.5,"B",IF(Y89&gt;=1.5,"C","D")))</f>
        <v>C</v>
      </c>
      <c r="T89" s="330">
        <f t="shared" si="49"/>
        <v>2.5</v>
      </c>
      <c r="U89" s="330">
        <f t="shared" si="50"/>
        <v>2.5</v>
      </c>
      <c r="V89" s="330">
        <f t="shared" si="51"/>
        <v>2.5</v>
      </c>
      <c r="W89" s="330">
        <f t="shared" si="52"/>
        <v>1</v>
      </c>
      <c r="X89" s="330">
        <f t="shared" si="53"/>
        <v>1</v>
      </c>
      <c r="Y89" s="334">
        <f t="shared" si="54"/>
        <v>1.9</v>
      </c>
    </row>
    <row r="90" spans="1:26" ht="15" customHeight="1" x14ac:dyDescent="0.25">
      <c r="A90" s="72">
        <v>7</v>
      </c>
      <c r="B90" s="64">
        <v>60560</v>
      </c>
      <c r="C90" s="65" t="s">
        <v>403</v>
      </c>
      <c r="D90" s="301">
        <f>'2021-2022 исходные'!G470</f>
        <v>1.1666666666666667</v>
      </c>
      <c r="E90" s="307">
        <f t="shared" si="72"/>
        <v>0.96212272727272707</v>
      </c>
      <c r="F90" s="293" t="str">
        <f t="shared" si="60"/>
        <v>A</v>
      </c>
      <c r="G90" s="550">
        <f>'2021-2022 исходные'!J470</f>
        <v>0.33333333333333331</v>
      </c>
      <c r="H90" s="551">
        <f t="shared" si="73"/>
        <v>0.60303030303030314</v>
      </c>
      <c r="I90" s="532" t="str">
        <f t="shared" si="61"/>
        <v>C</v>
      </c>
      <c r="J90" s="286">
        <f>'2021-2022 исходные'!L470</f>
        <v>0</v>
      </c>
      <c r="K90" s="162">
        <f t="shared" si="74"/>
        <v>9.3939393939393948E-2</v>
      </c>
      <c r="L90" s="296" t="str">
        <f t="shared" si="62"/>
        <v>D</v>
      </c>
      <c r="M90" s="321">
        <f>'2021-2022 исходные'!N470</f>
        <v>0</v>
      </c>
      <c r="N90" s="151">
        <f t="shared" si="75"/>
        <v>5.1172438672438682E-2</v>
      </c>
      <c r="O90" s="326" t="str">
        <f t="shared" si="63"/>
        <v>D</v>
      </c>
      <c r="P90" s="321">
        <f>'2021-2022 исходные'!T470</f>
        <v>0</v>
      </c>
      <c r="Q90" s="151">
        <f t="shared" si="76"/>
        <v>2.4957649322805892E-3</v>
      </c>
      <c r="R90" s="326" t="str">
        <f t="shared" si="64"/>
        <v>D</v>
      </c>
      <c r="S90" s="204" t="str">
        <f t="shared" si="77"/>
        <v>C</v>
      </c>
      <c r="T90" s="330">
        <f t="shared" si="49"/>
        <v>4.2</v>
      </c>
      <c r="U90" s="330">
        <f t="shared" si="50"/>
        <v>2</v>
      </c>
      <c r="V90" s="330">
        <f t="shared" si="51"/>
        <v>1</v>
      </c>
      <c r="W90" s="330">
        <f t="shared" si="52"/>
        <v>1</v>
      </c>
      <c r="X90" s="330">
        <f t="shared" si="53"/>
        <v>1</v>
      </c>
      <c r="Y90" s="334">
        <f t="shared" si="54"/>
        <v>1.8399999999999999</v>
      </c>
    </row>
    <row r="91" spans="1:26" ht="15" customHeight="1" x14ac:dyDescent="0.25">
      <c r="A91" s="72">
        <v>8</v>
      </c>
      <c r="B91" s="64">
        <v>60660</v>
      </c>
      <c r="C91" s="65" t="s">
        <v>404</v>
      </c>
      <c r="D91" s="301">
        <f>'2021-2022 исходные'!G477</f>
        <v>0.66666666666666663</v>
      </c>
      <c r="E91" s="307">
        <f t="shared" si="72"/>
        <v>0.96212272727272707</v>
      </c>
      <c r="F91" s="293" t="str">
        <f t="shared" si="60"/>
        <v>B</v>
      </c>
      <c r="G91" s="550">
        <f>'2021-2022 исходные'!J477</f>
        <v>0</v>
      </c>
      <c r="H91" s="551">
        <f t="shared" si="73"/>
        <v>0.60303030303030314</v>
      </c>
      <c r="I91" s="532" t="str">
        <f t="shared" si="61"/>
        <v>D</v>
      </c>
      <c r="J91" s="286">
        <f>'2021-2022 исходные'!L477</f>
        <v>0</v>
      </c>
      <c r="K91" s="162">
        <f t="shared" si="74"/>
        <v>9.3939393939393948E-2</v>
      </c>
      <c r="L91" s="296" t="str">
        <f t="shared" si="62"/>
        <v>D</v>
      </c>
      <c r="M91" s="321">
        <f>'2021-2022 исходные'!N477</f>
        <v>0</v>
      </c>
      <c r="N91" s="151">
        <f t="shared" si="75"/>
        <v>5.1172438672438682E-2</v>
      </c>
      <c r="O91" s="326" t="str">
        <f t="shared" si="63"/>
        <v>D</v>
      </c>
      <c r="P91" s="321">
        <f>'2021-2022 исходные'!T477</f>
        <v>0</v>
      </c>
      <c r="Q91" s="151">
        <f t="shared" si="76"/>
        <v>2.4957649322805892E-3</v>
      </c>
      <c r="R91" s="326" t="str">
        <f t="shared" si="64"/>
        <v>D</v>
      </c>
      <c r="S91" s="204" t="str">
        <f t="shared" si="77"/>
        <v>D</v>
      </c>
      <c r="T91" s="330">
        <f t="shared" si="49"/>
        <v>2.5</v>
      </c>
      <c r="U91" s="330">
        <f t="shared" si="50"/>
        <v>1</v>
      </c>
      <c r="V91" s="330">
        <f t="shared" si="51"/>
        <v>1</v>
      </c>
      <c r="W91" s="330">
        <f t="shared" si="52"/>
        <v>1</v>
      </c>
      <c r="X91" s="330">
        <f t="shared" si="53"/>
        <v>1</v>
      </c>
      <c r="Y91" s="334">
        <f t="shared" si="54"/>
        <v>1.3</v>
      </c>
    </row>
    <row r="92" spans="1:26" ht="15" customHeight="1" x14ac:dyDescent="0.25">
      <c r="A92" s="72">
        <v>9</v>
      </c>
      <c r="B92" s="74">
        <v>60001</v>
      </c>
      <c r="C92" s="70" t="s">
        <v>256</v>
      </c>
      <c r="D92" s="301">
        <f>'2021-2022 исходные'!G481</f>
        <v>0.66666666666666663</v>
      </c>
      <c r="E92" s="307">
        <f t="shared" si="72"/>
        <v>0.96212272727272707</v>
      </c>
      <c r="F92" s="293" t="str">
        <f t="shared" si="60"/>
        <v>B</v>
      </c>
      <c r="G92" s="550">
        <f>'2021-2022 исходные'!J481</f>
        <v>0.66666666666666663</v>
      </c>
      <c r="H92" s="551">
        <f t="shared" si="73"/>
        <v>0.60303030303030314</v>
      </c>
      <c r="I92" s="532" t="str">
        <f t="shared" si="61"/>
        <v>B</v>
      </c>
      <c r="J92" s="286">
        <f>'2021-2022 исходные'!L481</f>
        <v>0</v>
      </c>
      <c r="K92" s="162">
        <f t="shared" si="74"/>
        <v>9.3939393939393948E-2</v>
      </c>
      <c r="L92" s="296" t="str">
        <f t="shared" si="62"/>
        <v>D</v>
      </c>
      <c r="M92" s="321">
        <f>'2021-2022 исходные'!N481</f>
        <v>0</v>
      </c>
      <c r="N92" s="151">
        <f t="shared" si="75"/>
        <v>5.1172438672438682E-2</v>
      </c>
      <c r="O92" s="326" t="str">
        <f t="shared" si="63"/>
        <v>D</v>
      </c>
      <c r="P92" s="321">
        <f>'2021-2022 исходные'!T481</f>
        <v>0</v>
      </c>
      <c r="Q92" s="151">
        <f t="shared" si="76"/>
        <v>2.4957649322805892E-3</v>
      </c>
      <c r="R92" s="326" t="str">
        <f t="shared" si="64"/>
        <v>D</v>
      </c>
      <c r="S92" s="204" t="str">
        <f t="shared" si="77"/>
        <v>C</v>
      </c>
      <c r="T92" s="330">
        <f t="shared" si="49"/>
        <v>2.5</v>
      </c>
      <c r="U92" s="330">
        <f t="shared" si="50"/>
        <v>2.5</v>
      </c>
      <c r="V92" s="330">
        <f t="shared" si="51"/>
        <v>1</v>
      </c>
      <c r="W92" s="330">
        <f t="shared" si="52"/>
        <v>1</v>
      </c>
      <c r="X92" s="330">
        <f t="shared" si="53"/>
        <v>1</v>
      </c>
      <c r="Y92" s="334">
        <f t="shared" si="54"/>
        <v>1.6</v>
      </c>
    </row>
    <row r="93" spans="1:26" ht="15" customHeight="1" x14ac:dyDescent="0.25">
      <c r="A93" s="72">
        <v>10</v>
      </c>
      <c r="B93" s="64">
        <v>60850</v>
      </c>
      <c r="C93" s="65" t="s">
        <v>405</v>
      </c>
      <c r="D93" s="301">
        <f>'2021-2022 исходные'!G485</f>
        <v>2.3333333333333335</v>
      </c>
      <c r="E93" s="307">
        <f t="shared" si="72"/>
        <v>0.96212272727272707</v>
      </c>
      <c r="F93" s="293" t="str">
        <f t="shared" si="60"/>
        <v>A</v>
      </c>
      <c r="G93" s="550">
        <f>'2021-2022 исходные'!J485</f>
        <v>1.3333333333333333</v>
      </c>
      <c r="H93" s="551">
        <f t="shared" si="73"/>
        <v>0.60303030303030314</v>
      </c>
      <c r="I93" s="532" t="str">
        <f t="shared" si="61"/>
        <v>A</v>
      </c>
      <c r="J93" s="286">
        <f>'2021-2022 исходные'!L485</f>
        <v>0</v>
      </c>
      <c r="K93" s="162">
        <f t="shared" si="74"/>
        <v>9.3939393939393948E-2</v>
      </c>
      <c r="L93" s="296" t="str">
        <f t="shared" si="62"/>
        <v>D</v>
      </c>
      <c r="M93" s="321">
        <f>'2021-2022 исходные'!N485</f>
        <v>0</v>
      </c>
      <c r="N93" s="151">
        <f t="shared" si="75"/>
        <v>5.1172438672438682E-2</v>
      </c>
      <c r="O93" s="326" t="str">
        <f t="shared" si="63"/>
        <v>D</v>
      </c>
      <c r="P93" s="321">
        <f>'2021-2022 исходные'!T485</f>
        <v>0</v>
      </c>
      <c r="Q93" s="151">
        <f t="shared" si="76"/>
        <v>2.4957649322805892E-3</v>
      </c>
      <c r="R93" s="326" t="str">
        <f t="shared" si="64"/>
        <v>D</v>
      </c>
      <c r="S93" s="204" t="str">
        <f t="shared" si="77"/>
        <v>C</v>
      </c>
      <c r="T93" s="330">
        <f t="shared" si="49"/>
        <v>4.2</v>
      </c>
      <c r="U93" s="330">
        <f t="shared" si="50"/>
        <v>4.2</v>
      </c>
      <c r="V93" s="330">
        <f t="shared" si="51"/>
        <v>1</v>
      </c>
      <c r="W93" s="330">
        <f t="shared" si="52"/>
        <v>1</v>
      </c>
      <c r="X93" s="330">
        <f t="shared" si="53"/>
        <v>1</v>
      </c>
      <c r="Y93" s="334">
        <f t="shared" si="54"/>
        <v>2.2800000000000002</v>
      </c>
    </row>
    <row r="94" spans="1:26" ht="15" customHeight="1" x14ac:dyDescent="0.25">
      <c r="A94" s="72">
        <v>11</v>
      </c>
      <c r="B94" s="64">
        <v>60910</v>
      </c>
      <c r="C94" s="65" t="s">
        <v>406</v>
      </c>
      <c r="D94" s="301">
        <f>'2021-2022 исходные'!G499</f>
        <v>0.5</v>
      </c>
      <c r="E94" s="307">
        <f t="shared" si="72"/>
        <v>0.96212272727272707</v>
      </c>
      <c r="F94" s="293" t="str">
        <f t="shared" si="60"/>
        <v>C</v>
      </c>
      <c r="G94" s="550">
        <f>'2021-2022 исходные'!J499</f>
        <v>0</v>
      </c>
      <c r="H94" s="551">
        <f t="shared" si="73"/>
        <v>0.60303030303030314</v>
      </c>
      <c r="I94" s="532" t="str">
        <f t="shared" si="61"/>
        <v>D</v>
      </c>
      <c r="J94" s="286">
        <f>'2021-2022 исходные'!L499</f>
        <v>0</v>
      </c>
      <c r="K94" s="162">
        <f t="shared" si="74"/>
        <v>9.3939393939393948E-2</v>
      </c>
      <c r="L94" s="296" t="str">
        <f t="shared" si="62"/>
        <v>D</v>
      </c>
      <c r="M94" s="321">
        <f>'2021-2022 исходные'!N499</f>
        <v>0</v>
      </c>
      <c r="N94" s="151">
        <f t="shared" si="75"/>
        <v>5.1172438672438682E-2</v>
      </c>
      <c r="O94" s="326" t="str">
        <f t="shared" si="63"/>
        <v>D</v>
      </c>
      <c r="P94" s="321">
        <f>'2021-2022 исходные'!T499</f>
        <v>0</v>
      </c>
      <c r="Q94" s="151">
        <f t="shared" si="76"/>
        <v>2.4957649322805892E-3</v>
      </c>
      <c r="R94" s="326" t="str">
        <f t="shared" si="64"/>
        <v>D</v>
      </c>
      <c r="S94" s="204" t="str">
        <f t="shared" si="77"/>
        <v>D</v>
      </c>
      <c r="T94" s="330">
        <f t="shared" si="49"/>
        <v>2</v>
      </c>
      <c r="U94" s="330">
        <f t="shared" si="50"/>
        <v>1</v>
      </c>
      <c r="V94" s="330">
        <f t="shared" si="51"/>
        <v>1</v>
      </c>
      <c r="W94" s="330">
        <f t="shared" si="52"/>
        <v>1</v>
      </c>
      <c r="X94" s="330">
        <f t="shared" si="53"/>
        <v>1</v>
      </c>
      <c r="Y94" s="334">
        <f t="shared" si="54"/>
        <v>1.2</v>
      </c>
    </row>
    <row r="95" spans="1:26" ht="15" customHeight="1" x14ac:dyDescent="0.25">
      <c r="A95" s="72">
        <v>12</v>
      </c>
      <c r="B95" s="64">
        <v>60980</v>
      </c>
      <c r="C95" s="65" t="s">
        <v>119</v>
      </c>
      <c r="D95" s="301">
        <f>'2021-2022 исходные'!G502</f>
        <v>1.8333333333333333</v>
      </c>
      <c r="E95" s="307">
        <f t="shared" si="72"/>
        <v>0.96212272727272707</v>
      </c>
      <c r="F95" s="293" t="str">
        <f t="shared" si="60"/>
        <v>A</v>
      </c>
      <c r="G95" s="550">
        <f>'2021-2022 исходные'!J502</f>
        <v>0.33333333333333331</v>
      </c>
      <c r="H95" s="551">
        <f t="shared" si="73"/>
        <v>0.60303030303030314</v>
      </c>
      <c r="I95" s="532" t="str">
        <f t="shared" si="61"/>
        <v>C</v>
      </c>
      <c r="J95" s="286">
        <f>'2021-2022 исходные'!L502</f>
        <v>1</v>
      </c>
      <c r="K95" s="162">
        <f t="shared" si="74"/>
        <v>9.3939393939393948E-2</v>
      </c>
      <c r="L95" s="296" t="str">
        <f t="shared" si="62"/>
        <v>A</v>
      </c>
      <c r="M95" s="321">
        <f>'2021-2022 исходные'!N502</f>
        <v>0</v>
      </c>
      <c r="N95" s="151">
        <f t="shared" si="75"/>
        <v>5.1172438672438682E-2</v>
      </c>
      <c r="O95" s="326" t="str">
        <f t="shared" si="63"/>
        <v>D</v>
      </c>
      <c r="P95" s="321">
        <f>'2021-2022 исходные'!T502</f>
        <v>0</v>
      </c>
      <c r="Q95" s="151">
        <f t="shared" si="76"/>
        <v>2.4957649322805892E-3</v>
      </c>
      <c r="R95" s="326" t="str">
        <f t="shared" si="64"/>
        <v>D</v>
      </c>
      <c r="S95" s="204" t="str">
        <f t="shared" si="77"/>
        <v>C</v>
      </c>
      <c r="T95" s="330">
        <f t="shared" si="49"/>
        <v>4.2</v>
      </c>
      <c r="U95" s="330">
        <f t="shared" si="50"/>
        <v>2</v>
      </c>
      <c r="V95" s="330">
        <f t="shared" si="51"/>
        <v>4.2</v>
      </c>
      <c r="W95" s="330">
        <f t="shared" si="52"/>
        <v>1</v>
      </c>
      <c r="X95" s="330">
        <f t="shared" si="53"/>
        <v>1</v>
      </c>
      <c r="Y95" s="334">
        <f t="shared" si="54"/>
        <v>2.48</v>
      </c>
    </row>
    <row r="96" spans="1:26" ht="15" customHeight="1" x14ac:dyDescent="0.25">
      <c r="A96" s="72">
        <v>13</v>
      </c>
      <c r="B96" s="64">
        <v>61080</v>
      </c>
      <c r="C96" s="65" t="s">
        <v>907</v>
      </c>
      <c r="D96" s="301">
        <f>'2021-2022 исходные'!G513</f>
        <v>0.66666666666666663</v>
      </c>
      <c r="E96" s="307">
        <f t="shared" si="72"/>
        <v>0.96212272727272707</v>
      </c>
      <c r="F96" s="293" t="str">
        <f t="shared" si="60"/>
        <v>B</v>
      </c>
      <c r="G96" s="550">
        <f>'2021-2022 исходные'!J513</f>
        <v>0</v>
      </c>
      <c r="H96" s="551">
        <f t="shared" si="73"/>
        <v>0.60303030303030314</v>
      </c>
      <c r="I96" s="532" t="str">
        <f t="shared" si="61"/>
        <v>D</v>
      </c>
      <c r="J96" s="286">
        <f>'2021-2022 исходные'!L513</f>
        <v>0</v>
      </c>
      <c r="K96" s="162">
        <f t="shared" si="74"/>
        <v>9.3939393939393948E-2</v>
      </c>
      <c r="L96" s="296" t="str">
        <f t="shared" si="62"/>
        <v>D</v>
      </c>
      <c r="M96" s="321">
        <f>'2021-2022 исходные'!N513</f>
        <v>0</v>
      </c>
      <c r="N96" s="151">
        <f t="shared" si="75"/>
        <v>5.1172438672438682E-2</v>
      </c>
      <c r="O96" s="326" t="str">
        <f t="shared" si="63"/>
        <v>D</v>
      </c>
      <c r="P96" s="321">
        <f>'2021-2022 исходные'!T513</f>
        <v>0</v>
      </c>
      <c r="Q96" s="151">
        <f t="shared" si="76"/>
        <v>2.4957649322805892E-3</v>
      </c>
      <c r="R96" s="326" t="str">
        <f t="shared" si="64"/>
        <v>D</v>
      </c>
      <c r="S96" s="204" t="str">
        <f t="shared" si="77"/>
        <v>D</v>
      </c>
      <c r="T96" s="330">
        <f t="shared" si="49"/>
        <v>2.5</v>
      </c>
      <c r="U96" s="330">
        <f t="shared" si="50"/>
        <v>1</v>
      </c>
      <c r="V96" s="330">
        <f t="shared" si="51"/>
        <v>1</v>
      </c>
      <c r="W96" s="330">
        <f t="shared" si="52"/>
        <v>1</v>
      </c>
      <c r="X96" s="330">
        <f t="shared" si="53"/>
        <v>1</v>
      </c>
      <c r="Y96" s="334">
        <f t="shared" si="54"/>
        <v>1.3</v>
      </c>
      <c r="Z96" s="3"/>
    </row>
    <row r="97" spans="1:25" ht="15" customHeight="1" x14ac:dyDescent="0.25">
      <c r="A97" s="72">
        <v>14</v>
      </c>
      <c r="B97" s="64">
        <v>61150</v>
      </c>
      <c r="C97" s="65" t="s">
        <v>908</v>
      </c>
      <c r="D97" s="301">
        <f>'2021-2022 исходные'!G517</f>
        <v>1.3333333333333333</v>
      </c>
      <c r="E97" s="307">
        <f t="shared" si="72"/>
        <v>0.96212272727272707</v>
      </c>
      <c r="F97" s="293" t="str">
        <f t="shared" si="60"/>
        <v>A</v>
      </c>
      <c r="G97" s="550">
        <f>'2021-2022 исходные'!J517</f>
        <v>1.6666666666666667</v>
      </c>
      <c r="H97" s="551">
        <f t="shared" si="73"/>
        <v>0.60303030303030314</v>
      </c>
      <c r="I97" s="532" t="str">
        <f t="shared" si="61"/>
        <v>A</v>
      </c>
      <c r="J97" s="286">
        <f>'2021-2022 исходные'!L517</f>
        <v>0</v>
      </c>
      <c r="K97" s="162">
        <f t="shared" si="74"/>
        <v>9.3939393939393948E-2</v>
      </c>
      <c r="L97" s="296" t="str">
        <f t="shared" si="62"/>
        <v>D</v>
      </c>
      <c r="M97" s="321">
        <f>'2021-2022 исходные'!N517</f>
        <v>0</v>
      </c>
      <c r="N97" s="151">
        <f t="shared" si="75"/>
        <v>5.1172438672438682E-2</v>
      </c>
      <c r="O97" s="326" t="str">
        <f t="shared" si="63"/>
        <v>D</v>
      </c>
      <c r="P97" s="321">
        <f>'2021-2022 исходные'!T517</f>
        <v>0</v>
      </c>
      <c r="Q97" s="151">
        <f t="shared" si="76"/>
        <v>2.4957649322805892E-3</v>
      </c>
      <c r="R97" s="326" t="str">
        <f t="shared" si="64"/>
        <v>D</v>
      </c>
      <c r="S97" s="204" t="str">
        <f t="shared" si="77"/>
        <v>C</v>
      </c>
      <c r="T97" s="330">
        <f t="shared" si="49"/>
        <v>4.2</v>
      </c>
      <c r="U97" s="330">
        <f t="shared" si="50"/>
        <v>4.2</v>
      </c>
      <c r="V97" s="330">
        <f t="shared" si="51"/>
        <v>1</v>
      </c>
      <c r="W97" s="330">
        <f t="shared" si="52"/>
        <v>1</v>
      </c>
      <c r="X97" s="330">
        <f t="shared" si="53"/>
        <v>1</v>
      </c>
      <c r="Y97" s="334">
        <f t="shared" si="54"/>
        <v>2.2800000000000002</v>
      </c>
    </row>
    <row r="98" spans="1:25" ht="15" customHeight="1" x14ac:dyDescent="0.25">
      <c r="A98" s="72">
        <v>15</v>
      </c>
      <c r="B98" s="64">
        <v>61210</v>
      </c>
      <c r="C98" s="65" t="s">
        <v>407</v>
      </c>
      <c r="D98" s="301">
        <f>'2021-2022 исходные'!G525</f>
        <v>0.33333333333333331</v>
      </c>
      <c r="E98" s="307">
        <f t="shared" si="72"/>
        <v>0.96212272727272707</v>
      </c>
      <c r="F98" s="293" t="str">
        <f t="shared" si="60"/>
        <v>C</v>
      </c>
      <c r="G98" s="550">
        <f>'2021-2022 исходные'!J525</f>
        <v>0</v>
      </c>
      <c r="H98" s="551">
        <f t="shared" si="73"/>
        <v>0.60303030303030314</v>
      </c>
      <c r="I98" s="532" t="str">
        <f t="shared" si="61"/>
        <v>D</v>
      </c>
      <c r="J98" s="286">
        <f>'2021-2022 исходные'!L525</f>
        <v>0</v>
      </c>
      <c r="K98" s="162">
        <f t="shared" si="74"/>
        <v>9.3939393939393948E-2</v>
      </c>
      <c r="L98" s="296" t="str">
        <f t="shared" si="62"/>
        <v>D</v>
      </c>
      <c r="M98" s="321">
        <f>'2021-2022 исходные'!N525</f>
        <v>0</v>
      </c>
      <c r="N98" s="151">
        <f t="shared" si="75"/>
        <v>5.1172438672438682E-2</v>
      </c>
      <c r="O98" s="326" t="str">
        <f t="shared" si="63"/>
        <v>D</v>
      </c>
      <c r="P98" s="321">
        <f>'2021-2022 исходные'!T525</f>
        <v>0</v>
      </c>
      <c r="Q98" s="151">
        <f t="shared" si="76"/>
        <v>2.4957649322805892E-3</v>
      </c>
      <c r="R98" s="326" t="str">
        <f t="shared" si="64"/>
        <v>D</v>
      </c>
      <c r="S98" s="204" t="str">
        <f t="shared" si="77"/>
        <v>D</v>
      </c>
      <c r="T98" s="330">
        <f t="shared" si="49"/>
        <v>2</v>
      </c>
      <c r="U98" s="330">
        <f t="shared" si="50"/>
        <v>1</v>
      </c>
      <c r="V98" s="330">
        <f t="shared" si="51"/>
        <v>1</v>
      </c>
      <c r="W98" s="330">
        <f t="shared" si="52"/>
        <v>1</v>
      </c>
      <c r="X98" s="330">
        <f t="shared" si="53"/>
        <v>1</v>
      </c>
      <c r="Y98" s="334">
        <f t="shared" si="54"/>
        <v>1.2</v>
      </c>
    </row>
    <row r="99" spans="1:25" ht="15" customHeight="1" x14ac:dyDescent="0.25">
      <c r="A99" s="72">
        <v>16</v>
      </c>
      <c r="B99" s="64">
        <v>61290</v>
      </c>
      <c r="C99" s="65" t="s">
        <v>408</v>
      </c>
      <c r="D99" s="301">
        <f>'2021-2022 исходные'!G527</f>
        <v>0.5</v>
      </c>
      <c r="E99" s="307">
        <f t="shared" si="72"/>
        <v>0.96212272727272707</v>
      </c>
      <c r="F99" s="293" t="str">
        <f t="shared" si="60"/>
        <v>C</v>
      </c>
      <c r="G99" s="550">
        <f>'2021-2022 исходные'!J527</f>
        <v>0</v>
      </c>
      <c r="H99" s="551">
        <f t="shared" si="73"/>
        <v>0.60303030303030314</v>
      </c>
      <c r="I99" s="532" t="str">
        <f t="shared" si="61"/>
        <v>D</v>
      </c>
      <c r="J99" s="286">
        <f>'2021-2022 исходные'!L527</f>
        <v>0</v>
      </c>
      <c r="K99" s="162">
        <f t="shared" si="74"/>
        <v>9.3939393939393948E-2</v>
      </c>
      <c r="L99" s="296" t="str">
        <f t="shared" si="62"/>
        <v>D</v>
      </c>
      <c r="M99" s="321">
        <f>'2021-2022 исходные'!N527</f>
        <v>0</v>
      </c>
      <c r="N99" s="151">
        <f t="shared" si="75"/>
        <v>5.1172438672438682E-2</v>
      </c>
      <c r="O99" s="326" t="str">
        <f t="shared" si="63"/>
        <v>D</v>
      </c>
      <c r="P99" s="321">
        <f>'2021-2022 исходные'!T527</f>
        <v>0</v>
      </c>
      <c r="Q99" s="151">
        <f t="shared" si="76"/>
        <v>2.4957649322805892E-3</v>
      </c>
      <c r="R99" s="326" t="str">
        <f t="shared" si="64"/>
        <v>D</v>
      </c>
      <c r="S99" s="204" t="str">
        <f t="shared" si="77"/>
        <v>D</v>
      </c>
      <c r="T99" s="330">
        <f t="shared" si="49"/>
        <v>2</v>
      </c>
      <c r="U99" s="330">
        <f t="shared" si="50"/>
        <v>1</v>
      </c>
      <c r="V99" s="330">
        <f t="shared" si="51"/>
        <v>1</v>
      </c>
      <c r="W99" s="330">
        <f t="shared" si="52"/>
        <v>1</v>
      </c>
      <c r="X99" s="330">
        <f t="shared" si="53"/>
        <v>1</v>
      </c>
      <c r="Y99" s="334">
        <f t="shared" si="54"/>
        <v>1.2</v>
      </c>
    </row>
    <row r="100" spans="1:25" ht="15" customHeight="1" x14ac:dyDescent="0.25">
      <c r="A100" s="72">
        <v>17</v>
      </c>
      <c r="B100" s="64">
        <v>61340</v>
      </c>
      <c r="C100" s="65" t="s">
        <v>912</v>
      </c>
      <c r="D100" s="301">
        <f>'2021-2022 исходные'!G530</f>
        <v>2.3333333333333335</v>
      </c>
      <c r="E100" s="307">
        <f t="shared" si="72"/>
        <v>0.96212272727272707</v>
      </c>
      <c r="F100" s="293" t="str">
        <f t="shared" si="60"/>
        <v>A</v>
      </c>
      <c r="G100" s="550">
        <f>'2021-2022 исходные'!J530</f>
        <v>0.66666666666666663</v>
      </c>
      <c r="H100" s="551">
        <f t="shared" si="73"/>
        <v>0.60303030303030314</v>
      </c>
      <c r="I100" s="532" t="str">
        <f t="shared" si="61"/>
        <v>B</v>
      </c>
      <c r="J100" s="286">
        <f>'2021-2022 исходные'!L530</f>
        <v>2</v>
      </c>
      <c r="K100" s="162">
        <f t="shared" si="74"/>
        <v>9.3939393939393948E-2</v>
      </c>
      <c r="L100" s="296" t="str">
        <f t="shared" si="62"/>
        <v>A</v>
      </c>
      <c r="M100" s="321">
        <f>'2021-2022 исходные'!N530</f>
        <v>0</v>
      </c>
      <c r="N100" s="151">
        <f t="shared" si="75"/>
        <v>5.1172438672438682E-2</v>
      </c>
      <c r="O100" s="326" t="str">
        <f t="shared" si="63"/>
        <v>D</v>
      </c>
      <c r="P100" s="321">
        <f>'2021-2022 исходные'!T530</f>
        <v>0</v>
      </c>
      <c r="Q100" s="151">
        <f t="shared" si="76"/>
        <v>2.4957649322805892E-3</v>
      </c>
      <c r="R100" s="326" t="str">
        <f t="shared" si="64"/>
        <v>D</v>
      </c>
      <c r="S100" s="204" t="str">
        <f t="shared" si="77"/>
        <v>B</v>
      </c>
      <c r="T100" s="330">
        <f t="shared" si="49"/>
        <v>4.2</v>
      </c>
      <c r="U100" s="330">
        <f t="shared" si="50"/>
        <v>2.5</v>
      </c>
      <c r="V100" s="330">
        <f t="shared" si="51"/>
        <v>4.2</v>
      </c>
      <c r="W100" s="330">
        <f t="shared" si="52"/>
        <v>1</v>
      </c>
      <c r="X100" s="330">
        <f t="shared" si="53"/>
        <v>1</v>
      </c>
      <c r="Y100" s="334">
        <f t="shared" si="54"/>
        <v>2.58</v>
      </c>
    </row>
    <row r="101" spans="1:25" ht="15" customHeight="1" x14ac:dyDescent="0.25">
      <c r="A101" s="72">
        <v>18</v>
      </c>
      <c r="B101" s="64">
        <v>61390</v>
      </c>
      <c r="C101" s="65" t="s">
        <v>919</v>
      </c>
      <c r="D101" s="301">
        <f>'2021-2022 исходные'!G544</f>
        <v>0.33333333333333331</v>
      </c>
      <c r="E101" s="307">
        <f t="shared" si="72"/>
        <v>0.96212272727272707</v>
      </c>
      <c r="F101" s="293" t="str">
        <f t="shared" si="60"/>
        <v>C</v>
      </c>
      <c r="G101" s="550">
        <f>'2021-2022 исходные'!J544</f>
        <v>0.33333333333333331</v>
      </c>
      <c r="H101" s="551">
        <f t="shared" si="73"/>
        <v>0.60303030303030314</v>
      </c>
      <c r="I101" s="532" t="str">
        <f t="shared" si="61"/>
        <v>C</v>
      </c>
      <c r="J101" s="286">
        <f>'2021-2022 исходные'!L544</f>
        <v>0</v>
      </c>
      <c r="K101" s="162">
        <f t="shared" si="74"/>
        <v>9.3939393939393948E-2</v>
      </c>
      <c r="L101" s="296" t="str">
        <f t="shared" si="62"/>
        <v>D</v>
      </c>
      <c r="M101" s="321">
        <f>'2021-2022 исходные'!N544</f>
        <v>0</v>
      </c>
      <c r="N101" s="151">
        <f t="shared" si="75"/>
        <v>5.1172438672438682E-2</v>
      </c>
      <c r="O101" s="326" t="str">
        <f t="shared" si="63"/>
        <v>D</v>
      </c>
      <c r="P101" s="321">
        <f>'2021-2022 исходные'!T544</f>
        <v>0</v>
      </c>
      <c r="Q101" s="151">
        <f t="shared" si="76"/>
        <v>2.4957649322805892E-3</v>
      </c>
      <c r="R101" s="326" t="str">
        <f t="shared" si="64"/>
        <v>D</v>
      </c>
      <c r="S101" s="204" t="str">
        <f t="shared" si="77"/>
        <v>D</v>
      </c>
      <c r="T101" s="330">
        <f t="shared" si="49"/>
        <v>2</v>
      </c>
      <c r="U101" s="330">
        <f t="shared" si="50"/>
        <v>2</v>
      </c>
      <c r="V101" s="330">
        <f t="shared" si="51"/>
        <v>1</v>
      </c>
      <c r="W101" s="330">
        <f t="shared" si="52"/>
        <v>1</v>
      </c>
      <c r="X101" s="330">
        <f t="shared" si="53"/>
        <v>1</v>
      </c>
      <c r="Y101" s="334">
        <f t="shared" si="54"/>
        <v>1.4</v>
      </c>
    </row>
    <row r="102" spans="1:25" ht="15" customHeight="1" x14ac:dyDescent="0.25">
      <c r="A102" s="72">
        <v>19</v>
      </c>
      <c r="B102" s="64">
        <v>61410</v>
      </c>
      <c r="C102" s="65" t="s">
        <v>920</v>
      </c>
      <c r="D102" s="301">
        <f>'2021-2022 исходные'!G546</f>
        <v>0.33333333333333331</v>
      </c>
      <c r="E102" s="307">
        <f t="shared" si="72"/>
        <v>0.96212272727272707</v>
      </c>
      <c r="F102" s="293" t="str">
        <f t="shared" ref="F102:F112" si="78">IF(D102&gt;=$D$125,"A",IF(D102&gt;=$D$126,"B",IF(D102&gt;=$D$127,"C","D")))</f>
        <v>C</v>
      </c>
      <c r="G102" s="550">
        <f>'2021-2022 исходные'!J546</f>
        <v>0</v>
      </c>
      <c r="H102" s="551">
        <f t="shared" si="73"/>
        <v>0.60303030303030314</v>
      </c>
      <c r="I102" s="532" t="str">
        <f t="shared" ref="I102:I112" si="79">IF(G102&gt;=$D$125,"A",IF(G102&gt;=$D$126,"B",IF(G102&gt;=$D$127,"C","D")))</f>
        <v>D</v>
      </c>
      <c r="J102" s="286">
        <f>'2021-2022 исходные'!L546</f>
        <v>0.33333333333333331</v>
      </c>
      <c r="K102" s="162">
        <f t="shared" si="74"/>
        <v>9.3939393939393948E-2</v>
      </c>
      <c r="L102" s="296" t="str">
        <f t="shared" ref="L102:L112" si="80">IF(J102&gt;=$J$125,"A",IF(J102&gt;=$J$126,"B",IF(J102&gt;=$J$127,"C","D")))</f>
        <v>C</v>
      </c>
      <c r="M102" s="321">
        <f>'2021-2022 исходные'!N546</f>
        <v>0</v>
      </c>
      <c r="N102" s="151">
        <f t="shared" si="75"/>
        <v>5.1172438672438682E-2</v>
      </c>
      <c r="O102" s="326" t="str">
        <f t="shared" ref="O102:O112" si="81">IF(M102&gt;=$M$125,"A",IF(M102&gt;=$M$126,"B",IF(M102&gt;=$M$127,"C","D")))</f>
        <v>D</v>
      </c>
      <c r="P102" s="321">
        <f>'2021-2022 исходные'!T546</f>
        <v>0</v>
      </c>
      <c r="Q102" s="151">
        <f t="shared" si="76"/>
        <v>2.4957649322805892E-3</v>
      </c>
      <c r="R102" s="326" t="str">
        <f t="shared" ref="R102:R112" si="82">IF(P102&gt;=$P$125,"A",IF(P102&gt;=$P$126,"B",IF(P102&gt;=$P$127,"C","D")))</f>
        <v>D</v>
      </c>
      <c r="S102" s="204" t="str">
        <f t="shared" si="77"/>
        <v>D</v>
      </c>
      <c r="T102" s="330">
        <f t="shared" si="49"/>
        <v>2</v>
      </c>
      <c r="U102" s="330">
        <f t="shared" si="50"/>
        <v>1</v>
      </c>
      <c r="V102" s="330">
        <f t="shared" si="51"/>
        <v>2</v>
      </c>
      <c r="W102" s="330">
        <f t="shared" si="52"/>
        <v>1</v>
      </c>
      <c r="X102" s="330">
        <f t="shared" si="53"/>
        <v>1</v>
      </c>
      <c r="Y102" s="334">
        <f t="shared" si="54"/>
        <v>1.4</v>
      </c>
    </row>
    <row r="103" spans="1:25" ht="15" customHeight="1" x14ac:dyDescent="0.25">
      <c r="A103" s="72">
        <v>20</v>
      </c>
      <c r="B103" s="64">
        <v>61430</v>
      </c>
      <c r="C103" s="65" t="s">
        <v>433</v>
      </c>
      <c r="D103" s="301">
        <f>'2021-2022 исходные'!G548</f>
        <v>0.5</v>
      </c>
      <c r="E103" s="307">
        <f t="shared" si="72"/>
        <v>0.96212272727272707</v>
      </c>
      <c r="F103" s="293" t="str">
        <f t="shared" si="78"/>
        <v>C</v>
      </c>
      <c r="G103" s="550">
        <f>'2021-2022 исходные'!J548</f>
        <v>0.33333333333333331</v>
      </c>
      <c r="H103" s="551">
        <f t="shared" si="73"/>
        <v>0.60303030303030314</v>
      </c>
      <c r="I103" s="532" t="str">
        <f t="shared" si="79"/>
        <v>C</v>
      </c>
      <c r="J103" s="286">
        <f>'2021-2022 исходные'!L548</f>
        <v>0</v>
      </c>
      <c r="K103" s="162">
        <f t="shared" si="74"/>
        <v>9.3939393939393948E-2</v>
      </c>
      <c r="L103" s="296" t="str">
        <f t="shared" si="80"/>
        <v>D</v>
      </c>
      <c r="M103" s="321">
        <f>'2021-2022 исходные'!N548</f>
        <v>0.33333333333333331</v>
      </c>
      <c r="N103" s="151">
        <f t="shared" si="75"/>
        <v>5.1172438672438682E-2</v>
      </c>
      <c r="O103" s="326" t="str">
        <f t="shared" si="81"/>
        <v>C</v>
      </c>
      <c r="P103" s="321">
        <f>'2021-2022 исходные'!T548</f>
        <v>0</v>
      </c>
      <c r="Q103" s="151">
        <f t="shared" si="76"/>
        <v>2.4957649322805892E-3</v>
      </c>
      <c r="R103" s="326" t="str">
        <f t="shared" si="82"/>
        <v>D</v>
      </c>
      <c r="S103" s="204" t="str">
        <f t="shared" si="77"/>
        <v>C</v>
      </c>
      <c r="T103" s="330">
        <f t="shared" si="49"/>
        <v>2</v>
      </c>
      <c r="U103" s="330">
        <f t="shared" si="50"/>
        <v>2</v>
      </c>
      <c r="V103" s="330">
        <f t="shared" si="51"/>
        <v>1</v>
      </c>
      <c r="W103" s="330">
        <f t="shared" si="52"/>
        <v>2</v>
      </c>
      <c r="X103" s="330">
        <f t="shared" si="53"/>
        <v>1</v>
      </c>
      <c r="Y103" s="334">
        <f t="shared" si="54"/>
        <v>1.6</v>
      </c>
    </row>
    <row r="104" spans="1:25" ht="15" customHeight="1" x14ac:dyDescent="0.25">
      <c r="A104" s="72">
        <v>21</v>
      </c>
      <c r="B104" s="64">
        <v>61440</v>
      </c>
      <c r="C104" s="65" t="s">
        <v>924</v>
      </c>
      <c r="D104" s="301">
        <f>'2021-2022 исходные'!G551</f>
        <v>0.83333333333333337</v>
      </c>
      <c r="E104" s="307">
        <f t="shared" si="72"/>
        <v>0.96212272727272707</v>
      </c>
      <c r="F104" s="293" t="str">
        <f t="shared" si="78"/>
        <v>B</v>
      </c>
      <c r="G104" s="550">
        <f>'2021-2022 исходные'!J551</f>
        <v>1</v>
      </c>
      <c r="H104" s="551">
        <f t="shared" si="73"/>
        <v>0.60303030303030314</v>
      </c>
      <c r="I104" s="532" t="str">
        <f t="shared" si="79"/>
        <v>A</v>
      </c>
      <c r="J104" s="286">
        <f>'2021-2022 исходные'!L551</f>
        <v>0</v>
      </c>
      <c r="K104" s="162">
        <f t="shared" si="74"/>
        <v>9.3939393939393948E-2</v>
      </c>
      <c r="L104" s="296" t="str">
        <f t="shared" si="80"/>
        <v>D</v>
      </c>
      <c r="M104" s="321">
        <f>'2021-2022 исходные'!N551</f>
        <v>0.4</v>
      </c>
      <c r="N104" s="151">
        <f t="shared" si="75"/>
        <v>5.1172438672438682E-2</v>
      </c>
      <c r="O104" s="326" t="str">
        <f t="shared" si="81"/>
        <v>C</v>
      </c>
      <c r="P104" s="321">
        <f>'2021-2022 исходные'!T552</f>
        <v>3.3898305084745763E-2</v>
      </c>
      <c r="Q104" s="151">
        <f t="shared" si="76"/>
        <v>2.4957649322805892E-3</v>
      </c>
      <c r="R104" s="326" t="str">
        <f t="shared" si="82"/>
        <v>C</v>
      </c>
      <c r="S104" s="204" t="str">
        <f t="shared" si="77"/>
        <v>C</v>
      </c>
      <c r="T104" s="330">
        <f t="shared" si="49"/>
        <v>2.5</v>
      </c>
      <c r="U104" s="330">
        <f t="shared" si="50"/>
        <v>4.2</v>
      </c>
      <c r="V104" s="330">
        <f t="shared" si="51"/>
        <v>1</v>
      </c>
      <c r="W104" s="330">
        <f t="shared" si="52"/>
        <v>2</v>
      </c>
      <c r="X104" s="330">
        <f t="shared" si="53"/>
        <v>2</v>
      </c>
      <c r="Y104" s="334">
        <f t="shared" si="54"/>
        <v>2.34</v>
      </c>
    </row>
    <row r="105" spans="1:25" ht="15" customHeight="1" x14ac:dyDescent="0.25">
      <c r="A105" s="72">
        <v>22</v>
      </c>
      <c r="B105" s="64">
        <v>61450</v>
      </c>
      <c r="C105" s="65" t="s">
        <v>434</v>
      </c>
      <c r="D105" s="301">
        <f>'2021-2022 исходные'!G556</f>
        <v>1.3333333333333333</v>
      </c>
      <c r="E105" s="307">
        <f t="shared" si="72"/>
        <v>0.96212272727272707</v>
      </c>
      <c r="F105" s="293" t="str">
        <f t="shared" si="78"/>
        <v>A</v>
      </c>
      <c r="G105" s="550">
        <f>'2021-2022 исходные'!J556</f>
        <v>0.66666666666666663</v>
      </c>
      <c r="H105" s="551">
        <f t="shared" si="73"/>
        <v>0.60303030303030314</v>
      </c>
      <c r="I105" s="532" t="str">
        <f t="shared" si="79"/>
        <v>B</v>
      </c>
      <c r="J105" s="286">
        <f>'2021-2022 исходные'!L556</f>
        <v>0.33333333333333331</v>
      </c>
      <c r="K105" s="162">
        <f t="shared" si="74"/>
        <v>9.3939393939393948E-2</v>
      </c>
      <c r="L105" s="296" t="str">
        <f t="shared" si="80"/>
        <v>C</v>
      </c>
      <c r="M105" s="321">
        <f>'2021-2022 исходные'!N556</f>
        <v>0.125</v>
      </c>
      <c r="N105" s="151">
        <f t="shared" si="75"/>
        <v>5.1172438672438682E-2</v>
      </c>
      <c r="O105" s="326" t="str">
        <f t="shared" si="81"/>
        <v>D</v>
      </c>
      <c r="P105" s="321">
        <f>'2021-2022 исходные'!T556</f>
        <v>0</v>
      </c>
      <c r="Q105" s="151">
        <f t="shared" si="76"/>
        <v>2.4957649322805892E-3</v>
      </c>
      <c r="R105" s="326" t="str">
        <f t="shared" si="82"/>
        <v>D</v>
      </c>
      <c r="S105" s="204" t="str">
        <f t="shared" si="77"/>
        <v>C</v>
      </c>
      <c r="T105" s="330">
        <f t="shared" si="49"/>
        <v>4.2</v>
      </c>
      <c r="U105" s="330">
        <f t="shared" si="50"/>
        <v>2.5</v>
      </c>
      <c r="V105" s="330">
        <f t="shared" si="51"/>
        <v>2</v>
      </c>
      <c r="W105" s="330">
        <f t="shared" si="52"/>
        <v>1</v>
      </c>
      <c r="X105" s="330">
        <f t="shared" si="53"/>
        <v>1</v>
      </c>
      <c r="Y105" s="334">
        <f t="shared" si="54"/>
        <v>2.1399999999999997</v>
      </c>
    </row>
    <row r="106" spans="1:25" ht="15" customHeight="1" x14ac:dyDescent="0.25">
      <c r="A106" s="72">
        <v>23</v>
      </c>
      <c r="B106" s="64">
        <v>61470</v>
      </c>
      <c r="C106" s="65" t="s">
        <v>257</v>
      </c>
      <c r="D106" s="301">
        <f>'2021-2022 исходные'!G564</f>
        <v>0.5</v>
      </c>
      <c r="E106" s="307">
        <f t="shared" si="72"/>
        <v>0.96212272727272707</v>
      </c>
      <c r="F106" s="293" t="str">
        <f t="shared" si="78"/>
        <v>C</v>
      </c>
      <c r="G106" s="550">
        <f>'2021-2022 исходные'!J564</f>
        <v>0</v>
      </c>
      <c r="H106" s="551">
        <f t="shared" si="73"/>
        <v>0.60303030303030314</v>
      </c>
      <c r="I106" s="532" t="str">
        <f t="shared" si="79"/>
        <v>D</v>
      </c>
      <c r="J106" s="286">
        <f>'2021-2022 исходные'!L564</f>
        <v>0</v>
      </c>
      <c r="K106" s="162">
        <f t="shared" si="74"/>
        <v>9.3939393939393948E-2</v>
      </c>
      <c r="L106" s="296" t="str">
        <f t="shared" si="80"/>
        <v>D</v>
      </c>
      <c r="M106" s="321">
        <f>'2021-2022 исходные'!N564</f>
        <v>0</v>
      </c>
      <c r="N106" s="151">
        <f t="shared" si="75"/>
        <v>5.1172438672438682E-2</v>
      </c>
      <c r="O106" s="326" t="str">
        <f t="shared" si="81"/>
        <v>D</v>
      </c>
      <c r="P106" s="321">
        <f>'2021-2022 исходные'!T564</f>
        <v>0</v>
      </c>
      <c r="Q106" s="151">
        <f t="shared" si="76"/>
        <v>2.4957649322805892E-3</v>
      </c>
      <c r="R106" s="326" t="str">
        <f t="shared" si="82"/>
        <v>D</v>
      </c>
      <c r="S106" s="204" t="str">
        <f t="shared" si="77"/>
        <v>D</v>
      </c>
      <c r="T106" s="330">
        <f t="shared" si="49"/>
        <v>2</v>
      </c>
      <c r="U106" s="330">
        <f t="shared" si="50"/>
        <v>1</v>
      </c>
      <c r="V106" s="330">
        <f t="shared" si="51"/>
        <v>1</v>
      </c>
      <c r="W106" s="330">
        <f t="shared" si="52"/>
        <v>1</v>
      </c>
      <c r="X106" s="330">
        <f t="shared" si="53"/>
        <v>1</v>
      </c>
      <c r="Y106" s="334">
        <f t="shared" si="54"/>
        <v>1.2</v>
      </c>
    </row>
    <row r="107" spans="1:25" ht="15" customHeight="1" x14ac:dyDescent="0.25">
      <c r="A107" s="72">
        <v>24</v>
      </c>
      <c r="B107" s="64">
        <v>61490</v>
      </c>
      <c r="C107" s="65" t="s">
        <v>409</v>
      </c>
      <c r="D107" s="301">
        <f>'2021-2022 исходные'!G567</f>
        <v>0.5</v>
      </c>
      <c r="E107" s="307">
        <f t="shared" si="72"/>
        <v>0.96212272727272707</v>
      </c>
      <c r="F107" s="293" t="str">
        <f t="shared" si="78"/>
        <v>C</v>
      </c>
      <c r="G107" s="550">
        <f>'2021-2022 исходные'!J567</f>
        <v>0.33333333333333331</v>
      </c>
      <c r="H107" s="551">
        <f t="shared" si="73"/>
        <v>0.60303030303030314</v>
      </c>
      <c r="I107" s="532" t="str">
        <f t="shared" si="79"/>
        <v>C</v>
      </c>
      <c r="J107" s="286">
        <f>'2021-2022 исходные'!L567</f>
        <v>0</v>
      </c>
      <c r="K107" s="162">
        <f t="shared" si="74"/>
        <v>9.3939393939393948E-2</v>
      </c>
      <c r="L107" s="296" t="str">
        <f t="shared" si="80"/>
        <v>D</v>
      </c>
      <c r="M107" s="321">
        <f>'2021-2022 исходные'!N567</f>
        <v>0.33333333333333331</v>
      </c>
      <c r="N107" s="151">
        <f t="shared" si="75"/>
        <v>5.1172438672438682E-2</v>
      </c>
      <c r="O107" s="326" t="str">
        <f t="shared" si="81"/>
        <v>C</v>
      </c>
      <c r="P107" s="321">
        <f>'2021-2022 исходные'!T567</f>
        <v>0</v>
      </c>
      <c r="Q107" s="151">
        <f t="shared" si="76"/>
        <v>2.4957649322805892E-3</v>
      </c>
      <c r="R107" s="326" t="str">
        <f t="shared" si="82"/>
        <v>D</v>
      </c>
      <c r="S107" s="204" t="str">
        <f t="shared" si="77"/>
        <v>C</v>
      </c>
      <c r="T107" s="330">
        <f t="shared" si="49"/>
        <v>2</v>
      </c>
      <c r="U107" s="330">
        <f t="shared" si="50"/>
        <v>2</v>
      </c>
      <c r="V107" s="330">
        <f t="shared" si="51"/>
        <v>1</v>
      </c>
      <c r="W107" s="330">
        <f t="shared" si="52"/>
        <v>2</v>
      </c>
      <c r="X107" s="330">
        <f t="shared" si="53"/>
        <v>1</v>
      </c>
      <c r="Y107" s="334">
        <f t="shared" si="54"/>
        <v>1.6</v>
      </c>
    </row>
    <row r="108" spans="1:25" ht="15" customHeight="1" x14ac:dyDescent="0.25">
      <c r="A108" s="72">
        <v>25</v>
      </c>
      <c r="B108" s="64">
        <v>61500</v>
      </c>
      <c r="C108" s="65" t="s">
        <v>436</v>
      </c>
      <c r="D108" s="301">
        <f>'2021-2022 исходные'!G570</f>
        <v>1.8333333333333333</v>
      </c>
      <c r="E108" s="307">
        <f t="shared" si="72"/>
        <v>0.96212272727272707</v>
      </c>
      <c r="F108" s="293" t="str">
        <f t="shared" si="78"/>
        <v>A</v>
      </c>
      <c r="G108" s="550">
        <f>'2021-2022 исходные'!J570</f>
        <v>1</v>
      </c>
      <c r="H108" s="551">
        <f t="shared" si="73"/>
        <v>0.60303030303030314</v>
      </c>
      <c r="I108" s="532" t="str">
        <f t="shared" si="79"/>
        <v>A</v>
      </c>
      <c r="J108" s="286">
        <f>'2021-2022 исходные'!L570</f>
        <v>0.33333333333333331</v>
      </c>
      <c r="K108" s="162">
        <f t="shared" si="74"/>
        <v>9.3939393939393948E-2</v>
      </c>
      <c r="L108" s="296" t="str">
        <f t="shared" si="80"/>
        <v>C</v>
      </c>
      <c r="M108" s="321">
        <f>'2021-2022 исходные'!N570</f>
        <v>0</v>
      </c>
      <c r="N108" s="151">
        <f t="shared" si="75"/>
        <v>5.1172438672438682E-2</v>
      </c>
      <c r="O108" s="326" t="str">
        <f t="shared" si="81"/>
        <v>D</v>
      </c>
      <c r="P108" s="321">
        <f>'2021-2022 исходные'!T570</f>
        <v>0</v>
      </c>
      <c r="Q108" s="151">
        <f t="shared" si="76"/>
        <v>2.4957649322805892E-3</v>
      </c>
      <c r="R108" s="326" t="str">
        <f t="shared" si="82"/>
        <v>D</v>
      </c>
      <c r="S108" s="204" t="str">
        <f t="shared" si="77"/>
        <v>C</v>
      </c>
      <c r="T108" s="330">
        <f t="shared" si="49"/>
        <v>4.2</v>
      </c>
      <c r="U108" s="330">
        <f t="shared" si="50"/>
        <v>4.2</v>
      </c>
      <c r="V108" s="330">
        <f t="shared" si="51"/>
        <v>2</v>
      </c>
      <c r="W108" s="330">
        <f t="shared" si="52"/>
        <v>1</v>
      </c>
      <c r="X108" s="330">
        <f t="shared" si="53"/>
        <v>1</v>
      </c>
      <c r="Y108" s="334">
        <f t="shared" si="54"/>
        <v>2.48</v>
      </c>
    </row>
    <row r="109" spans="1:25" ht="15" customHeight="1" x14ac:dyDescent="0.25">
      <c r="A109" s="72">
        <v>26</v>
      </c>
      <c r="B109" s="64">
        <v>61510</v>
      </c>
      <c r="C109" s="65" t="s">
        <v>410</v>
      </c>
      <c r="D109" s="301">
        <f>'2021-2022 исходные'!G581</f>
        <v>1</v>
      </c>
      <c r="E109" s="307">
        <f t="shared" si="72"/>
        <v>0.96212272727272707</v>
      </c>
      <c r="F109" s="293" t="str">
        <f t="shared" si="78"/>
        <v>A</v>
      </c>
      <c r="G109" s="550">
        <f>'2021-2022 исходные'!J581</f>
        <v>1</v>
      </c>
      <c r="H109" s="551">
        <f t="shared" si="73"/>
        <v>0.60303030303030314</v>
      </c>
      <c r="I109" s="532" t="str">
        <f t="shared" si="79"/>
        <v>A</v>
      </c>
      <c r="J109" s="286">
        <f>'2021-2022 исходные'!L581</f>
        <v>0</v>
      </c>
      <c r="K109" s="162">
        <f t="shared" si="74"/>
        <v>9.3939393939393948E-2</v>
      </c>
      <c r="L109" s="296" t="str">
        <f t="shared" si="80"/>
        <v>D</v>
      </c>
      <c r="M109" s="321">
        <f>'2021-2022 исходные'!N581</f>
        <v>0</v>
      </c>
      <c r="N109" s="151">
        <f t="shared" si="75"/>
        <v>5.1172438672438682E-2</v>
      </c>
      <c r="O109" s="326" t="str">
        <f t="shared" si="81"/>
        <v>D</v>
      </c>
      <c r="P109" s="321">
        <f>'2021-2022 исходные'!T581</f>
        <v>0</v>
      </c>
      <c r="Q109" s="151">
        <f t="shared" si="76"/>
        <v>2.4957649322805892E-3</v>
      </c>
      <c r="R109" s="326" t="str">
        <f t="shared" si="82"/>
        <v>D</v>
      </c>
      <c r="S109" s="204" t="str">
        <f t="shared" si="77"/>
        <v>C</v>
      </c>
      <c r="T109" s="330">
        <f t="shared" si="49"/>
        <v>4.2</v>
      </c>
      <c r="U109" s="330">
        <f t="shared" si="50"/>
        <v>4.2</v>
      </c>
      <c r="V109" s="330">
        <f t="shared" si="51"/>
        <v>1</v>
      </c>
      <c r="W109" s="330">
        <f t="shared" si="52"/>
        <v>1</v>
      </c>
      <c r="X109" s="330">
        <f t="shared" si="53"/>
        <v>1</v>
      </c>
      <c r="Y109" s="334">
        <f t="shared" si="54"/>
        <v>2.2800000000000002</v>
      </c>
    </row>
    <row r="110" spans="1:25" ht="15" customHeight="1" x14ac:dyDescent="0.25">
      <c r="A110" s="72">
        <v>27</v>
      </c>
      <c r="B110" s="64">
        <v>61520</v>
      </c>
      <c r="C110" s="65" t="s">
        <v>437</v>
      </c>
      <c r="D110" s="301">
        <f>'2021-2022 исходные'!G588</f>
        <v>1.3333333333333333</v>
      </c>
      <c r="E110" s="633">
        <f t="shared" si="72"/>
        <v>0.96212272727272707</v>
      </c>
      <c r="F110" s="293" t="str">
        <f t="shared" si="78"/>
        <v>A</v>
      </c>
      <c r="G110" s="550">
        <f>'2021-2022 исходные'!J588</f>
        <v>1</v>
      </c>
      <c r="H110" s="551">
        <f t="shared" si="73"/>
        <v>0.60303030303030314</v>
      </c>
      <c r="I110" s="532" t="str">
        <f t="shared" si="79"/>
        <v>A</v>
      </c>
      <c r="J110" s="286">
        <f>'2021-2022 исходные'!L588</f>
        <v>0.66666666666666663</v>
      </c>
      <c r="K110" s="162">
        <f t="shared" si="74"/>
        <v>9.3939393939393948E-2</v>
      </c>
      <c r="L110" s="296" t="str">
        <f t="shared" si="80"/>
        <v>B</v>
      </c>
      <c r="M110" s="321">
        <f>'2021-2022 исходные'!N588</f>
        <v>0</v>
      </c>
      <c r="N110" s="151">
        <f t="shared" si="75"/>
        <v>5.1172438672438682E-2</v>
      </c>
      <c r="O110" s="326" t="str">
        <f t="shared" si="81"/>
        <v>D</v>
      </c>
      <c r="P110" s="321">
        <f>'2021-2022 исходные'!T588</f>
        <v>0</v>
      </c>
      <c r="Q110" s="151">
        <f t="shared" si="76"/>
        <v>2.4957649322805892E-3</v>
      </c>
      <c r="R110" s="326" t="str">
        <f t="shared" si="82"/>
        <v>D</v>
      </c>
      <c r="S110" s="204" t="str">
        <f t="shared" si="77"/>
        <v>B</v>
      </c>
      <c r="T110" s="330">
        <f t="shared" si="49"/>
        <v>4.2</v>
      </c>
      <c r="U110" s="330">
        <f t="shared" si="50"/>
        <v>4.2</v>
      </c>
      <c r="V110" s="330">
        <f t="shared" si="51"/>
        <v>2.5</v>
      </c>
      <c r="W110" s="330">
        <f t="shared" si="52"/>
        <v>1</v>
      </c>
      <c r="X110" s="330">
        <f t="shared" si="53"/>
        <v>1</v>
      </c>
      <c r="Y110" s="334">
        <f t="shared" si="54"/>
        <v>2.58</v>
      </c>
    </row>
    <row r="111" spans="1:25" ht="15" customHeight="1" x14ac:dyDescent="0.25">
      <c r="A111" s="72">
        <v>28</v>
      </c>
      <c r="B111" s="64">
        <v>61540</v>
      </c>
      <c r="C111" s="717" t="s">
        <v>756</v>
      </c>
      <c r="D111" s="300">
        <f>'2021-2022 исходные'!G596</f>
        <v>0.33333333333333331</v>
      </c>
      <c r="E111" s="307">
        <f t="shared" si="72"/>
        <v>0.96212272727272707</v>
      </c>
      <c r="F111" s="292" t="str">
        <f t="shared" si="78"/>
        <v>C</v>
      </c>
      <c r="G111" s="546">
        <f>'2021-2022 исходные'!J596</f>
        <v>0</v>
      </c>
      <c r="H111" s="547">
        <f t="shared" si="73"/>
        <v>0.60303030303030314</v>
      </c>
      <c r="I111" s="530" t="str">
        <f t="shared" si="79"/>
        <v>D</v>
      </c>
      <c r="J111" s="285">
        <f>'2021-2022 исходные'!L596</f>
        <v>0</v>
      </c>
      <c r="K111" s="188">
        <f t="shared" si="74"/>
        <v>9.3939393939393948E-2</v>
      </c>
      <c r="L111" s="295" t="str">
        <f t="shared" si="80"/>
        <v>D</v>
      </c>
      <c r="M111" s="320">
        <f>'2021-2022 исходные'!N596</f>
        <v>0</v>
      </c>
      <c r="N111" s="150">
        <f t="shared" si="75"/>
        <v>5.1172438672438682E-2</v>
      </c>
      <c r="O111" s="325" t="str">
        <f t="shared" si="81"/>
        <v>D</v>
      </c>
      <c r="P111" s="320">
        <f>'2021-2022 исходные'!T596</f>
        <v>0</v>
      </c>
      <c r="Q111" s="150">
        <f t="shared" si="76"/>
        <v>2.4957649322805892E-3</v>
      </c>
      <c r="R111" s="325" t="str">
        <f t="shared" si="82"/>
        <v>D</v>
      </c>
      <c r="S111" s="206" t="str">
        <f>IF(Y111&gt;=3.5,"A",IF(Y111&gt;=2.5,"B",IF(Y111&gt;=1.5,"C","D")))</f>
        <v>D</v>
      </c>
      <c r="T111" s="330">
        <f t="shared" si="49"/>
        <v>2</v>
      </c>
      <c r="U111" s="330">
        <f t="shared" si="50"/>
        <v>1</v>
      </c>
      <c r="V111" s="330">
        <f t="shared" si="51"/>
        <v>1</v>
      </c>
      <c r="W111" s="330">
        <f t="shared" si="52"/>
        <v>1</v>
      </c>
      <c r="X111" s="330">
        <f t="shared" si="53"/>
        <v>1</v>
      </c>
      <c r="Y111" s="334">
        <f t="shared" si="54"/>
        <v>1.2</v>
      </c>
    </row>
    <row r="112" spans="1:25" s="1" customFormat="1" ht="15" customHeight="1" x14ac:dyDescent="0.25">
      <c r="A112" s="1127">
        <v>29</v>
      </c>
      <c r="B112" s="64">
        <v>61560</v>
      </c>
      <c r="C112" s="1128" t="s">
        <v>883</v>
      </c>
      <c r="D112" s="301">
        <f>'2021-2022 исходные'!G598</f>
        <v>0.66666666666666663</v>
      </c>
      <c r="E112" s="633">
        <f t="shared" si="72"/>
        <v>0.96212272727272707</v>
      </c>
      <c r="F112" s="293" t="str">
        <f t="shared" si="78"/>
        <v>B</v>
      </c>
      <c r="G112" s="550">
        <f>'2021-2022 исходные'!J598</f>
        <v>0.66666666666666663</v>
      </c>
      <c r="H112" s="551">
        <f t="shared" si="73"/>
        <v>0.60303030303030314</v>
      </c>
      <c r="I112" s="532" t="str">
        <f t="shared" si="79"/>
        <v>B</v>
      </c>
      <c r="J112" s="286">
        <f>'2021-2022 исходные'!L598</f>
        <v>0</v>
      </c>
      <c r="K112" s="162">
        <f t="shared" si="74"/>
        <v>9.3939393939393948E-2</v>
      </c>
      <c r="L112" s="296" t="str">
        <f t="shared" si="80"/>
        <v>D</v>
      </c>
      <c r="M112" s="321">
        <f>'2021-2022 исходные'!N598</f>
        <v>0.25</v>
      </c>
      <c r="N112" s="151">
        <f t="shared" si="75"/>
        <v>5.1172438672438682E-2</v>
      </c>
      <c r="O112" s="326" t="str">
        <f t="shared" si="81"/>
        <v>C</v>
      </c>
      <c r="P112" s="321">
        <f>'2021-2022 исходные'!T598</f>
        <v>0</v>
      </c>
      <c r="Q112" s="151">
        <f t="shared" si="76"/>
        <v>2.4957649322805892E-3</v>
      </c>
      <c r="R112" s="326" t="str">
        <f t="shared" si="82"/>
        <v>D</v>
      </c>
      <c r="S112" s="204" t="str">
        <f>IF(Y112&gt;=3.5,"A",IF(Y112&gt;=2.5,"B",IF(Y112&gt;=1.5,"C","D")))</f>
        <v>C</v>
      </c>
      <c r="T112" s="330">
        <f>IF(F112="A",4.2,IF(F112="B",2.5,IF(F112="C",2,1)))</f>
        <v>2.5</v>
      </c>
      <c r="U112" s="330">
        <f>IF(I112="A",4.2,IF(I112="B",2.5,IF(I112="C",2,1)))</f>
        <v>2.5</v>
      </c>
      <c r="V112" s="330">
        <f>IF(L112="A",4.2,IF(L112="B",2.5,IF(L112="C",2,1)))</f>
        <v>1</v>
      </c>
      <c r="W112" s="330">
        <f>IF(O112="A",4.2,IF(O112="B",2.5,IF(O112="C",2,1)))</f>
        <v>2</v>
      </c>
      <c r="X112" s="330">
        <f>IF(R112="A",4.2,IF(R112="B",2.5,IF(R112="C",2,1)))</f>
        <v>1</v>
      </c>
      <c r="Y112" s="334">
        <f>AVERAGE(T112:X112)</f>
        <v>1.8</v>
      </c>
    </row>
    <row r="113" spans="1:25" s="1" customFormat="1" ht="15" customHeight="1" thickBot="1" x14ac:dyDescent="0.3">
      <c r="A113" s="619">
        <v>30</v>
      </c>
      <c r="B113" s="276">
        <v>61570</v>
      </c>
      <c r="C113" s="620" t="s">
        <v>1280</v>
      </c>
      <c r="D113" s="621">
        <f>'2021-2022 исходные'!G603</f>
        <v>0.5</v>
      </c>
      <c r="E113" s="308">
        <f t="shared" si="72"/>
        <v>0.96212272727272707</v>
      </c>
      <c r="F113" s="622" t="str">
        <f t="shared" ref="F113:F123" si="83">IF(D113&gt;=$D$125,"A",IF(D113&gt;=$D$126,"B",IF(D113&gt;=$D$127,"C","D")))</f>
        <v>C</v>
      </c>
      <c r="G113" s="623">
        <f>'2021-2022 исходные'!J603</f>
        <v>0.33333333333333331</v>
      </c>
      <c r="H113" s="624">
        <f t="shared" si="73"/>
        <v>0.60303030303030314</v>
      </c>
      <c r="I113" s="625" t="str">
        <f t="shared" ref="I113:I121" si="84">IF(G113&gt;=$D$125,"A",IF(G113&gt;=$D$126,"B",IF(G113&gt;=$D$127,"C","D")))</f>
        <v>C</v>
      </c>
      <c r="J113" s="626">
        <f>'2021-2022 исходные'!L603</f>
        <v>0</v>
      </c>
      <c r="K113" s="460">
        <f t="shared" si="74"/>
        <v>9.3939393939393948E-2</v>
      </c>
      <c r="L113" s="627" t="str">
        <f t="shared" ref="L113:L123" si="85">IF(J113&gt;=$J$125,"A",IF(J113&gt;=$J$126,"B",IF(J113&gt;=$J$127,"C","D")))</f>
        <v>D</v>
      </c>
      <c r="M113" s="628">
        <f>'2021-2022 исходные'!N603</f>
        <v>0</v>
      </c>
      <c r="N113" s="359">
        <f t="shared" si="75"/>
        <v>5.1172438672438682E-2</v>
      </c>
      <c r="O113" s="629" t="str">
        <f t="shared" ref="O113:O123" si="86">IF(M113&gt;=$M$125,"A",IF(M113&gt;=$M$126,"B",IF(M113&gt;=$M$127,"C","D")))</f>
        <v>D</v>
      </c>
      <c r="P113" s="628">
        <f>'2021-2022 исходные'!T603</f>
        <v>0</v>
      </c>
      <c r="Q113" s="359">
        <f t="shared" si="76"/>
        <v>2.4957649322805892E-3</v>
      </c>
      <c r="R113" s="629" t="str">
        <f t="shared" ref="R113:R123" si="87">IF(P113&gt;=$P$125,"A",IF(P113&gt;=$P$126,"B",IF(P113&gt;=$P$127,"C","D")))</f>
        <v>D</v>
      </c>
      <c r="S113" s="630" t="str">
        <f>IF(Y113&gt;=3.5,"A",IF(Y113&gt;=2.5,"B",IF(Y113&gt;=1.5,"C","D")))</f>
        <v>D</v>
      </c>
      <c r="T113" s="631">
        <f>IF(F113="A",4.2,IF(F113="B",2.5,IF(F113="C",2,1)))</f>
        <v>2</v>
      </c>
      <c r="U113" s="631">
        <f>IF(I113="A",4.2,IF(I113="B",2.5,IF(I113="C",2,1)))</f>
        <v>2</v>
      </c>
      <c r="V113" s="631">
        <f>IF(L113="A",4.2,IF(L113="B",2.5,IF(L113="C",2,1)))</f>
        <v>1</v>
      </c>
      <c r="W113" s="631">
        <f>IF(O113="A",4.2,IF(O113="B",2.5,IF(O113="C",2,1)))</f>
        <v>1</v>
      </c>
      <c r="X113" s="631">
        <f>IF(R113="A",4.2,IF(R113="B",2.5,IF(R113="C",2,1)))</f>
        <v>1</v>
      </c>
      <c r="Y113" s="632">
        <f>AVERAGE(T113:X113)</f>
        <v>1.4</v>
      </c>
    </row>
    <row r="114" spans="1:25" ht="15" customHeight="1" thickBot="1" x14ac:dyDescent="0.3">
      <c r="A114" s="126"/>
      <c r="B114" s="159"/>
      <c r="C114" s="337" t="s">
        <v>420</v>
      </c>
      <c r="D114" s="186">
        <f>AVERAGE(D115:D123)</f>
        <v>0.83333333333333337</v>
      </c>
      <c r="E114" s="309"/>
      <c r="F114" s="190" t="str">
        <f t="shared" si="83"/>
        <v>B</v>
      </c>
      <c r="G114" s="548">
        <f>AVERAGE(G115:G123)</f>
        <v>0.55555555555555558</v>
      </c>
      <c r="H114" s="554"/>
      <c r="I114" s="531" t="str">
        <f t="shared" si="84"/>
        <v>C</v>
      </c>
      <c r="J114" s="272">
        <f>AVERAGE(J115:J123)</f>
        <v>0.1111111111111111</v>
      </c>
      <c r="K114" s="187"/>
      <c r="L114" s="201" t="str">
        <f t="shared" si="85"/>
        <v>D</v>
      </c>
      <c r="M114" s="158">
        <f>AVERAGE(M115:M123)</f>
        <v>8.4391534391534392E-2</v>
      </c>
      <c r="N114" s="160"/>
      <c r="O114" s="190" t="str">
        <f t="shared" si="86"/>
        <v>D</v>
      </c>
      <c r="P114" s="558">
        <f>AVERAGE(P115:P123)</f>
        <v>1.1965811965811967E-2</v>
      </c>
      <c r="Q114" s="160"/>
      <c r="R114" s="190" t="str">
        <f t="shared" si="87"/>
        <v>D</v>
      </c>
      <c r="S114" s="207" t="str">
        <f t="shared" si="48"/>
        <v>C</v>
      </c>
      <c r="T114" s="328">
        <f t="shared" si="49"/>
        <v>2.5</v>
      </c>
      <c r="U114" s="328">
        <f t="shared" si="50"/>
        <v>2</v>
      </c>
      <c r="V114" s="328">
        <f t="shared" si="51"/>
        <v>1</v>
      </c>
      <c r="W114" s="328">
        <f t="shared" si="52"/>
        <v>1</v>
      </c>
      <c r="X114" s="328">
        <f t="shared" si="53"/>
        <v>1</v>
      </c>
      <c r="Y114" s="332">
        <f t="shared" si="54"/>
        <v>1.5</v>
      </c>
    </row>
    <row r="115" spans="1:25" s="1" customFormat="1" ht="15" customHeight="1" x14ac:dyDescent="0.25">
      <c r="A115" s="266">
        <v>1</v>
      </c>
      <c r="B115" s="69">
        <v>70020</v>
      </c>
      <c r="C115" s="70" t="s">
        <v>411</v>
      </c>
      <c r="D115" s="280">
        <f>'2021-2022 исходные'!G607</f>
        <v>1.1666666666666667</v>
      </c>
      <c r="E115" s="305">
        <f t="shared" ref="E115:E123" si="88">$D$124</f>
        <v>0.96212272727272707</v>
      </c>
      <c r="F115" s="292" t="str">
        <f t="shared" si="83"/>
        <v>A</v>
      </c>
      <c r="G115" s="546">
        <f>'2021-2022 исходные'!J607</f>
        <v>1.3333333333333333</v>
      </c>
      <c r="H115" s="547">
        <f t="shared" ref="H115:H123" si="89">$G$124</f>
        <v>0.60303030303030314</v>
      </c>
      <c r="I115" s="530" t="str">
        <f t="shared" si="84"/>
        <v>A</v>
      </c>
      <c r="J115" s="288">
        <f>'2021-2022 исходные'!L607</f>
        <v>0</v>
      </c>
      <c r="K115" s="305">
        <f t="shared" ref="K115:K123" si="90">$J$124</f>
        <v>9.3939393939393948E-2</v>
      </c>
      <c r="L115" s="295" t="str">
        <f t="shared" si="85"/>
        <v>D</v>
      </c>
      <c r="M115" s="317">
        <f>'2021-2022 исходные'!N607</f>
        <v>0.14285714285714285</v>
      </c>
      <c r="N115" s="305">
        <f t="shared" ref="N115:N123" si="91">$M$124</f>
        <v>5.1172438672438682E-2</v>
      </c>
      <c r="O115" s="325" t="str">
        <f t="shared" si="86"/>
        <v>D</v>
      </c>
      <c r="P115" s="317">
        <f>'2021-2022 исходные'!T607</f>
        <v>0</v>
      </c>
      <c r="Q115" s="305">
        <f t="shared" ref="Q115:Q123" si="92">$P$124</f>
        <v>2.4957649322805892E-3</v>
      </c>
      <c r="R115" s="325" t="str">
        <f t="shared" si="87"/>
        <v>D</v>
      </c>
      <c r="S115" s="206" t="str">
        <f t="shared" si="48"/>
        <v>C</v>
      </c>
      <c r="T115" s="329">
        <f t="shared" si="49"/>
        <v>4.2</v>
      </c>
      <c r="U115" s="329">
        <f t="shared" si="50"/>
        <v>4.2</v>
      </c>
      <c r="V115" s="329">
        <f t="shared" si="51"/>
        <v>1</v>
      </c>
      <c r="W115" s="329">
        <f t="shared" si="52"/>
        <v>1</v>
      </c>
      <c r="X115" s="329">
        <f t="shared" si="53"/>
        <v>1</v>
      </c>
      <c r="Y115" s="333">
        <f t="shared" si="54"/>
        <v>2.2800000000000002</v>
      </c>
    </row>
    <row r="116" spans="1:25" s="1" customFormat="1" ht="15" customHeight="1" x14ac:dyDescent="0.25">
      <c r="A116" s="268">
        <v>2</v>
      </c>
      <c r="B116" s="64">
        <v>70110</v>
      </c>
      <c r="C116" s="65" t="s">
        <v>413</v>
      </c>
      <c r="D116" s="281">
        <f>'2021-2022 исходные'!G615</f>
        <v>0.83333333333333337</v>
      </c>
      <c r="E116" s="306">
        <f t="shared" si="88"/>
        <v>0.96212272727272707</v>
      </c>
      <c r="F116" s="293" t="str">
        <f t="shared" si="83"/>
        <v>B</v>
      </c>
      <c r="G116" s="550">
        <f>'2021-2022 исходные'!J615</f>
        <v>0</v>
      </c>
      <c r="H116" s="551">
        <f t="shared" si="89"/>
        <v>0.60303030303030314</v>
      </c>
      <c r="I116" s="532" t="str">
        <f t="shared" si="84"/>
        <v>D</v>
      </c>
      <c r="J116" s="289">
        <f>'2021-2022 исходные'!L615</f>
        <v>0.33333333333333331</v>
      </c>
      <c r="K116" s="306">
        <f t="shared" si="90"/>
        <v>9.3939393939393948E-2</v>
      </c>
      <c r="L116" s="296" t="str">
        <f t="shared" si="85"/>
        <v>C</v>
      </c>
      <c r="M116" s="318">
        <f>'2021-2022 исходные'!N615</f>
        <v>0</v>
      </c>
      <c r="N116" s="306">
        <f t="shared" si="91"/>
        <v>5.1172438672438682E-2</v>
      </c>
      <c r="O116" s="326" t="str">
        <f t="shared" si="86"/>
        <v>D</v>
      </c>
      <c r="P116" s="318">
        <f>'2021-2022 исходные'!T615</f>
        <v>0</v>
      </c>
      <c r="Q116" s="306">
        <f t="shared" si="92"/>
        <v>2.4957649322805892E-3</v>
      </c>
      <c r="R116" s="326" t="str">
        <f t="shared" si="87"/>
        <v>D</v>
      </c>
      <c r="S116" s="204" t="str">
        <f t="shared" si="48"/>
        <v>C</v>
      </c>
      <c r="T116" s="330">
        <f t="shared" si="49"/>
        <v>2.5</v>
      </c>
      <c r="U116" s="330">
        <f t="shared" si="50"/>
        <v>1</v>
      </c>
      <c r="V116" s="330">
        <f t="shared" si="51"/>
        <v>2</v>
      </c>
      <c r="W116" s="330">
        <f t="shared" si="52"/>
        <v>1</v>
      </c>
      <c r="X116" s="330">
        <f t="shared" si="53"/>
        <v>1</v>
      </c>
      <c r="Y116" s="334">
        <f t="shared" si="54"/>
        <v>1.5</v>
      </c>
    </row>
    <row r="117" spans="1:25" s="1" customFormat="1" ht="15" customHeight="1" x14ac:dyDescent="0.25">
      <c r="A117" s="268">
        <v>3</v>
      </c>
      <c r="B117" s="64">
        <v>70021</v>
      </c>
      <c r="C117" s="65" t="s">
        <v>207</v>
      </c>
      <c r="D117" s="282">
        <f>'2021-2022 исходные'!G620</f>
        <v>1</v>
      </c>
      <c r="E117" s="307">
        <f t="shared" si="88"/>
        <v>0.96212272727272707</v>
      </c>
      <c r="F117" s="292" t="str">
        <f t="shared" si="83"/>
        <v>A</v>
      </c>
      <c r="G117" s="546">
        <f>'2021-2022 исходные'!J620</f>
        <v>0.66666666666666663</v>
      </c>
      <c r="H117" s="547">
        <f t="shared" si="89"/>
        <v>0.60303030303030314</v>
      </c>
      <c r="I117" s="530" t="str">
        <f t="shared" si="84"/>
        <v>B</v>
      </c>
      <c r="J117" s="288">
        <f>'2021-2022 исходные'!L620</f>
        <v>0.33333333333333331</v>
      </c>
      <c r="K117" s="307">
        <f t="shared" si="90"/>
        <v>9.3939393939393948E-2</v>
      </c>
      <c r="L117" s="295" t="str">
        <f t="shared" si="85"/>
        <v>C</v>
      </c>
      <c r="M117" s="317">
        <f>'2021-2022 исходные'!N620</f>
        <v>0.16666666666666666</v>
      </c>
      <c r="N117" s="313">
        <f t="shared" si="91"/>
        <v>5.1172438672438682E-2</v>
      </c>
      <c r="O117" s="325" t="str">
        <f t="shared" si="86"/>
        <v>D</v>
      </c>
      <c r="P117" s="317">
        <f>'2021-2022 исходные'!T620</f>
        <v>0</v>
      </c>
      <c r="Q117" s="313">
        <f t="shared" si="92"/>
        <v>2.4957649322805892E-3</v>
      </c>
      <c r="R117" s="325" t="str">
        <f t="shared" si="87"/>
        <v>D</v>
      </c>
      <c r="S117" s="206" t="str">
        <f t="shared" si="48"/>
        <v>C</v>
      </c>
      <c r="T117" s="330">
        <f t="shared" si="49"/>
        <v>4.2</v>
      </c>
      <c r="U117" s="330">
        <f t="shared" si="50"/>
        <v>2.5</v>
      </c>
      <c r="V117" s="330">
        <f t="shared" si="51"/>
        <v>2</v>
      </c>
      <c r="W117" s="330">
        <f t="shared" si="52"/>
        <v>1</v>
      </c>
      <c r="X117" s="330">
        <f t="shared" si="53"/>
        <v>1</v>
      </c>
      <c r="Y117" s="334">
        <f t="shared" si="54"/>
        <v>2.1399999999999997</v>
      </c>
    </row>
    <row r="118" spans="1:25" ht="15" customHeight="1" x14ac:dyDescent="0.25">
      <c r="A118" s="266">
        <v>4</v>
      </c>
      <c r="B118" s="69">
        <v>70040</v>
      </c>
      <c r="C118" s="70" t="s">
        <v>412</v>
      </c>
      <c r="D118" s="282">
        <f>'2021-2022 исходные'!G626</f>
        <v>0.83333333333333337</v>
      </c>
      <c r="E118" s="188">
        <f t="shared" si="88"/>
        <v>0.96212272727272707</v>
      </c>
      <c r="F118" s="292" t="str">
        <f t="shared" si="83"/>
        <v>B</v>
      </c>
      <c r="G118" s="546">
        <f>'2021-2022 исходные'!J626</f>
        <v>0.33333333333333331</v>
      </c>
      <c r="H118" s="547">
        <f t="shared" si="89"/>
        <v>0.60303030303030314</v>
      </c>
      <c r="I118" s="530" t="str">
        <f t="shared" si="84"/>
        <v>C</v>
      </c>
      <c r="J118" s="285">
        <f>'2021-2022 исходные'!L626</f>
        <v>0</v>
      </c>
      <c r="K118" s="188">
        <f t="shared" si="90"/>
        <v>9.3939393939393948E-2</v>
      </c>
      <c r="L118" s="295" t="str">
        <f t="shared" si="85"/>
        <v>D</v>
      </c>
      <c r="M118" s="317">
        <f>'2021-2022 исходные'!N626</f>
        <v>0</v>
      </c>
      <c r="N118" s="150">
        <f t="shared" si="91"/>
        <v>5.1172438672438682E-2</v>
      </c>
      <c r="O118" s="341" t="str">
        <f t="shared" si="86"/>
        <v>D</v>
      </c>
      <c r="P118" s="320">
        <f>'2021-2022 исходные'!T626</f>
        <v>0</v>
      </c>
      <c r="Q118" s="150">
        <f t="shared" si="92"/>
        <v>2.4957649322805892E-3</v>
      </c>
      <c r="R118" s="341" t="str">
        <f t="shared" si="87"/>
        <v>D</v>
      </c>
      <c r="S118" s="206" t="str">
        <f t="shared" si="48"/>
        <v>C</v>
      </c>
      <c r="T118" s="330">
        <f t="shared" si="49"/>
        <v>2.5</v>
      </c>
      <c r="U118" s="330">
        <f t="shared" si="50"/>
        <v>2</v>
      </c>
      <c r="V118" s="330">
        <f t="shared" si="51"/>
        <v>1</v>
      </c>
      <c r="W118" s="330">
        <f t="shared" si="52"/>
        <v>1</v>
      </c>
      <c r="X118" s="330">
        <f t="shared" si="53"/>
        <v>1</v>
      </c>
      <c r="Y118" s="334">
        <f t="shared" si="54"/>
        <v>1.5</v>
      </c>
    </row>
    <row r="119" spans="1:25" ht="15" customHeight="1" x14ac:dyDescent="0.25">
      <c r="A119" s="63">
        <v>5</v>
      </c>
      <c r="B119" s="64">
        <v>70100</v>
      </c>
      <c r="C119" s="65" t="s">
        <v>461</v>
      </c>
      <c r="D119" s="283">
        <f>'2021-2022 исходные'!G631</f>
        <v>0.66666666666666663</v>
      </c>
      <c r="E119" s="188">
        <f t="shared" si="88"/>
        <v>0.96212272727272707</v>
      </c>
      <c r="F119" s="293" t="str">
        <f t="shared" si="83"/>
        <v>B</v>
      </c>
      <c r="G119" s="550">
        <f>'2021-2022 исходные'!J631</f>
        <v>1</v>
      </c>
      <c r="H119" s="551">
        <f t="shared" si="89"/>
        <v>0.60303030303030314</v>
      </c>
      <c r="I119" s="532" t="str">
        <f t="shared" si="84"/>
        <v>A</v>
      </c>
      <c r="J119" s="286">
        <f>'2021-2022 исходные'!L631</f>
        <v>0</v>
      </c>
      <c r="K119" s="162">
        <f t="shared" si="90"/>
        <v>9.3939393939393948E-2</v>
      </c>
      <c r="L119" s="296" t="str">
        <f t="shared" si="85"/>
        <v>D</v>
      </c>
      <c r="M119" s="318">
        <f>'2021-2022 исходные'!N631</f>
        <v>0.25</v>
      </c>
      <c r="N119" s="151">
        <f t="shared" si="91"/>
        <v>5.1172438672438682E-2</v>
      </c>
      <c r="O119" s="342" t="str">
        <f t="shared" si="86"/>
        <v>C</v>
      </c>
      <c r="P119" s="321">
        <f>'2021-2022 исходные'!T631</f>
        <v>0.1076923076923077</v>
      </c>
      <c r="Q119" s="151">
        <f t="shared" si="92"/>
        <v>2.4957649322805892E-3</v>
      </c>
      <c r="R119" s="342" t="str">
        <f t="shared" si="87"/>
        <v>A</v>
      </c>
      <c r="S119" s="204" t="str">
        <f t="shared" si="48"/>
        <v>B</v>
      </c>
      <c r="T119" s="330">
        <f t="shared" si="49"/>
        <v>2.5</v>
      </c>
      <c r="U119" s="330">
        <f t="shared" si="50"/>
        <v>4.2</v>
      </c>
      <c r="V119" s="330">
        <f t="shared" si="51"/>
        <v>1</v>
      </c>
      <c r="W119" s="330">
        <f t="shared" si="52"/>
        <v>2</v>
      </c>
      <c r="X119" s="330">
        <f t="shared" si="53"/>
        <v>4.2</v>
      </c>
      <c r="Y119" s="334">
        <f t="shared" si="54"/>
        <v>2.78</v>
      </c>
    </row>
    <row r="120" spans="1:25" ht="15" customHeight="1" x14ac:dyDescent="0.25">
      <c r="A120" s="63">
        <v>6</v>
      </c>
      <c r="B120" s="64">
        <v>70270</v>
      </c>
      <c r="C120" s="65" t="s">
        <v>414</v>
      </c>
      <c r="D120" s="283">
        <f>'2021-2022 исходные'!G636</f>
        <v>0.66666666666666663</v>
      </c>
      <c r="E120" s="188">
        <f t="shared" si="88"/>
        <v>0.96212272727272707</v>
      </c>
      <c r="F120" s="293" t="str">
        <f t="shared" si="83"/>
        <v>B</v>
      </c>
      <c r="G120" s="550">
        <f>'2021-2022 исходные'!J636</f>
        <v>0.33333333333333331</v>
      </c>
      <c r="H120" s="551">
        <f t="shared" si="89"/>
        <v>0.60303030303030314</v>
      </c>
      <c r="I120" s="532" t="str">
        <f t="shared" si="84"/>
        <v>C</v>
      </c>
      <c r="J120" s="286">
        <f>'2021-2022 исходные'!L636</f>
        <v>0</v>
      </c>
      <c r="K120" s="162">
        <f t="shared" si="90"/>
        <v>9.3939393939393948E-2</v>
      </c>
      <c r="L120" s="296" t="str">
        <f t="shared" si="85"/>
        <v>D</v>
      </c>
      <c r="M120" s="318">
        <f>'2021-2022 исходные'!N636</f>
        <v>0</v>
      </c>
      <c r="N120" s="151">
        <f t="shared" si="91"/>
        <v>5.1172438672438682E-2</v>
      </c>
      <c r="O120" s="342" t="str">
        <f t="shared" si="86"/>
        <v>D</v>
      </c>
      <c r="P120" s="321">
        <f>'2021-2022 исходные'!T636</f>
        <v>0</v>
      </c>
      <c r="Q120" s="151">
        <f t="shared" si="92"/>
        <v>2.4957649322805892E-3</v>
      </c>
      <c r="R120" s="342" t="str">
        <f t="shared" si="87"/>
        <v>D</v>
      </c>
      <c r="S120" s="204" t="str">
        <f t="shared" si="48"/>
        <v>C</v>
      </c>
      <c r="T120" s="330">
        <f t="shared" si="49"/>
        <v>2.5</v>
      </c>
      <c r="U120" s="330">
        <f t="shared" si="50"/>
        <v>2</v>
      </c>
      <c r="V120" s="330">
        <f t="shared" si="51"/>
        <v>1</v>
      </c>
      <c r="W120" s="330">
        <f t="shared" si="52"/>
        <v>1</v>
      </c>
      <c r="X120" s="330">
        <f t="shared" si="53"/>
        <v>1</v>
      </c>
      <c r="Y120" s="334">
        <f t="shared" si="54"/>
        <v>1.5</v>
      </c>
    </row>
    <row r="121" spans="1:25" ht="15" customHeight="1" x14ac:dyDescent="0.25">
      <c r="A121" s="63">
        <v>7</v>
      </c>
      <c r="B121" s="64">
        <v>70510</v>
      </c>
      <c r="C121" s="65" t="s">
        <v>415</v>
      </c>
      <c r="D121" s="283">
        <f>'2021-2022 исходные'!G640</f>
        <v>0.33333333333333331</v>
      </c>
      <c r="E121" s="162">
        <f t="shared" si="88"/>
        <v>0.96212272727272707</v>
      </c>
      <c r="F121" s="293" t="str">
        <f t="shared" si="83"/>
        <v>C</v>
      </c>
      <c r="G121" s="550">
        <f>'2021-2022 исходные'!J640</f>
        <v>0</v>
      </c>
      <c r="H121" s="551">
        <f t="shared" si="89"/>
        <v>0.60303030303030314</v>
      </c>
      <c r="I121" s="532" t="str">
        <f t="shared" si="84"/>
        <v>D</v>
      </c>
      <c r="J121" s="286">
        <f>'2021-2022 исходные'!L640</f>
        <v>0</v>
      </c>
      <c r="K121" s="162">
        <f t="shared" si="90"/>
        <v>9.3939393939393948E-2</v>
      </c>
      <c r="L121" s="296" t="str">
        <f t="shared" si="85"/>
        <v>D</v>
      </c>
      <c r="M121" s="318">
        <f>'2021-2022 исходные'!N640</f>
        <v>0</v>
      </c>
      <c r="N121" s="151">
        <f t="shared" si="91"/>
        <v>5.1172438672438682E-2</v>
      </c>
      <c r="O121" s="342" t="str">
        <f t="shared" si="86"/>
        <v>D</v>
      </c>
      <c r="P121" s="321">
        <f>'2021-2022 исходные'!T640</f>
        <v>0</v>
      </c>
      <c r="Q121" s="151">
        <f t="shared" si="92"/>
        <v>2.4957649322805892E-3</v>
      </c>
      <c r="R121" s="342" t="str">
        <f t="shared" si="87"/>
        <v>D</v>
      </c>
      <c r="S121" s="204" t="str">
        <f t="shared" si="48"/>
        <v>D</v>
      </c>
      <c r="T121" s="330">
        <f t="shared" si="49"/>
        <v>2</v>
      </c>
      <c r="U121" s="330">
        <f t="shared" si="50"/>
        <v>1</v>
      </c>
      <c r="V121" s="330">
        <f t="shared" si="51"/>
        <v>1</v>
      </c>
      <c r="W121" s="330">
        <f t="shared" si="52"/>
        <v>1</v>
      </c>
      <c r="X121" s="330">
        <f t="shared" si="53"/>
        <v>1</v>
      </c>
      <c r="Y121" s="334">
        <f t="shared" si="54"/>
        <v>1.2</v>
      </c>
    </row>
    <row r="122" spans="1:25" s="1" customFormat="1" ht="15" customHeight="1" x14ac:dyDescent="0.25">
      <c r="A122" s="63">
        <v>8</v>
      </c>
      <c r="B122" s="64">
        <v>10880</v>
      </c>
      <c r="C122" s="65" t="s">
        <v>1087</v>
      </c>
      <c r="D122" s="283">
        <f>'2021-2022 исходные'!G642</f>
        <v>1.6666666666666667</v>
      </c>
      <c r="E122" s="162">
        <f t="shared" si="88"/>
        <v>0.96212272727272707</v>
      </c>
      <c r="F122" s="293" t="str">
        <f>IF(D122&gt;=$D$125,"A",IF(D122&gt;=$D$126,"B",IF(D122&gt;=$D$127,"C","D")))</f>
        <v>A</v>
      </c>
      <c r="G122" s="550">
        <f>'2021-2022 исходные'!J642</f>
        <v>1.3333333333333333</v>
      </c>
      <c r="H122" s="551">
        <f t="shared" si="89"/>
        <v>0.60303030303030314</v>
      </c>
      <c r="I122" s="532" t="str">
        <f>IF(G122&gt;=$D$125,"A",IF(G122&gt;=$D$126,"B",IF(G122&gt;=$D$127,"C","D")))</f>
        <v>A</v>
      </c>
      <c r="J122" s="286">
        <f>'2021-2022 исходные'!L642</f>
        <v>0.33333333333333331</v>
      </c>
      <c r="K122" s="162">
        <f t="shared" si="90"/>
        <v>9.3939393939393948E-2</v>
      </c>
      <c r="L122" s="296" t="str">
        <f>IF(J122&gt;=$J$125,"A",IF(J122&gt;=$J$126,"B",IF(J122&gt;=$J$127,"C","D")))</f>
        <v>C</v>
      </c>
      <c r="M122" s="318">
        <f>'2021-2022 исходные'!N642</f>
        <v>0.2</v>
      </c>
      <c r="N122" s="151">
        <f t="shared" si="91"/>
        <v>5.1172438672438682E-2</v>
      </c>
      <c r="O122" s="342" t="str">
        <f>IF(M122&gt;=$M$125,"A",IF(M122&gt;=$M$126,"B",IF(M122&gt;=$M$127,"C","D")))</f>
        <v>C</v>
      </c>
      <c r="P122" s="286">
        <f>'2021-2022 исходные'!T642</f>
        <v>0</v>
      </c>
      <c r="Q122" s="151">
        <f t="shared" si="92"/>
        <v>2.4957649322805892E-3</v>
      </c>
      <c r="R122" s="342" t="str">
        <f>IF(P122&gt;=$P$125,"A",IF(P122&gt;=$P$126,"B",IF(P122&gt;=$P$127,"C","D")))</f>
        <v>D</v>
      </c>
      <c r="S122" s="204" t="str">
        <f>IF(Y122&gt;=3.5,"A",IF(Y122&gt;=2.5,"B",IF(Y122&gt;=1.5,"C","D")))</f>
        <v>B</v>
      </c>
      <c r="T122" s="330">
        <f>IF(F122="A",4.2,IF(F122="B",2.5,IF(F122="C",2,1)))</f>
        <v>4.2</v>
      </c>
      <c r="U122" s="330">
        <f>IF(I122="A",4.2,IF(I122="B",2.5,IF(I122="C",2,1)))</f>
        <v>4.2</v>
      </c>
      <c r="V122" s="330">
        <f>IF(L122="A",4.2,IF(L122="B",2.5,IF(L122="C",2,1)))</f>
        <v>2</v>
      </c>
      <c r="W122" s="330">
        <f>IF(O122="A",4.2,IF(O122="B",2.5,IF(O122="C",2,1)))</f>
        <v>2</v>
      </c>
      <c r="X122" s="330">
        <f>IF(R122="A",4.2,IF(R122="B",2.5,IF(R122="C",2,1)))</f>
        <v>1</v>
      </c>
      <c r="Y122" s="334">
        <f>AVERAGE(T122:X122)</f>
        <v>2.68</v>
      </c>
    </row>
    <row r="123" spans="1:25" ht="15" customHeight="1" thickBot="1" x14ac:dyDescent="0.3">
      <c r="A123" s="275">
        <v>9</v>
      </c>
      <c r="B123" s="276">
        <v>10890</v>
      </c>
      <c r="C123" s="277" t="s">
        <v>775</v>
      </c>
      <c r="D123" s="303">
        <f>'2021-2022 исходные'!G652</f>
        <v>0.33333333333333331</v>
      </c>
      <c r="E123" s="271">
        <f t="shared" si="88"/>
        <v>0.96212272727272707</v>
      </c>
      <c r="F123" s="310" t="str">
        <f t="shared" si="83"/>
        <v>C</v>
      </c>
      <c r="G123" s="555">
        <f>'2021-2022 исходные'!J652</f>
        <v>0</v>
      </c>
      <c r="H123" s="556">
        <f t="shared" si="89"/>
        <v>0.60303030303030314</v>
      </c>
      <c r="I123" s="534" t="str">
        <f>IF(G123&gt;=$D$125,"A",IF(G123&gt;=$D$126,"B",IF(G123&gt;=$D$127,"C","D")))</f>
        <v>D</v>
      </c>
      <c r="J123" s="529">
        <f>'2021-2022 исходные'!L652</f>
        <v>0</v>
      </c>
      <c r="K123" s="271">
        <f t="shared" si="90"/>
        <v>9.3939393939393948E-2</v>
      </c>
      <c r="L123" s="314" t="str">
        <f t="shared" si="85"/>
        <v>D</v>
      </c>
      <c r="M123" s="319">
        <f>'2021-2022 исходные'!N652</f>
        <v>0</v>
      </c>
      <c r="N123" s="185">
        <f t="shared" si="91"/>
        <v>5.1172438672438682E-2</v>
      </c>
      <c r="O123" s="343" t="str">
        <f t="shared" si="86"/>
        <v>D</v>
      </c>
      <c r="P123" s="312">
        <f>'2021-2022 исходные'!T652</f>
        <v>0</v>
      </c>
      <c r="Q123" s="185">
        <f t="shared" si="92"/>
        <v>2.4957649322805892E-3</v>
      </c>
      <c r="R123" s="343" t="str">
        <f t="shared" si="87"/>
        <v>D</v>
      </c>
      <c r="S123" s="278" t="str">
        <f t="shared" si="48"/>
        <v>D</v>
      </c>
      <c r="T123" s="715">
        <f t="shared" si="49"/>
        <v>2</v>
      </c>
      <c r="U123" s="715">
        <f t="shared" si="50"/>
        <v>1</v>
      </c>
      <c r="V123" s="715">
        <f t="shared" si="51"/>
        <v>1</v>
      </c>
      <c r="W123" s="715">
        <f t="shared" si="52"/>
        <v>1</v>
      </c>
      <c r="X123" s="715">
        <f t="shared" si="53"/>
        <v>1</v>
      </c>
      <c r="Y123" s="716">
        <f t="shared" si="54"/>
        <v>1.2</v>
      </c>
    </row>
    <row r="124" spans="1:25" ht="15" customHeight="1" thickBot="1" x14ac:dyDescent="0.3">
      <c r="A124" s="78"/>
      <c r="B124" s="1582" t="s">
        <v>351</v>
      </c>
      <c r="C124" s="1583"/>
      <c r="D124" s="304">
        <f>$D$6</f>
        <v>0.96212272727272707</v>
      </c>
      <c r="E124" s="192"/>
      <c r="F124" s="192"/>
      <c r="G124" s="635">
        <f>$G$6</f>
        <v>0.60303030303030314</v>
      </c>
      <c r="H124" s="192"/>
      <c r="I124" s="192"/>
      <c r="J124" s="304">
        <f>$J$6</f>
        <v>9.3939393939393948E-2</v>
      </c>
      <c r="M124" s="304">
        <f>$M$6</f>
        <v>5.1172438672438682E-2</v>
      </c>
      <c r="N124" s="311"/>
      <c r="O124" s="311"/>
      <c r="P124" s="634">
        <f>$P$6</f>
        <v>2.4957649322805892E-3</v>
      </c>
    </row>
    <row r="125" spans="1:25" s="1" customFormat="1" ht="18" customHeight="1" x14ac:dyDescent="0.25">
      <c r="A125" s="251"/>
      <c r="B125" s="252"/>
      <c r="C125" s="253" t="s">
        <v>510</v>
      </c>
      <c r="D125" s="527">
        <v>1</v>
      </c>
      <c r="E125" s="255"/>
      <c r="F125" s="255"/>
      <c r="G125" s="527">
        <v>1</v>
      </c>
      <c r="H125" s="255"/>
      <c r="I125" s="255"/>
      <c r="J125" s="527">
        <v>1</v>
      </c>
      <c r="K125" s="256"/>
      <c r="L125" s="256"/>
      <c r="M125" s="255">
        <v>0.8</v>
      </c>
      <c r="N125" s="256"/>
      <c r="O125" s="256"/>
      <c r="P125" s="255">
        <v>0.1</v>
      </c>
      <c r="Q125" s="256"/>
      <c r="R125" s="256"/>
      <c r="S125" s="256"/>
      <c r="T125" s="257"/>
      <c r="U125" s="257"/>
    </row>
    <row r="126" spans="1:25" s="1" customFormat="1" ht="18" customHeight="1" x14ac:dyDescent="0.25">
      <c r="A126" s="251"/>
      <c r="B126" s="252"/>
      <c r="C126" s="253" t="s">
        <v>511</v>
      </c>
      <c r="D126" s="527">
        <f>4/6</f>
        <v>0.66666666666666663</v>
      </c>
      <c r="E126" s="255"/>
      <c r="F126" s="255"/>
      <c r="G126" s="527">
        <f>4/6</f>
        <v>0.66666666666666663</v>
      </c>
      <c r="H126" s="255"/>
      <c r="I126" s="255"/>
      <c r="J126" s="527">
        <f>4/6</f>
        <v>0.66666666666666663</v>
      </c>
      <c r="K126" s="256"/>
      <c r="L126" s="256"/>
      <c r="M126" s="255">
        <v>0.5</v>
      </c>
      <c r="N126" s="256"/>
      <c r="O126" s="256"/>
      <c r="P126" s="255">
        <v>0.05</v>
      </c>
      <c r="Q126" s="256"/>
      <c r="R126" s="256"/>
      <c r="S126" s="256"/>
      <c r="T126" s="257"/>
      <c r="U126" s="257"/>
    </row>
    <row r="127" spans="1:25" s="1" customFormat="1" ht="18" customHeight="1" x14ac:dyDescent="0.25">
      <c r="A127" s="251"/>
      <c r="B127" s="252"/>
      <c r="C127" s="253" t="s">
        <v>512</v>
      </c>
      <c r="D127" s="528">
        <f>2/6</f>
        <v>0.33333333333333331</v>
      </c>
      <c r="E127" s="258"/>
      <c r="F127" s="258"/>
      <c r="G127" s="528">
        <f>2/6</f>
        <v>0.33333333333333331</v>
      </c>
      <c r="H127" s="258"/>
      <c r="I127" s="258"/>
      <c r="J127" s="528">
        <f>2/6</f>
        <v>0.33333333333333331</v>
      </c>
      <c r="K127" s="254"/>
      <c r="L127" s="254"/>
      <c r="M127" s="258">
        <v>0.2</v>
      </c>
      <c r="N127" s="254"/>
      <c r="O127" s="254"/>
      <c r="P127" s="258">
        <v>0.02</v>
      </c>
      <c r="Q127" s="254"/>
      <c r="R127" s="254"/>
      <c r="S127" s="254"/>
      <c r="T127" s="257"/>
      <c r="U127" s="257"/>
    </row>
    <row r="129" spans="4:5" s="1" customFormat="1" ht="18" customHeight="1" x14ac:dyDescent="0.25">
      <c r="D129" s="153" t="s">
        <v>442</v>
      </c>
      <c r="E129" s="154" t="s">
        <v>550</v>
      </c>
    </row>
    <row r="130" spans="4:5" s="1" customFormat="1" ht="18" customHeight="1" x14ac:dyDescent="0.25">
      <c r="D130" s="324" t="s">
        <v>445</v>
      </c>
      <c r="E130" s="154" t="s">
        <v>551</v>
      </c>
    </row>
    <row r="131" spans="4:5" s="1" customFormat="1" ht="18" customHeight="1" x14ac:dyDescent="0.25">
      <c r="D131" s="157" t="s">
        <v>443</v>
      </c>
      <c r="E131" s="154" t="s">
        <v>552</v>
      </c>
    </row>
    <row r="132" spans="4:5" s="1" customFormat="1" ht="18" customHeight="1" x14ac:dyDescent="0.25">
      <c r="D132" s="156" t="s">
        <v>447</v>
      </c>
      <c r="E132" s="154" t="s">
        <v>553</v>
      </c>
    </row>
    <row r="133" spans="4:5" s="1" customFormat="1" x14ac:dyDescent="0.25"/>
    <row r="139" spans="4:5" s="1" customFormat="1" x14ac:dyDescent="0.25"/>
    <row r="140" spans="4:5" s="1" customFormat="1" x14ac:dyDescent="0.25"/>
    <row r="142" spans="4:5" s="1" customFormat="1" x14ac:dyDescent="0.25"/>
    <row r="146" s="1" customFormat="1" x14ac:dyDescent="0.25"/>
  </sheetData>
  <sortState ref="B34:C46">
    <sortCondition ref="C138"/>
  </sortState>
  <mergeCells count="21">
    <mergeCell ref="S4:S5"/>
    <mergeCell ref="T4:Y4"/>
    <mergeCell ref="K4:K5"/>
    <mergeCell ref="N4:N5"/>
    <mergeCell ref="R4:R5"/>
    <mergeCell ref="Q4:Q5"/>
    <mergeCell ref="A4:A5"/>
    <mergeCell ref="M4:M5"/>
    <mergeCell ref="O4:O5"/>
    <mergeCell ref="J4:J5"/>
    <mergeCell ref="P4:P5"/>
    <mergeCell ref="L4:L5"/>
    <mergeCell ref="G4:G5"/>
    <mergeCell ref="H4:H5"/>
    <mergeCell ref="I4:I5"/>
    <mergeCell ref="B124:C124"/>
    <mergeCell ref="B4:B5"/>
    <mergeCell ref="D4:D5"/>
    <mergeCell ref="E4:E5"/>
    <mergeCell ref="F4:F5"/>
    <mergeCell ref="C4:C5"/>
  </mergeCells>
  <conditionalFormatting sqref="F6:F123 I6:I123 L6:L123 O6:O123 R6:S123">
    <cfRule type="cellIs" dxfId="168" priority="100" stopIfTrue="1" operator="equal">
      <formula>"D"</formula>
    </cfRule>
    <cfRule type="cellIs" dxfId="167" priority="101" stopIfTrue="1" operator="equal">
      <formula>"C"</formula>
    </cfRule>
    <cfRule type="cellIs" dxfId="166" priority="102" stopIfTrue="1" operator="equal">
      <formula>"B"</formula>
    </cfRule>
    <cfRule type="cellIs" dxfId="165" priority="103" stopIfTrue="1" operator="equal">
      <formula>"A"</formula>
    </cfRule>
  </conditionalFormatting>
  <conditionalFormatting sqref="J6:J124">
    <cfRule type="cellIs" dxfId="164" priority="24487" stopIfTrue="1" operator="greaterThanOrEqual">
      <formula>$J$125</formula>
    </cfRule>
    <cfRule type="cellIs" dxfId="163" priority="24488" stopIfTrue="1" operator="between">
      <formula>$J$126</formula>
      <formula>$J$125</formula>
    </cfRule>
    <cfRule type="cellIs" dxfId="162" priority="24489" stopIfTrue="1" operator="between">
      <formula>$J$127</formula>
      <formula>$J$126</formula>
    </cfRule>
    <cfRule type="cellIs" dxfId="161" priority="24490" stopIfTrue="1" operator="lessThan">
      <formula>$J$127</formula>
    </cfRule>
  </conditionalFormatting>
  <conditionalFormatting sqref="M6:M124">
    <cfRule type="cellIs" dxfId="160" priority="24495" stopIfTrue="1" operator="greaterThanOrEqual">
      <formula>$M$125</formula>
    </cfRule>
    <cfRule type="cellIs" dxfId="159" priority="24496" stopIfTrue="1" operator="between">
      <formula>$M$126</formula>
      <formula>$M$125</formula>
    </cfRule>
    <cfRule type="cellIs" dxfId="158" priority="24497" stopIfTrue="1" operator="between">
      <formula>$M$127</formula>
      <formula>$M$126</formula>
    </cfRule>
    <cfRule type="cellIs" dxfId="157" priority="24498" stopIfTrue="1" operator="lessThan">
      <formula>$M$127</formula>
    </cfRule>
  </conditionalFormatting>
  <conditionalFormatting sqref="P6:P124">
    <cfRule type="cellIs" dxfId="156" priority="24503" stopIfTrue="1" operator="greaterThanOrEqual">
      <formula>$P$125</formula>
    </cfRule>
    <cfRule type="cellIs" dxfId="155" priority="24504" stopIfTrue="1" operator="between">
      <formula>$P$126</formula>
      <formula>$P$125</formula>
    </cfRule>
    <cfRule type="cellIs" dxfId="154" priority="24505" stopIfTrue="1" operator="between">
      <formula>$P$127</formula>
      <formula>$P$126</formula>
    </cfRule>
    <cfRule type="cellIs" dxfId="153" priority="24506" stopIfTrue="1" operator="lessThan">
      <formula>$P$127</formula>
    </cfRule>
  </conditionalFormatting>
  <conditionalFormatting sqref="D6:D124">
    <cfRule type="cellIs" dxfId="152" priority="24511" stopIfTrue="1" operator="equal">
      <formula>$D$125</formula>
    </cfRule>
    <cfRule type="cellIs" dxfId="151" priority="24512" stopIfTrue="1" operator="equal">
      <formula>$D$126</formula>
    </cfRule>
    <cfRule type="cellIs" dxfId="150" priority="24513" stopIfTrue="1" operator="lessThan">
      <formula>$D$127</formula>
    </cfRule>
    <cfRule type="cellIs" dxfId="149" priority="24514" stopIfTrue="1" operator="between">
      <formula>$D$127</formula>
      <formula>$D$126</formula>
    </cfRule>
    <cfRule type="cellIs" dxfId="148" priority="24515" stopIfTrue="1" operator="between">
      <formula>$D$126</formula>
      <formula>$D$125</formula>
    </cfRule>
    <cfRule type="cellIs" dxfId="147" priority="24516" stopIfTrue="1" operator="greaterThanOrEqual">
      <formula>$D$125</formula>
    </cfRule>
  </conditionalFormatting>
  <conditionalFormatting sqref="G6:G124">
    <cfRule type="cellIs" dxfId="146" priority="24523" stopIfTrue="1" operator="equal">
      <formula>$G$125</formula>
    </cfRule>
    <cfRule type="cellIs" dxfId="145" priority="24524" stopIfTrue="1" operator="equal">
      <formula>$G$126</formula>
    </cfRule>
    <cfRule type="cellIs" dxfId="144" priority="24525" stopIfTrue="1" operator="lessThan">
      <formula>$G$127</formula>
    </cfRule>
    <cfRule type="cellIs" dxfId="143" priority="24526" stopIfTrue="1" operator="between">
      <formula>$G$126</formula>
      <formula>$G$127</formula>
    </cfRule>
    <cfRule type="cellIs" dxfId="142" priority="24527" stopIfTrue="1" operator="between">
      <formula>$G$125</formula>
      <formula>$G$126</formula>
    </cfRule>
    <cfRule type="cellIs" dxfId="141" priority="24528" stopIfTrue="1" operator="greaterThanOrEqual">
      <formula>$G$125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1:W145"/>
  <sheetViews>
    <sheetView zoomScale="90" zoomScaleNormal="90" workbookViewId="0">
      <pane ySplit="1" topLeftCell="A2" activePane="bottomLeft" state="frozen"/>
      <selection pane="bottomLeft" activeCell="C98" sqref="C98"/>
    </sheetView>
  </sheetViews>
  <sheetFormatPr defaultRowHeight="15" x14ac:dyDescent="0.25"/>
  <cols>
    <col min="1" max="15" width="9.140625" style="1"/>
    <col min="16" max="16" width="9.140625" style="1" customWidth="1"/>
    <col min="17" max="16384" width="9.140625" style="1"/>
  </cols>
  <sheetData>
    <row r="1" spans="8:23" ht="22.5" customHeight="1" x14ac:dyDescent="0.25">
      <c r="H1" s="559"/>
      <c r="I1" s="559"/>
      <c r="K1" s="559" t="s">
        <v>680</v>
      </c>
      <c r="M1" s="559"/>
      <c r="N1" s="559"/>
      <c r="O1" s="559"/>
      <c r="P1" s="559"/>
      <c r="Q1" s="559"/>
      <c r="R1" s="559"/>
      <c r="S1" s="559"/>
      <c r="T1" s="559"/>
      <c r="U1" s="559"/>
      <c r="V1" s="559"/>
      <c r="W1" s="149"/>
    </row>
    <row r="2" spans="8:23" ht="18" customHeight="1" x14ac:dyDescent="0.25"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</row>
    <row r="3" spans="8:23" ht="18" customHeight="1" x14ac:dyDescent="0.25"/>
    <row r="4" spans="8:23" ht="18" customHeight="1" x14ac:dyDescent="0.25"/>
    <row r="5" spans="8:23" ht="18" customHeight="1" x14ac:dyDescent="0.25"/>
    <row r="6" spans="8:23" ht="18" customHeight="1" x14ac:dyDescent="0.25"/>
    <row r="7" spans="8:23" ht="18" customHeight="1" x14ac:dyDescent="0.25"/>
    <row r="8" spans="8:23" ht="18" customHeight="1" x14ac:dyDescent="0.25"/>
    <row r="9" spans="8:23" ht="18" customHeight="1" x14ac:dyDescent="0.25"/>
    <row r="10" spans="8:23" ht="18" customHeight="1" x14ac:dyDescent="0.25"/>
    <row r="11" spans="8:23" ht="18" customHeight="1" x14ac:dyDescent="0.25"/>
    <row r="12" spans="8:23" ht="18" customHeight="1" x14ac:dyDescent="0.25"/>
    <row r="13" spans="8:23" ht="18" customHeight="1" x14ac:dyDescent="0.25"/>
    <row r="14" spans="8:23" ht="18" customHeight="1" x14ac:dyDescent="0.25"/>
    <row r="15" spans="8:23" ht="18" customHeight="1" x14ac:dyDescent="0.25"/>
    <row r="16" spans="8:23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664"/>
  <sheetViews>
    <sheetView zoomScale="90" zoomScaleNormal="90" workbookViewId="0">
      <pane xSplit="3" ySplit="5" topLeftCell="E6" activePane="bottomRight" state="frozen"/>
      <selection pane="topRight" activeCell="D1" sqref="D1"/>
      <selection pane="bottomLeft" activeCell="A6" sqref="A6"/>
      <selection pane="bottomRight" activeCell="C3" sqref="C3:C4"/>
    </sheetView>
  </sheetViews>
  <sheetFormatPr defaultRowHeight="15" x14ac:dyDescent="0.25"/>
  <cols>
    <col min="1" max="1" width="4.7109375" style="430" customWidth="1"/>
    <col min="2" max="2" width="8.7109375" style="430" customWidth="1"/>
    <col min="3" max="3" width="30.85546875" style="430" customWidth="1"/>
    <col min="4" max="4" width="26.85546875" style="430" customWidth="1"/>
    <col min="5" max="5" width="30.7109375" style="430" customWidth="1"/>
    <col min="6" max="6" width="80.7109375" style="430" customWidth="1"/>
    <col min="7" max="7" width="13.28515625" style="430" customWidth="1"/>
    <col min="8" max="8" width="12.7109375" style="430" customWidth="1"/>
    <col min="9" max="9" width="19.5703125" style="430" customWidth="1"/>
    <col min="10" max="10" width="20.42578125" style="430" customWidth="1"/>
    <col min="11" max="11" width="17.7109375" style="430" customWidth="1"/>
    <col min="12" max="12" width="16.7109375" style="430" customWidth="1"/>
    <col min="13" max="13" width="18.5703125" style="430" customWidth="1"/>
    <col min="14" max="14" width="17.140625" style="430" customWidth="1"/>
    <col min="15" max="15" width="15.5703125" style="1" customWidth="1"/>
    <col min="16" max="16" width="13.5703125" style="1" customWidth="1"/>
    <col min="17" max="17" width="12.7109375" style="1" customWidth="1"/>
    <col min="18" max="18" width="14.28515625" style="1" customWidth="1"/>
    <col min="19" max="19" width="11.42578125" style="1" customWidth="1"/>
    <col min="20" max="20" width="15.85546875" style="1" customWidth="1"/>
    <col min="21" max="21" width="17.7109375" style="1" customWidth="1"/>
    <col min="22" max="23" width="12.5703125" style="1" customWidth="1"/>
    <col min="24" max="24" width="11.140625" style="1" customWidth="1"/>
    <col min="25" max="29" width="0" style="430" hidden="1" customWidth="1"/>
    <col min="30" max="30" width="65.7109375" style="6" customWidth="1"/>
    <col min="31" max="31" width="51.7109375" style="3" customWidth="1"/>
    <col min="32" max="32" width="20.85546875" style="3" customWidth="1"/>
    <col min="33" max="33" width="11" style="1" bestFit="1" customWidth="1"/>
    <col min="34" max="16384" width="9.140625" style="1"/>
  </cols>
  <sheetData>
    <row r="1" spans="1:32" ht="18" customHeight="1" x14ac:dyDescent="0.25">
      <c r="A1" s="340" t="s">
        <v>1399</v>
      </c>
      <c r="B1" s="340"/>
      <c r="C1" s="340"/>
    </row>
    <row r="2" spans="1:32" ht="18" customHeight="1" thickBot="1" x14ac:dyDescent="0.3">
      <c r="A2" s="1653" t="s">
        <v>1379</v>
      </c>
      <c r="B2" s="1653"/>
      <c r="C2" s="1653"/>
    </row>
    <row r="3" spans="1:32" ht="15.75" customHeight="1" thickBot="1" x14ac:dyDescent="0.3">
      <c r="A3" s="1673" t="s">
        <v>320</v>
      </c>
      <c r="B3" s="1675" t="s">
        <v>321</v>
      </c>
      <c r="C3" s="1675" t="s">
        <v>503</v>
      </c>
      <c r="D3" s="1677" t="s">
        <v>11</v>
      </c>
      <c r="E3" s="1690" t="s">
        <v>331</v>
      </c>
      <c r="F3" s="1675" t="s">
        <v>60</v>
      </c>
      <c r="G3" s="1692" t="s">
        <v>458</v>
      </c>
      <c r="H3" s="1694" t="s">
        <v>457</v>
      </c>
      <c r="I3" s="1696" t="s">
        <v>681</v>
      </c>
      <c r="J3" s="1698" t="s">
        <v>682</v>
      </c>
      <c r="K3" s="1696" t="s">
        <v>683</v>
      </c>
      <c r="L3" s="1698" t="s">
        <v>684</v>
      </c>
      <c r="M3" s="1708" t="s">
        <v>455</v>
      </c>
      <c r="N3" s="1710" t="s">
        <v>481</v>
      </c>
      <c r="O3" s="1712" t="s">
        <v>471</v>
      </c>
      <c r="P3" s="1713" t="s">
        <v>333</v>
      </c>
      <c r="Q3" s="1713"/>
      <c r="R3" s="1714"/>
      <c r="S3" s="1715" t="s">
        <v>685</v>
      </c>
      <c r="T3" s="1692" t="s">
        <v>480</v>
      </c>
      <c r="U3" s="1688" t="s">
        <v>474</v>
      </c>
      <c r="V3" s="1702" t="s">
        <v>332</v>
      </c>
      <c r="W3" s="1704" t="s">
        <v>1381</v>
      </c>
      <c r="X3" s="1705" t="s">
        <v>1382</v>
      </c>
      <c r="Y3" s="431"/>
      <c r="Z3" s="431"/>
      <c r="AA3" s="431"/>
      <c r="AB3" s="431"/>
      <c r="AC3" s="431"/>
      <c r="AD3" s="1706" t="s">
        <v>816</v>
      </c>
      <c r="AE3" s="1700" t="s">
        <v>113</v>
      </c>
      <c r="AF3" s="1688" t="s">
        <v>319</v>
      </c>
    </row>
    <row r="4" spans="1:32" ht="66" customHeight="1" thickBot="1" x14ac:dyDescent="0.3">
      <c r="A4" s="1674"/>
      <c r="B4" s="1676"/>
      <c r="C4" s="1676"/>
      <c r="D4" s="1678"/>
      <c r="E4" s="1691"/>
      <c r="F4" s="1676"/>
      <c r="G4" s="1693"/>
      <c r="H4" s="1695"/>
      <c r="I4" s="1697"/>
      <c r="J4" s="1699"/>
      <c r="K4" s="1697"/>
      <c r="L4" s="1699"/>
      <c r="M4" s="1709"/>
      <c r="N4" s="1711"/>
      <c r="O4" s="1709"/>
      <c r="P4" s="584" t="s">
        <v>334</v>
      </c>
      <c r="Q4" s="432" t="s">
        <v>335</v>
      </c>
      <c r="R4" s="433" t="s">
        <v>336</v>
      </c>
      <c r="S4" s="1716"/>
      <c r="T4" s="1693"/>
      <c r="U4" s="1689"/>
      <c r="V4" s="1703"/>
      <c r="W4" s="1701"/>
      <c r="X4" s="1703"/>
      <c r="Y4" s="434" t="s">
        <v>12</v>
      </c>
      <c r="Z4" s="434" t="s">
        <v>13</v>
      </c>
      <c r="AA4" s="434" t="s">
        <v>14</v>
      </c>
      <c r="AB4" s="434" t="s">
        <v>15</v>
      </c>
      <c r="AC4" s="435" t="s">
        <v>16</v>
      </c>
      <c r="AD4" s="1707"/>
      <c r="AE4" s="1701"/>
      <c r="AF4" s="1689"/>
    </row>
    <row r="5" spans="1:32" ht="18" customHeight="1" thickBot="1" x14ac:dyDescent="0.3">
      <c r="A5" s="436"/>
      <c r="B5" s="437"/>
      <c r="C5" s="438"/>
      <c r="D5" s="437"/>
      <c r="E5" s="437"/>
      <c r="F5" s="607" t="s">
        <v>686</v>
      </c>
      <c r="G5" s="439">
        <f>AVERAGE(G7:G69,G71:G140,G142:G246,G248:G341,G343:G438,G440:G605,G607:G655)</f>
        <v>0.96212272727272707</v>
      </c>
      <c r="H5" s="522">
        <f>SUM(H7:H69,H71:H140,H142:H246,H248:H341,H343:H438,H440:H605,H607:H655)</f>
        <v>635.00099999999998</v>
      </c>
      <c r="I5" s="442">
        <f>SUM(I7:I69,I71:I140,I142:I246,I248:I341,I343:I438,I440:I605,I607:I655)</f>
        <v>199</v>
      </c>
      <c r="J5" s="499">
        <f>AVERAGE(J7:J69,J71:J140,J142:J246,J248:J341,J343:J438,J440:J605,J607:J655)</f>
        <v>0.60303030303030314</v>
      </c>
      <c r="K5" s="440">
        <f>SUM(K7:K69,K71:K140,K142:K246,K248:K341,K343:K438,K440:K605,K607:K655)</f>
        <v>31</v>
      </c>
      <c r="L5" s="499">
        <f>AVERAGE(L7:L69,L71:L140,L142:L246,L248:L341,L343:L438,L440:L605,L607:L655)</f>
        <v>9.3939393939393948E-2</v>
      </c>
      <c r="M5" s="522">
        <f>SUM(M7:M69,M71:M140,M142:M246,M248:M341,M343:M438,M440:M605,M607:M655)</f>
        <v>32</v>
      </c>
      <c r="N5" s="441">
        <f>AVERAGE(N7:N69,N71:N140,N142:N246,N248:N341,N343:N438,N440:N605,N607:N655)</f>
        <v>5.1172438672438682E-2</v>
      </c>
      <c r="O5" s="727">
        <f>SUM(O7:O69,O71:O140,O142:O246,O248:O341,O343:O438,O440:O605,O607:O655)</f>
        <v>30</v>
      </c>
      <c r="P5" s="442">
        <f>SUM(P7:P69,P71:P140,P142:P246,P248:P341,P343:P438,P440:P605,P607:P655)</f>
        <v>12</v>
      </c>
      <c r="Q5" s="443">
        <f>SUM(Q7:Q69,Q71:Q140,Q142:Q246,Q248:Q341,Q343:Q438,Q440:Q605,Q607:Q655)</f>
        <v>13</v>
      </c>
      <c r="R5" s="444">
        <f>SUM(R7:R69,R71:R140,R142:R246,R248:R341,R343:R438,R440:R605,R607:R655)</f>
        <v>2</v>
      </c>
      <c r="S5" s="1222">
        <f>SUM(S7:S69,S71:S140,S142:S246,S248:S341,S343:S438,S440:S605,S607:S655)</f>
        <v>8510</v>
      </c>
      <c r="T5" s="525">
        <f>AVERAGE(T7:T69,T71:T140,T142:T246,T248:T341,T343:T438,T440:T605,T607:T655)</f>
        <v>3.0639427993862231E-3</v>
      </c>
      <c r="U5" s="443"/>
      <c r="V5" s="443"/>
      <c r="W5" s="443"/>
      <c r="X5" s="443"/>
      <c r="Y5" s="445"/>
      <c r="Z5" s="445"/>
      <c r="AA5" s="445"/>
      <c r="AB5" s="445"/>
      <c r="AC5" s="445"/>
      <c r="AD5" s="446"/>
      <c r="AE5" s="445"/>
      <c r="AF5" s="447"/>
    </row>
    <row r="6" spans="1:32" ht="18" customHeight="1" thickBot="1" x14ac:dyDescent="0.3">
      <c r="A6" s="1684" t="s">
        <v>330</v>
      </c>
      <c r="B6" s="1685"/>
      <c r="C6" s="1685"/>
      <c r="D6" s="202"/>
      <c r="E6" s="202"/>
      <c r="F6" s="644"/>
      <c r="G6" s="515">
        <f t="shared" ref="G6:N6" si="0">AVERAGE(G7:G69)</f>
        <v>1.1851851851851851</v>
      </c>
      <c r="H6" s="616">
        <f t="shared" si="0"/>
        <v>7.1111111111111107</v>
      </c>
      <c r="I6" s="517">
        <f t="shared" si="0"/>
        <v>2.6666666666666665</v>
      </c>
      <c r="J6" s="518">
        <f t="shared" si="0"/>
        <v>0.88888888888888884</v>
      </c>
      <c r="K6" s="516">
        <f t="shared" si="0"/>
        <v>0</v>
      </c>
      <c r="L6" s="519">
        <f t="shared" si="0"/>
        <v>0</v>
      </c>
      <c r="M6" s="1141">
        <f t="shared" si="0"/>
        <v>0.22222222222222221</v>
      </c>
      <c r="N6" s="518">
        <f t="shared" si="0"/>
        <v>3.8095238095238099E-2</v>
      </c>
      <c r="O6" s="582">
        <f>SUM(O7:O69)</f>
        <v>17</v>
      </c>
      <c r="P6" s="520">
        <f>SUM(P7:P69)</f>
        <v>11</v>
      </c>
      <c r="Q6" s="583">
        <f>SUM(Q7:Q69)</f>
        <v>6</v>
      </c>
      <c r="R6" s="520">
        <f>SUM(R7:R69)</f>
        <v>0</v>
      </c>
      <c r="S6" s="521">
        <f>SUM(S7:S69)</f>
        <v>625</v>
      </c>
      <c r="T6" s="523">
        <f>AVERAGE(T7:T69)</f>
        <v>1.4310019540462232E-2</v>
      </c>
      <c r="U6" s="202"/>
      <c r="V6" s="202"/>
      <c r="W6" s="202"/>
      <c r="X6" s="202"/>
      <c r="Y6" s="202"/>
      <c r="Z6" s="202"/>
      <c r="AA6" s="202"/>
      <c r="AB6" s="202"/>
      <c r="AC6" s="202"/>
      <c r="AD6" s="202"/>
      <c r="AE6" s="202"/>
      <c r="AF6" s="224"/>
    </row>
    <row r="7" spans="1:32" ht="15" customHeight="1" x14ac:dyDescent="0.25">
      <c r="A7" s="1223">
        <v>1</v>
      </c>
      <c r="B7" s="1224">
        <v>10003</v>
      </c>
      <c r="C7" s="1225" t="s">
        <v>329</v>
      </c>
      <c r="D7" s="1681" t="s">
        <v>77</v>
      </c>
      <c r="E7" s="1686" t="s">
        <v>589</v>
      </c>
      <c r="F7" s="842" t="s">
        <v>1103</v>
      </c>
      <c r="G7" s="839">
        <f>H7/$H$657</f>
        <v>0.83333333333333337</v>
      </c>
      <c r="H7" s="664">
        <v>5</v>
      </c>
      <c r="I7" s="458">
        <v>1</v>
      </c>
      <c r="J7" s="823">
        <f>I7/$I$657</f>
        <v>0.33333333333333331</v>
      </c>
      <c r="K7" s="793">
        <v>0</v>
      </c>
      <c r="L7" s="17">
        <f>K7/$K$657</f>
        <v>0</v>
      </c>
      <c r="M7" s="458">
        <v>0</v>
      </c>
      <c r="N7" s="823">
        <f>M7/H7</f>
        <v>0</v>
      </c>
      <c r="O7" s="578">
        <v>0</v>
      </c>
      <c r="P7" s="784">
        <v>0</v>
      </c>
      <c r="Q7" s="784">
        <v>0</v>
      </c>
      <c r="R7" s="199">
        <v>0</v>
      </c>
      <c r="S7" s="784">
        <v>28</v>
      </c>
      <c r="T7" s="238">
        <f>O7/S7</f>
        <v>0</v>
      </c>
      <c r="U7" s="199" t="s">
        <v>101</v>
      </c>
      <c r="V7" s="784">
        <v>1</v>
      </c>
      <c r="W7" s="199">
        <v>0</v>
      </c>
      <c r="X7" s="784">
        <v>0</v>
      </c>
      <c r="Y7" s="851"/>
      <c r="Z7" s="851"/>
      <c r="AA7" s="851"/>
      <c r="AB7" s="851"/>
      <c r="AC7" s="851"/>
      <c r="AD7" s="199" t="s">
        <v>1098</v>
      </c>
      <c r="AE7" s="784" t="s">
        <v>1099</v>
      </c>
      <c r="AF7" s="1018" t="s">
        <v>1380</v>
      </c>
    </row>
    <row r="8" spans="1:32" ht="15" customHeight="1" x14ac:dyDescent="0.25">
      <c r="A8" s="1223"/>
      <c r="B8" s="1224"/>
      <c r="C8" s="1225"/>
      <c r="D8" s="1681"/>
      <c r="E8" s="1687"/>
      <c r="F8" s="771" t="s">
        <v>482</v>
      </c>
      <c r="G8" s="373"/>
      <c r="H8" s="351"/>
      <c r="I8" s="458"/>
      <c r="J8" s="448"/>
      <c r="K8" s="75"/>
      <c r="L8" s="17"/>
      <c r="M8" s="458"/>
      <c r="N8" s="196"/>
      <c r="O8" s="578"/>
      <c r="P8" s="2"/>
      <c r="Q8" s="2"/>
      <c r="R8" s="199"/>
      <c r="S8" s="2"/>
      <c r="T8" s="238"/>
      <c r="U8" s="199" t="s">
        <v>18</v>
      </c>
      <c r="V8" s="2">
        <v>1</v>
      </c>
      <c r="W8" s="199">
        <v>0</v>
      </c>
      <c r="X8" s="2">
        <v>0</v>
      </c>
      <c r="Y8" s="5"/>
      <c r="Z8" s="5"/>
      <c r="AA8" s="5"/>
      <c r="AB8" s="5"/>
      <c r="AC8" s="5"/>
      <c r="AD8" s="233">
        <v>0</v>
      </c>
      <c r="AE8" s="2" t="s">
        <v>590</v>
      </c>
      <c r="AF8" s="1078"/>
    </row>
    <row r="9" spans="1:32" ht="42" customHeight="1" x14ac:dyDescent="0.25">
      <c r="A9" s="1223"/>
      <c r="B9" s="1224"/>
      <c r="C9" s="1225"/>
      <c r="D9" s="747"/>
      <c r="E9" s="1687"/>
      <c r="F9" s="388" t="s">
        <v>859</v>
      </c>
      <c r="G9" s="373"/>
      <c r="H9" s="351"/>
      <c r="I9" s="458"/>
      <c r="J9" s="448"/>
      <c r="K9" s="793"/>
      <c r="L9" s="17"/>
      <c r="M9" s="458"/>
      <c r="N9" s="823"/>
      <c r="O9" s="116"/>
      <c r="P9" s="747"/>
      <c r="Q9" s="747"/>
      <c r="R9" s="793"/>
      <c r="S9" s="747"/>
      <c r="T9" s="225"/>
      <c r="U9" s="199" t="s">
        <v>18</v>
      </c>
      <c r="V9" s="784">
        <v>1</v>
      </c>
      <c r="W9" s="199">
        <v>0</v>
      </c>
      <c r="X9" s="784">
        <v>0</v>
      </c>
      <c r="Y9" s="851"/>
      <c r="Z9" s="851"/>
      <c r="AA9" s="851"/>
      <c r="AB9" s="851"/>
      <c r="AC9" s="851"/>
      <c r="AD9" s="1113" t="s">
        <v>1228</v>
      </c>
      <c r="AE9" s="784" t="s">
        <v>1403</v>
      </c>
      <c r="AF9" s="109"/>
    </row>
    <row r="10" spans="1:32" ht="18" customHeight="1" thickBot="1" x14ac:dyDescent="0.3">
      <c r="A10" s="1223"/>
      <c r="B10" s="1224"/>
      <c r="C10" s="1225"/>
      <c r="D10" s="87"/>
      <c r="E10" s="1687"/>
      <c r="F10" s="1245" t="s">
        <v>1645</v>
      </c>
      <c r="G10" s="373"/>
      <c r="H10" s="351"/>
      <c r="I10" s="458"/>
      <c r="J10" s="448"/>
      <c r="K10" s="75"/>
      <c r="L10" s="17"/>
      <c r="M10" s="458"/>
      <c r="N10" s="196"/>
      <c r="O10" s="116"/>
      <c r="P10" s="87"/>
      <c r="Q10" s="87"/>
      <c r="R10" s="75"/>
      <c r="S10" s="87"/>
      <c r="T10" s="225"/>
      <c r="U10" s="793" t="s">
        <v>135</v>
      </c>
      <c r="V10" s="87">
        <v>1</v>
      </c>
      <c r="W10" s="75">
        <v>0</v>
      </c>
      <c r="X10" s="87">
        <v>0</v>
      </c>
      <c r="Y10" s="798"/>
      <c r="Z10" s="798"/>
      <c r="AA10" s="798"/>
      <c r="AB10" s="798"/>
      <c r="AC10" s="798"/>
      <c r="AD10" s="793" t="s">
        <v>1105</v>
      </c>
      <c r="AE10" s="747" t="s">
        <v>1107</v>
      </c>
      <c r="AF10" s="109"/>
    </row>
    <row r="11" spans="1:32" ht="15" customHeight="1" x14ac:dyDescent="0.25">
      <c r="A11" s="1226">
        <v>2</v>
      </c>
      <c r="B11" s="803">
        <v>10002</v>
      </c>
      <c r="C11" s="855" t="s">
        <v>325</v>
      </c>
      <c r="D11" s="34" t="s">
        <v>675</v>
      </c>
      <c r="E11" s="1652" t="s">
        <v>1106</v>
      </c>
      <c r="F11" s="770" t="s">
        <v>129</v>
      </c>
      <c r="G11" s="374">
        <f>H11/$H$657</f>
        <v>0.33333333333333331</v>
      </c>
      <c r="H11" s="379">
        <v>2</v>
      </c>
      <c r="I11" s="368">
        <v>0</v>
      </c>
      <c r="J11" s="195">
        <f>I11/$I$657</f>
        <v>0</v>
      </c>
      <c r="K11" s="368">
        <v>0</v>
      </c>
      <c r="L11" s="27">
        <f>K11/$K$657</f>
        <v>0</v>
      </c>
      <c r="M11" s="368">
        <v>0</v>
      </c>
      <c r="N11" s="195">
        <f>M11/H11</f>
        <v>0</v>
      </c>
      <c r="O11" s="215">
        <v>0</v>
      </c>
      <c r="P11" s="30">
        <v>0</v>
      </c>
      <c r="Q11" s="30">
        <v>0</v>
      </c>
      <c r="R11" s="208">
        <v>0</v>
      </c>
      <c r="S11" s="30">
        <v>81</v>
      </c>
      <c r="T11" s="239">
        <f>O11/S11</f>
        <v>0</v>
      </c>
      <c r="U11" s="234" t="s">
        <v>18</v>
      </c>
      <c r="V11" s="29">
        <v>1</v>
      </c>
      <c r="W11" s="234">
        <v>0</v>
      </c>
      <c r="X11" s="29">
        <v>0</v>
      </c>
      <c r="Y11" s="29"/>
      <c r="Z11" s="29"/>
      <c r="AA11" s="29"/>
      <c r="AB11" s="29"/>
      <c r="AC11" s="29"/>
      <c r="AD11" s="103">
        <v>0</v>
      </c>
      <c r="AE11" s="29" t="s">
        <v>198</v>
      </c>
      <c r="AF11" s="1018" t="s">
        <v>1380</v>
      </c>
    </row>
    <row r="12" spans="1:32" ht="15" customHeight="1" thickBot="1" x14ac:dyDescent="0.3">
      <c r="A12" s="1227"/>
      <c r="B12" s="806"/>
      <c r="C12" s="807"/>
      <c r="D12" s="36"/>
      <c r="E12" s="1651"/>
      <c r="F12" s="849" t="s">
        <v>236</v>
      </c>
      <c r="G12" s="376"/>
      <c r="H12" s="354"/>
      <c r="I12" s="366"/>
      <c r="J12" s="449"/>
      <c r="K12" s="366"/>
      <c r="L12" s="33"/>
      <c r="M12" s="366"/>
      <c r="N12" s="197"/>
      <c r="O12" s="592"/>
      <c r="P12" s="23"/>
      <c r="Q12" s="23"/>
      <c r="R12" s="210"/>
      <c r="S12" s="23"/>
      <c r="T12" s="241"/>
      <c r="U12" s="236" t="s">
        <v>18</v>
      </c>
      <c r="V12" s="20">
        <v>1</v>
      </c>
      <c r="W12" s="236">
        <v>0</v>
      </c>
      <c r="X12" s="20">
        <v>0</v>
      </c>
      <c r="Y12" s="20"/>
      <c r="Z12" s="20"/>
      <c r="AA12" s="20"/>
      <c r="AB12" s="20"/>
      <c r="AC12" s="20"/>
      <c r="AD12" s="21">
        <v>0</v>
      </c>
      <c r="AE12" s="20" t="s">
        <v>197</v>
      </c>
      <c r="AF12" s="1079"/>
    </row>
    <row r="13" spans="1:32" ht="15" customHeight="1" x14ac:dyDescent="0.25">
      <c r="A13" s="1223">
        <v>3</v>
      </c>
      <c r="B13" s="798">
        <v>10090</v>
      </c>
      <c r="C13" s="797" t="s">
        <v>326</v>
      </c>
      <c r="D13" s="35" t="s">
        <v>35</v>
      </c>
      <c r="E13" s="1682" t="s">
        <v>562</v>
      </c>
      <c r="F13" s="770" t="s">
        <v>75</v>
      </c>
      <c r="G13" s="375">
        <f>H13/$H$657</f>
        <v>0.83333333333333337</v>
      </c>
      <c r="H13" s="666">
        <v>5</v>
      </c>
      <c r="I13" s="360">
        <v>3</v>
      </c>
      <c r="J13" s="196">
        <f>I13/$I$657</f>
        <v>1</v>
      </c>
      <c r="K13" s="10">
        <v>0</v>
      </c>
      <c r="L13" s="17">
        <f>K13/$K$657</f>
        <v>0</v>
      </c>
      <c r="M13" s="360">
        <v>1</v>
      </c>
      <c r="N13" s="196">
        <f>M13/H13</f>
        <v>0.2</v>
      </c>
      <c r="O13" s="593">
        <v>0</v>
      </c>
      <c r="P13" s="25">
        <v>0</v>
      </c>
      <c r="Q13" s="25">
        <v>0</v>
      </c>
      <c r="R13" s="212">
        <v>0</v>
      </c>
      <c r="S13" s="25">
        <v>102</v>
      </c>
      <c r="T13" s="242">
        <f>O13/S13</f>
        <v>0</v>
      </c>
      <c r="U13" s="237" t="s">
        <v>18</v>
      </c>
      <c r="V13" s="12">
        <v>1</v>
      </c>
      <c r="W13" s="237">
        <v>0</v>
      </c>
      <c r="X13" s="12">
        <v>0</v>
      </c>
      <c r="Y13" s="12"/>
      <c r="Z13" s="12"/>
      <c r="AA13" s="12"/>
      <c r="AB13" s="12"/>
      <c r="AC13" s="12"/>
      <c r="AD13" s="13">
        <v>0</v>
      </c>
      <c r="AE13" s="25" t="s">
        <v>509</v>
      </c>
      <c r="AF13" s="1018" t="s">
        <v>1380</v>
      </c>
    </row>
    <row r="14" spans="1:32" ht="43.5" customHeight="1" x14ac:dyDescent="0.25">
      <c r="A14" s="1223"/>
      <c r="B14" s="798"/>
      <c r="C14" s="797"/>
      <c r="D14" s="35"/>
      <c r="E14" s="1683"/>
      <c r="F14" s="842" t="s">
        <v>851</v>
      </c>
      <c r="G14" s="375"/>
      <c r="H14" s="764"/>
      <c r="I14" s="836"/>
      <c r="J14" s="823"/>
      <c r="K14" s="797"/>
      <c r="L14" s="17"/>
      <c r="M14" s="836"/>
      <c r="N14" s="823"/>
      <c r="O14" s="217"/>
      <c r="P14" s="1012"/>
      <c r="Q14" s="52"/>
      <c r="R14" s="19"/>
      <c r="S14" s="52"/>
      <c r="T14" s="1009"/>
      <c r="U14" s="797" t="s">
        <v>18</v>
      </c>
      <c r="V14" s="798">
        <v>1</v>
      </c>
      <c r="W14" s="797">
        <v>0</v>
      </c>
      <c r="X14" s="798">
        <v>0</v>
      </c>
      <c r="Y14" s="735"/>
      <c r="Z14" s="735"/>
      <c r="AA14" s="735"/>
      <c r="AB14" s="735"/>
      <c r="AC14" s="735"/>
      <c r="AD14" s="851" t="s">
        <v>1406</v>
      </c>
      <c r="AE14" s="851" t="s">
        <v>1405</v>
      </c>
      <c r="AF14" s="1080"/>
    </row>
    <row r="15" spans="1:32" ht="15" customHeight="1" x14ac:dyDescent="0.25">
      <c r="A15" s="1223"/>
      <c r="B15" s="798"/>
      <c r="C15" s="797"/>
      <c r="D15" s="35"/>
      <c r="E15" s="384"/>
      <c r="F15" s="678" t="s">
        <v>293</v>
      </c>
      <c r="G15" s="375"/>
      <c r="H15" s="353"/>
      <c r="I15" s="360"/>
      <c r="J15" s="196"/>
      <c r="K15" s="10"/>
      <c r="L15" s="17"/>
      <c r="M15" s="360"/>
      <c r="N15" s="196"/>
      <c r="O15" s="567"/>
      <c r="P15" s="381"/>
      <c r="Q15" s="43"/>
      <c r="R15" s="211"/>
      <c r="S15" s="43"/>
      <c r="T15" s="382"/>
      <c r="U15" s="383" t="s">
        <v>18</v>
      </c>
      <c r="V15" s="16">
        <v>1</v>
      </c>
      <c r="W15" s="383">
        <v>0</v>
      </c>
      <c r="X15" s="16">
        <v>0</v>
      </c>
      <c r="Y15" s="5"/>
      <c r="Z15" s="5"/>
      <c r="AA15" s="5"/>
      <c r="AB15" s="5"/>
      <c r="AC15" s="5"/>
      <c r="AD15" s="712" t="s">
        <v>695</v>
      </c>
      <c r="AE15" s="25" t="s">
        <v>220</v>
      </c>
      <c r="AF15" s="813"/>
    </row>
    <row r="16" spans="1:32" ht="27" customHeight="1" x14ac:dyDescent="0.25">
      <c r="A16" s="1223"/>
      <c r="B16" s="798"/>
      <c r="C16" s="797"/>
      <c r="D16" s="35"/>
      <c r="E16" s="384"/>
      <c r="F16" s="678" t="s">
        <v>874</v>
      </c>
      <c r="G16" s="375"/>
      <c r="H16" s="353"/>
      <c r="I16" s="360"/>
      <c r="J16" s="196"/>
      <c r="K16" s="10"/>
      <c r="L16" s="17"/>
      <c r="M16" s="360"/>
      <c r="N16" s="196"/>
      <c r="O16" s="567">
        <v>3</v>
      </c>
      <c r="P16" s="381">
        <v>3</v>
      </c>
      <c r="Q16" s="43"/>
      <c r="R16" s="211"/>
      <c r="S16" s="43"/>
      <c r="T16" s="382">
        <f>O16/S13</f>
        <v>2.9411764705882353E-2</v>
      </c>
      <c r="U16" s="383" t="s">
        <v>18</v>
      </c>
      <c r="V16" s="16">
        <v>1</v>
      </c>
      <c r="W16" s="383">
        <v>0</v>
      </c>
      <c r="X16" s="16">
        <v>0</v>
      </c>
      <c r="Y16" s="5"/>
      <c r="Z16" s="5"/>
      <c r="AA16" s="5"/>
      <c r="AB16" s="5"/>
      <c r="AC16" s="5"/>
      <c r="AD16" s="1" t="s">
        <v>561</v>
      </c>
      <c r="AE16" s="735" t="s">
        <v>1303</v>
      </c>
      <c r="AF16" s="813"/>
    </row>
    <row r="17" spans="1:32" ht="15" customHeight="1" thickBot="1" x14ac:dyDescent="0.3">
      <c r="A17" s="1227"/>
      <c r="B17" s="806"/>
      <c r="C17" s="807"/>
      <c r="D17" s="36"/>
      <c r="E17" s="385"/>
      <c r="F17" s="729" t="s">
        <v>67</v>
      </c>
      <c r="G17" s="376"/>
      <c r="H17" s="354"/>
      <c r="I17" s="360"/>
      <c r="J17" s="196"/>
      <c r="K17" s="33"/>
      <c r="L17" s="17"/>
      <c r="M17" s="360"/>
      <c r="N17" s="196"/>
      <c r="O17" s="592">
        <v>4</v>
      </c>
      <c r="P17" s="104">
        <v>3</v>
      </c>
      <c r="Q17" s="23">
        <v>1</v>
      </c>
      <c r="R17" s="210"/>
      <c r="S17" s="23"/>
      <c r="T17" s="241">
        <f>O17/S13</f>
        <v>3.9215686274509803E-2</v>
      </c>
      <c r="U17" s="236" t="s">
        <v>18</v>
      </c>
      <c r="V17" s="20">
        <v>1</v>
      </c>
      <c r="W17" s="22">
        <v>0</v>
      </c>
      <c r="X17" s="20">
        <v>0</v>
      </c>
      <c r="Y17" s="5"/>
      <c r="Z17" s="5"/>
      <c r="AA17" s="5"/>
      <c r="AB17" s="5"/>
      <c r="AC17" s="5"/>
      <c r="AD17" s="21" t="s">
        <v>76</v>
      </c>
      <c r="AE17" s="20" t="s">
        <v>199</v>
      </c>
      <c r="AF17" s="814"/>
    </row>
    <row r="18" spans="1:32" ht="30" customHeight="1" x14ac:dyDescent="0.25">
      <c r="A18" s="1226">
        <v>4</v>
      </c>
      <c r="B18" s="803">
        <v>10004</v>
      </c>
      <c r="C18" s="855" t="s">
        <v>327</v>
      </c>
      <c r="D18" s="34" t="s">
        <v>36</v>
      </c>
      <c r="E18" s="1196" t="s">
        <v>1384</v>
      </c>
      <c r="F18" s="843" t="s">
        <v>202</v>
      </c>
      <c r="G18" s="374">
        <f>H18/$H$657</f>
        <v>1.1666666666666667</v>
      </c>
      <c r="H18" s="379">
        <v>7</v>
      </c>
      <c r="I18" s="368">
        <v>3</v>
      </c>
      <c r="J18" s="195">
        <f>I18/$I$657</f>
        <v>1</v>
      </c>
      <c r="K18" s="368">
        <v>0</v>
      </c>
      <c r="L18" s="27">
        <f>K18/$K$657</f>
        <v>0</v>
      </c>
      <c r="M18" s="368">
        <v>1</v>
      </c>
      <c r="N18" s="195">
        <f>M18/H18</f>
        <v>0.14285714285714285</v>
      </c>
      <c r="O18" s="215">
        <v>4</v>
      </c>
      <c r="P18" s="30">
        <v>3</v>
      </c>
      <c r="Q18" s="208">
        <v>1</v>
      </c>
      <c r="R18" s="30">
        <v>0</v>
      </c>
      <c r="S18" s="30">
        <v>97</v>
      </c>
      <c r="T18" s="172">
        <f>O18/S18</f>
        <v>4.1237113402061855E-2</v>
      </c>
      <c r="U18" s="362" t="s">
        <v>18</v>
      </c>
      <c r="V18" s="29">
        <v>1</v>
      </c>
      <c r="W18" s="29">
        <v>1</v>
      </c>
      <c r="X18" s="29">
        <v>0</v>
      </c>
      <c r="Y18" s="5"/>
      <c r="Z18" s="5"/>
      <c r="AA18" s="5"/>
      <c r="AB18" s="5"/>
      <c r="AC18" s="5"/>
      <c r="AD18" s="29" t="s">
        <v>1388</v>
      </c>
      <c r="AE18" s="30" t="s">
        <v>1657</v>
      </c>
      <c r="AF18" s="1018" t="s">
        <v>1380</v>
      </c>
    </row>
    <row r="19" spans="1:32" ht="15" customHeight="1" x14ac:dyDescent="0.25">
      <c r="A19" s="1223"/>
      <c r="B19" s="798"/>
      <c r="C19" s="797"/>
      <c r="D19" s="35"/>
      <c r="E19" s="1621" t="s">
        <v>1389</v>
      </c>
      <c r="F19" s="772" t="s">
        <v>213</v>
      </c>
      <c r="G19" s="375"/>
      <c r="H19" s="353"/>
      <c r="I19" s="360"/>
      <c r="J19" s="448"/>
      <c r="K19" s="360"/>
      <c r="L19" s="10"/>
      <c r="M19" s="360"/>
      <c r="N19" s="196"/>
      <c r="O19" s="593"/>
      <c r="P19" s="25"/>
      <c r="Q19" s="212"/>
      <c r="R19" s="25"/>
      <c r="S19" s="25"/>
      <c r="T19" s="172"/>
      <c r="U19" s="24" t="s">
        <v>18</v>
      </c>
      <c r="V19" s="12">
        <v>0</v>
      </c>
      <c r="W19" s="12">
        <v>0</v>
      </c>
      <c r="X19" s="12">
        <v>0</v>
      </c>
      <c r="Y19" s="5"/>
      <c r="Z19" s="5"/>
      <c r="AA19" s="5"/>
      <c r="AB19" s="5"/>
      <c r="AC19" s="5"/>
      <c r="AD19" s="12" t="s">
        <v>200</v>
      </c>
      <c r="AE19" s="13">
        <v>0</v>
      </c>
      <c r="AF19" s="813"/>
    </row>
    <row r="20" spans="1:32" ht="15" customHeight="1" x14ac:dyDescent="0.25">
      <c r="A20" s="1223"/>
      <c r="B20" s="798"/>
      <c r="C20" s="797"/>
      <c r="D20" s="35"/>
      <c r="E20" s="1621"/>
      <c r="F20" s="842" t="s">
        <v>777</v>
      </c>
      <c r="G20" s="375"/>
      <c r="H20" s="353"/>
      <c r="I20" s="360"/>
      <c r="J20" s="448"/>
      <c r="K20" s="360"/>
      <c r="L20" s="10"/>
      <c r="M20" s="360"/>
      <c r="N20" s="196"/>
      <c r="O20" s="216">
        <v>6</v>
      </c>
      <c r="P20" s="7">
        <v>2</v>
      </c>
      <c r="Q20" s="209">
        <v>4</v>
      </c>
      <c r="R20" s="7">
        <v>0</v>
      </c>
      <c r="S20" s="7"/>
      <c r="T20" s="167">
        <f>O20/S18</f>
        <v>6.1855670103092786E-2</v>
      </c>
      <c r="U20" s="14" t="s">
        <v>18</v>
      </c>
      <c r="V20" s="5">
        <v>1</v>
      </c>
      <c r="W20" s="5">
        <v>0</v>
      </c>
      <c r="X20" s="5">
        <v>0</v>
      </c>
      <c r="Y20" s="5"/>
      <c r="Z20" s="5"/>
      <c r="AA20" s="5"/>
      <c r="AB20" s="5"/>
      <c r="AC20" s="5"/>
      <c r="AD20" s="5" t="s">
        <v>563</v>
      </c>
      <c r="AE20" s="102" t="s">
        <v>776</v>
      </c>
      <c r="AF20" s="813"/>
    </row>
    <row r="21" spans="1:32" ht="29.25" customHeight="1" x14ac:dyDescent="0.25">
      <c r="A21" s="1223"/>
      <c r="B21" s="798"/>
      <c r="C21" s="797"/>
      <c r="D21" s="35"/>
      <c r="E21" s="808"/>
      <c r="F21" s="842" t="s">
        <v>859</v>
      </c>
      <c r="G21" s="375"/>
      <c r="H21" s="764"/>
      <c r="I21" s="836"/>
      <c r="J21" s="448"/>
      <c r="K21" s="836"/>
      <c r="L21" s="797"/>
      <c r="M21" s="836"/>
      <c r="N21" s="823"/>
      <c r="O21" s="847"/>
      <c r="P21" s="810"/>
      <c r="Q21" s="828"/>
      <c r="R21" s="810"/>
      <c r="S21" s="810"/>
      <c r="T21" s="755"/>
      <c r="U21" s="809" t="s">
        <v>18</v>
      </c>
      <c r="V21" s="800">
        <v>1</v>
      </c>
      <c r="W21" s="800">
        <v>0</v>
      </c>
      <c r="X21" s="800">
        <v>0</v>
      </c>
      <c r="Y21" s="851"/>
      <c r="Z21" s="851"/>
      <c r="AA21" s="851"/>
      <c r="AB21" s="851"/>
      <c r="AC21" s="851"/>
      <c r="AD21" s="735" t="s">
        <v>1402</v>
      </c>
      <c r="AE21" s="560" t="s">
        <v>1401</v>
      </c>
      <c r="AF21" s="813"/>
    </row>
    <row r="22" spans="1:32" ht="16.5" customHeight="1" x14ac:dyDescent="0.25">
      <c r="A22" s="1223"/>
      <c r="B22" s="798"/>
      <c r="C22" s="797"/>
      <c r="D22" s="35"/>
      <c r="E22" s="808"/>
      <c r="F22" s="842" t="s">
        <v>583</v>
      </c>
      <c r="G22" s="375"/>
      <c r="H22" s="764"/>
      <c r="I22" s="836"/>
      <c r="J22" s="448"/>
      <c r="K22" s="836"/>
      <c r="L22" s="797"/>
      <c r="M22" s="836"/>
      <c r="N22" s="823"/>
      <c r="O22" s="847"/>
      <c r="P22" s="810"/>
      <c r="Q22" s="828"/>
      <c r="R22" s="810"/>
      <c r="S22" s="810"/>
      <c r="T22" s="755"/>
      <c r="U22" s="809" t="s">
        <v>18</v>
      </c>
      <c r="V22" s="800">
        <v>1</v>
      </c>
      <c r="W22" s="800">
        <v>0</v>
      </c>
      <c r="X22" s="800">
        <v>0</v>
      </c>
      <c r="Y22" s="851"/>
      <c r="Z22" s="851"/>
      <c r="AA22" s="851"/>
      <c r="AB22" s="851"/>
      <c r="AC22" s="851"/>
      <c r="AD22" s="735" t="s">
        <v>1312</v>
      </c>
      <c r="AE22" s="560" t="s">
        <v>1387</v>
      </c>
      <c r="AF22" s="813"/>
    </row>
    <row r="23" spans="1:32" ht="15" customHeight="1" x14ac:dyDescent="0.25">
      <c r="A23" s="1223"/>
      <c r="B23" s="798"/>
      <c r="C23" s="797"/>
      <c r="D23" s="35"/>
      <c r="E23" s="38"/>
      <c r="F23" s="842" t="s">
        <v>696</v>
      </c>
      <c r="G23" s="375"/>
      <c r="H23" s="353"/>
      <c r="I23" s="360"/>
      <c r="J23" s="448"/>
      <c r="K23" s="360"/>
      <c r="L23" s="10"/>
      <c r="M23" s="360"/>
      <c r="N23" s="196"/>
      <c r="O23" s="567"/>
      <c r="P23" s="43"/>
      <c r="Q23" s="211"/>
      <c r="R23" s="43"/>
      <c r="S23" s="43"/>
      <c r="T23" s="172"/>
      <c r="U23" s="42" t="s">
        <v>18</v>
      </c>
      <c r="V23" s="16">
        <v>1</v>
      </c>
      <c r="W23" s="16">
        <v>0</v>
      </c>
      <c r="X23" s="16">
        <v>0</v>
      </c>
      <c r="Y23" s="5"/>
      <c r="Z23" s="5"/>
      <c r="AA23" s="5"/>
      <c r="AB23" s="5"/>
      <c r="AC23" s="5"/>
      <c r="AD23" s="12" t="s">
        <v>674</v>
      </c>
      <c r="AE23" s="560" t="s">
        <v>778</v>
      </c>
      <c r="AF23" s="813"/>
    </row>
    <row r="24" spans="1:32" ht="15" customHeight="1" thickBot="1" x14ac:dyDescent="0.3">
      <c r="A24" s="1223"/>
      <c r="B24" s="798"/>
      <c r="C24" s="797"/>
      <c r="D24" s="35"/>
      <c r="E24" s="429"/>
      <c r="F24" s="663" t="s">
        <v>489</v>
      </c>
      <c r="G24" s="375"/>
      <c r="H24" s="353"/>
      <c r="I24" s="836"/>
      <c r="J24" s="448"/>
      <c r="K24" s="836"/>
      <c r="L24" s="797"/>
      <c r="M24" s="836"/>
      <c r="N24" s="823"/>
      <c r="O24" s="567"/>
      <c r="P24" s="43"/>
      <c r="Q24" s="211"/>
      <c r="R24" s="43"/>
      <c r="S24" s="43"/>
      <c r="T24" s="171"/>
      <c r="U24" s="42" t="s">
        <v>101</v>
      </c>
      <c r="V24" s="16">
        <v>1</v>
      </c>
      <c r="W24" s="16">
        <v>0</v>
      </c>
      <c r="X24" s="16">
        <v>0</v>
      </c>
      <c r="Y24" s="800"/>
      <c r="Z24" s="800"/>
      <c r="AA24" s="800"/>
      <c r="AB24" s="800"/>
      <c r="AC24" s="800"/>
      <c r="AD24" s="798" t="s">
        <v>1386</v>
      </c>
      <c r="AE24" s="52" t="s">
        <v>1385</v>
      </c>
      <c r="AF24" s="813"/>
    </row>
    <row r="25" spans="1:32" ht="15" customHeight="1" x14ac:dyDescent="0.25">
      <c r="A25" s="1226">
        <v>5</v>
      </c>
      <c r="B25" s="803">
        <v>10001</v>
      </c>
      <c r="C25" s="855" t="s">
        <v>328</v>
      </c>
      <c r="D25" s="34" t="s">
        <v>1390</v>
      </c>
      <c r="E25" s="1645" t="s">
        <v>1394</v>
      </c>
      <c r="F25" s="843" t="s">
        <v>520</v>
      </c>
      <c r="G25" s="841">
        <f>H25/$H$657</f>
        <v>1.1666666666666667</v>
      </c>
      <c r="H25" s="794">
        <v>7</v>
      </c>
      <c r="I25" s="838">
        <v>2</v>
      </c>
      <c r="J25" s="822">
        <f>I25/$I$657</f>
        <v>0.66666666666666663</v>
      </c>
      <c r="K25" s="855">
        <v>0</v>
      </c>
      <c r="L25" s="141">
        <f>K25/$K$657</f>
        <v>0</v>
      </c>
      <c r="M25" s="838">
        <v>0</v>
      </c>
      <c r="N25" s="822">
        <f>M25/H25</f>
        <v>0</v>
      </c>
      <c r="O25" s="829">
        <v>0</v>
      </c>
      <c r="P25" s="805">
        <v>0</v>
      </c>
      <c r="Q25" s="825">
        <v>0</v>
      </c>
      <c r="R25" s="805">
        <v>0</v>
      </c>
      <c r="S25" s="805">
        <v>51</v>
      </c>
      <c r="T25" s="818">
        <f>O25/S25</f>
        <v>0</v>
      </c>
      <c r="U25" s="51" t="s">
        <v>18</v>
      </c>
      <c r="V25" s="857">
        <v>1</v>
      </c>
      <c r="W25" s="857">
        <v>0</v>
      </c>
      <c r="X25" s="857">
        <v>0</v>
      </c>
      <c r="Y25" s="857"/>
      <c r="Z25" s="857"/>
      <c r="AA25" s="857"/>
      <c r="AB25" s="857"/>
      <c r="AC25" s="857"/>
      <c r="AD25" s="857" t="s">
        <v>780</v>
      </c>
      <c r="AE25" s="857" t="s">
        <v>565</v>
      </c>
      <c r="AF25" s="1018" t="s">
        <v>1380</v>
      </c>
    </row>
    <row r="26" spans="1:32" ht="15" customHeight="1" x14ac:dyDescent="0.25">
      <c r="A26" s="1223"/>
      <c r="B26" s="798"/>
      <c r="C26" s="797"/>
      <c r="D26" s="35"/>
      <c r="E26" s="1646"/>
      <c r="F26" s="771" t="s">
        <v>67</v>
      </c>
      <c r="G26" s="839"/>
      <c r="H26" s="764"/>
      <c r="I26" s="836"/>
      <c r="J26" s="448"/>
      <c r="K26" s="797"/>
      <c r="L26" s="17"/>
      <c r="M26" s="836"/>
      <c r="N26" s="823"/>
      <c r="O26" s="830"/>
      <c r="P26" s="796"/>
      <c r="Q26" s="826"/>
      <c r="R26" s="796"/>
      <c r="S26" s="796"/>
      <c r="T26" s="819"/>
      <c r="U26" s="18" t="s">
        <v>18</v>
      </c>
      <c r="V26" s="851">
        <v>1</v>
      </c>
      <c r="W26" s="851">
        <v>0</v>
      </c>
      <c r="X26" s="851">
        <v>0</v>
      </c>
      <c r="Y26" s="851"/>
      <c r="Z26" s="851"/>
      <c r="AA26" s="851"/>
      <c r="AB26" s="851"/>
      <c r="AC26" s="851"/>
      <c r="AD26" s="851" t="s">
        <v>780</v>
      </c>
      <c r="AE26" s="852" t="s">
        <v>564</v>
      </c>
      <c r="AF26" s="813"/>
    </row>
    <row r="27" spans="1:32" ht="28.5" customHeight="1" x14ac:dyDescent="0.25">
      <c r="A27" s="1223"/>
      <c r="B27" s="798"/>
      <c r="C27" s="797"/>
      <c r="D27" s="35"/>
      <c r="E27" s="37"/>
      <c r="F27" s="842" t="s">
        <v>1395</v>
      </c>
      <c r="G27" s="839"/>
      <c r="H27" s="764"/>
      <c r="I27" s="836"/>
      <c r="J27" s="448"/>
      <c r="K27" s="797"/>
      <c r="L27" s="17"/>
      <c r="M27" s="836"/>
      <c r="N27" s="823"/>
      <c r="O27" s="847"/>
      <c r="P27" s="810"/>
      <c r="Q27" s="828"/>
      <c r="R27" s="810"/>
      <c r="S27" s="810"/>
      <c r="T27" s="820"/>
      <c r="U27" s="105" t="s">
        <v>18</v>
      </c>
      <c r="V27" s="800">
        <v>1</v>
      </c>
      <c r="W27" s="800">
        <v>0</v>
      </c>
      <c r="X27" s="800">
        <v>0</v>
      </c>
      <c r="Y27" s="851"/>
      <c r="Z27" s="851"/>
      <c r="AA27" s="851"/>
      <c r="AB27" s="851"/>
      <c r="AC27" s="851"/>
      <c r="AD27" s="851" t="s">
        <v>779</v>
      </c>
      <c r="AE27" s="852" t="s">
        <v>1109</v>
      </c>
      <c r="AF27" s="813"/>
    </row>
    <row r="28" spans="1:32" ht="30" customHeight="1" x14ac:dyDescent="0.25">
      <c r="A28" s="1223"/>
      <c r="B28" s="798"/>
      <c r="C28" s="797"/>
      <c r="D28" s="35"/>
      <c r="E28" s="37"/>
      <c r="F28" s="388" t="s">
        <v>1391</v>
      </c>
      <c r="G28" s="839"/>
      <c r="H28" s="764"/>
      <c r="I28" s="836"/>
      <c r="J28" s="448"/>
      <c r="K28" s="797"/>
      <c r="L28" s="17"/>
      <c r="M28" s="836"/>
      <c r="N28" s="823"/>
      <c r="O28" s="847"/>
      <c r="P28" s="810"/>
      <c r="Q28" s="828"/>
      <c r="R28" s="810"/>
      <c r="S28" s="810"/>
      <c r="T28" s="820"/>
      <c r="U28" s="105" t="s">
        <v>101</v>
      </c>
      <c r="V28" s="800">
        <v>1</v>
      </c>
      <c r="W28" s="800">
        <v>0</v>
      </c>
      <c r="X28" s="800">
        <v>0</v>
      </c>
      <c r="Y28" s="851"/>
      <c r="Z28" s="851"/>
      <c r="AA28" s="851"/>
      <c r="AB28" s="851"/>
      <c r="AC28" s="851"/>
      <c r="AD28" s="800" t="s">
        <v>1393</v>
      </c>
      <c r="AE28" s="799" t="s">
        <v>1392</v>
      </c>
      <c r="AF28" s="813"/>
    </row>
    <row r="29" spans="1:32" ht="15" customHeight="1" x14ac:dyDescent="0.25">
      <c r="A29" s="1223"/>
      <c r="B29" s="798"/>
      <c r="C29" s="797"/>
      <c r="D29" s="35"/>
      <c r="E29" s="37"/>
      <c r="F29" s="388" t="s">
        <v>583</v>
      </c>
      <c r="G29" s="839"/>
      <c r="H29" s="764"/>
      <c r="I29" s="836"/>
      <c r="J29" s="448"/>
      <c r="K29" s="797"/>
      <c r="L29" s="17"/>
      <c r="M29" s="836"/>
      <c r="N29" s="823"/>
      <c r="O29" s="847"/>
      <c r="P29" s="810"/>
      <c r="Q29" s="828"/>
      <c r="R29" s="810"/>
      <c r="S29" s="810"/>
      <c r="T29" s="820"/>
      <c r="U29" s="105" t="s">
        <v>18</v>
      </c>
      <c r="V29" s="800">
        <v>1</v>
      </c>
      <c r="W29" s="800">
        <v>0</v>
      </c>
      <c r="X29" s="800">
        <v>0</v>
      </c>
      <c r="Y29" s="851"/>
      <c r="Z29" s="851"/>
      <c r="AA29" s="851"/>
      <c r="AB29" s="851"/>
      <c r="AC29" s="851"/>
      <c r="AD29" s="800" t="s">
        <v>1397</v>
      </c>
      <c r="AE29" s="799" t="s">
        <v>100</v>
      </c>
      <c r="AF29" s="813"/>
    </row>
    <row r="30" spans="1:32" ht="15" customHeight="1" x14ac:dyDescent="0.25">
      <c r="A30" s="1223"/>
      <c r="B30" s="798"/>
      <c r="C30" s="797"/>
      <c r="D30" s="35"/>
      <c r="E30" s="37"/>
      <c r="F30" s="680" t="s">
        <v>102</v>
      </c>
      <c r="G30" s="839"/>
      <c r="H30" s="764"/>
      <c r="I30" s="836"/>
      <c r="J30" s="448"/>
      <c r="K30" s="797"/>
      <c r="L30" s="17"/>
      <c r="M30" s="836"/>
      <c r="N30" s="823"/>
      <c r="O30" s="847"/>
      <c r="P30" s="810"/>
      <c r="Q30" s="828"/>
      <c r="R30" s="810"/>
      <c r="S30" s="810"/>
      <c r="T30" s="820"/>
      <c r="U30" s="105" t="s">
        <v>18</v>
      </c>
      <c r="V30" s="800">
        <v>1</v>
      </c>
      <c r="W30" s="800">
        <v>0</v>
      </c>
      <c r="X30" s="800">
        <v>0</v>
      </c>
      <c r="Y30" s="800"/>
      <c r="Z30" s="800"/>
      <c r="AA30" s="800"/>
      <c r="AB30" s="800"/>
      <c r="AC30" s="800"/>
      <c r="AD30" s="800">
        <v>0</v>
      </c>
      <c r="AE30" s="799" t="s">
        <v>1109</v>
      </c>
      <c r="AF30" s="813"/>
    </row>
    <row r="31" spans="1:32" ht="15" customHeight="1" thickBot="1" x14ac:dyDescent="0.3">
      <c r="A31" s="1227"/>
      <c r="B31" s="806"/>
      <c r="C31" s="807"/>
      <c r="D31" s="36"/>
      <c r="E31" s="49"/>
      <c r="F31" s="849" t="s">
        <v>1396</v>
      </c>
      <c r="G31" s="840"/>
      <c r="H31" s="765"/>
      <c r="I31" s="837"/>
      <c r="J31" s="449"/>
      <c r="K31" s="807"/>
      <c r="L31" s="142"/>
      <c r="M31" s="837"/>
      <c r="N31" s="824"/>
      <c r="O31" s="848"/>
      <c r="P31" s="802"/>
      <c r="Q31" s="827"/>
      <c r="R31" s="802"/>
      <c r="S31" s="802"/>
      <c r="T31" s="821"/>
      <c r="U31" s="41" t="s">
        <v>18</v>
      </c>
      <c r="V31" s="854">
        <v>1</v>
      </c>
      <c r="W31" s="854">
        <v>0</v>
      </c>
      <c r="X31" s="854">
        <v>0</v>
      </c>
      <c r="Y31" s="854"/>
      <c r="Z31" s="854"/>
      <c r="AA31" s="854"/>
      <c r="AB31" s="854"/>
      <c r="AC31" s="854"/>
      <c r="AD31" s="854">
        <v>0</v>
      </c>
      <c r="AE31" s="788" t="s">
        <v>100</v>
      </c>
      <c r="AF31" s="814"/>
    </row>
    <row r="32" spans="1:32" ht="15" customHeight="1" x14ac:dyDescent="0.25">
      <c r="A32" s="801">
        <v>6</v>
      </c>
      <c r="B32" s="798">
        <v>10120</v>
      </c>
      <c r="C32" s="797" t="s">
        <v>323</v>
      </c>
      <c r="D32" s="35" t="s">
        <v>176</v>
      </c>
      <c r="E32" s="1616" t="s">
        <v>178</v>
      </c>
      <c r="F32" s="770" t="s">
        <v>63</v>
      </c>
      <c r="G32" s="839">
        <f>H32/$H$657</f>
        <v>1.3333333333333333</v>
      </c>
      <c r="H32" s="783">
        <v>8</v>
      </c>
      <c r="I32" s="836">
        <v>2</v>
      </c>
      <c r="J32" s="823">
        <f>I32/$I$657</f>
        <v>0.66666666666666663</v>
      </c>
      <c r="K32" s="797">
        <v>0</v>
      </c>
      <c r="L32" s="844">
        <f>K32/$K$657</f>
        <v>0</v>
      </c>
      <c r="M32" s="836">
        <v>0</v>
      </c>
      <c r="N32" s="823">
        <f>M32/H32</f>
        <v>0</v>
      </c>
      <c r="O32" s="593">
        <v>0</v>
      </c>
      <c r="P32" s="25">
        <v>0</v>
      </c>
      <c r="Q32" s="212">
        <v>0</v>
      </c>
      <c r="R32" s="25">
        <v>0</v>
      </c>
      <c r="S32" s="25">
        <v>54</v>
      </c>
      <c r="T32" s="219">
        <f>O32/S32</f>
        <v>0</v>
      </c>
      <c r="U32" s="24" t="s">
        <v>18</v>
      </c>
      <c r="V32" s="12">
        <v>1</v>
      </c>
      <c r="W32" s="12">
        <v>0</v>
      </c>
      <c r="X32" s="12">
        <v>0</v>
      </c>
      <c r="Y32" s="735"/>
      <c r="Z32" s="735"/>
      <c r="AA32" s="735"/>
      <c r="AB32" s="735"/>
      <c r="AC32" s="735"/>
      <c r="AD32" s="12">
        <v>0</v>
      </c>
      <c r="AE32" s="12" t="s">
        <v>177</v>
      </c>
      <c r="AF32" s="1019" t="s">
        <v>1380</v>
      </c>
    </row>
    <row r="33" spans="1:32" ht="15" customHeight="1" x14ac:dyDescent="0.25">
      <c r="A33" s="801"/>
      <c r="B33" s="798"/>
      <c r="C33" s="797"/>
      <c r="D33" s="35"/>
      <c r="E33" s="1617"/>
      <c r="F33" s="842" t="s">
        <v>483</v>
      </c>
      <c r="G33" s="370"/>
      <c r="H33" s="353"/>
      <c r="I33" s="360"/>
      <c r="J33" s="448"/>
      <c r="K33" s="10"/>
      <c r="L33" s="404"/>
      <c r="M33" s="360"/>
      <c r="N33" s="196"/>
      <c r="O33" s="216"/>
      <c r="P33" s="7"/>
      <c r="Q33" s="209"/>
      <c r="R33" s="7"/>
      <c r="S33" s="7"/>
      <c r="T33" s="164"/>
      <c r="U33" s="14" t="s">
        <v>18</v>
      </c>
      <c r="V33" s="5">
        <v>1</v>
      </c>
      <c r="W33" s="5">
        <v>0</v>
      </c>
      <c r="X33" s="5">
        <v>0</v>
      </c>
      <c r="Y33" s="5"/>
      <c r="Z33" s="5"/>
      <c r="AA33" s="5"/>
      <c r="AB33" s="5"/>
      <c r="AC33" s="5"/>
      <c r="AD33" s="5">
        <v>0</v>
      </c>
      <c r="AE33" s="5" t="s">
        <v>184</v>
      </c>
      <c r="AF33" s="813"/>
    </row>
    <row r="34" spans="1:32" ht="15" customHeight="1" x14ac:dyDescent="0.25">
      <c r="A34" s="801"/>
      <c r="B34" s="798"/>
      <c r="C34" s="797"/>
      <c r="D34" s="35"/>
      <c r="E34" s="45"/>
      <c r="F34" s="842" t="s">
        <v>252</v>
      </c>
      <c r="G34" s="370"/>
      <c r="H34" s="353"/>
      <c r="I34" s="360"/>
      <c r="J34" s="448"/>
      <c r="K34" s="10"/>
      <c r="L34" s="404"/>
      <c r="M34" s="360"/>
      <c r="N34" s="196"/>
      <c r="O34" s="216"/>
      <c r="P34" s="7"/>
      <c r="Q34" s="209"/>
      <c r="R34" s="7"/>
      <c r="S34" s="7"/>
      <c r="T34" s="164"/>
      <c r="U34" s="14" t="s">
        <v>18</v>
      </c>
      <c r="V34" s="5">
        <v>1</v>
      </c>
      <c r="W34" s="5">
        <v>0</v>
      </c>
      <c r="X34" s="5">
        <v>0</v>
      </c>
      <c r="Y34" s="5"/>
      <c r="Z34" s="5"/>
      <c r="AA34" s="5"/>
      <c r="AB34" s="5"/>
      <c r="AC34" s="5"/>
      <c r="AD34" s="5">
        <v>0</v>
      </c>
      <c r="AE34" s="5" t="s">
        <v>183</v>
      </c>
      <c r="AF34" s="813"/>
    </row>
    <row r="35" spans="1:32" ht="15" customHeight="1" x14ac:dyDescent="0.25">
      <c r="A35" s="801"/>
      <c r="B35" s="798"/>
      <c r="C35" s="797"/>
      <c r="D35" s="35"/>
      <c r="E35" s="45"/>
      <c r="F35" s="771" t="s">
        <v>482</v>
      </c>
      <c r="G35" s="370"/>
      <c r="H35" s="353"/>
      <c r="I35" s="360"/>
      <c r="J35" s="448"/>
      <c r="K35" s="10"/>
      <c r="L35" s="404"/>
      <c r="M35" s="360"/>
      <c r="N35" s="196"/>
      <c r="O35" s="216"/>
      <c r="P35" s="7"/>
      <c r="Q35" s="209"/>
      <c r="R35" s="7"/>
      <c r="S35" s="7"/>
      <c r="T35" s="164"/>
      <c r="U35" s="14" t="s">
        <v>18</v>
      </c>
      <c r="V35" s="5">
        <v>1</v>
      </c>
      <c r="W35" s="5">
        <v>0</v>
      </c>
      <c r="X35" s="5">
        <v>0</v>
      </c>
      <c r="Y35" s="5"/>
      <c r="Z35" s="5"/>
      <c r="AA35" s="5"/>
      <c r="AB35" s="5"/>
      <c r="AC35" s="5"/>
      <c r="AD35" s="5">
        <v>0</v>
      </c>
      <c r="AE35" s="5" t="s">
        <v>1398</v>
      </c>
      <c r="AF35" s="813"/>
    </row>
    <row r="36" spans="1:32" ht="15" customHeight="1" thickBot="1" x14ac:dyDescent="0.3">
      <c r="A36" s="801"/>
      <c r="B36" s="798"/>
      <c r="C36" s="797"/>
      <c r="D36" s="35"/>
      <c r="E36" s="45"/>
      <c r="F36" s="771" t="s">
        <v>181</v>
      </c>
      <c r="G36" s="370"/>
      <c r="H36" s="353"/>
      <c r="I36" s="360"/>
      <c r="J36" s="448"/>
      <c r="K36" s="10"/>
      <c r="L36" s="404"/>
      <c r="M36" s="360"/>
      <c r="N36" s="196"/>
      <c r="O36" s="216"/>
      <c r="P36" s="7"/>
      <c r="Q36" s="209"/>
      <c r="R36" s="7"/>
      <c r="S36" s="7"/>
      <c r="T36" s="164"/>
      <c r="U36" s="14" t="s">
        <v>18</v>
      </c>
      <c r="V36" s="5">
        <v>1</v>
      </c>
      <c r="W36" s="5">
        <v>0</v>
      </c>
      <c r="X36" s="5">
        <v>0</v>
      </c>
      <c r="Y36" s="32"/>
      <c r="Z36" s="32"/>
      <c r="AA36" s="32"/>
      <c r="AB36" s="32"/>
      <c r="AC36" s="32"/>
      <c r="AD36" s="5">
        <v>0</v>
      </c>
      <c r="AE36" s="851" t="s">
        <v>180</v>
      </c>
      <c r="AF36" s="813"/>
    </row>
    <row r="37" spans="1:32" ht="15" customHeight="1" thickBot="1" x14ac:dyDescent="0.3">
      <c r="A37" s="801"/>
      <c r="B37" s="798"/>
      <c r="C37" s="797"/>
      <c r="D37" s="35"/>
      <c r="E37" s="45"/>
      <c r="F37" s="842" t="s">
        <v>859</v>
      </c>
      <c r="G37" s="370"/>
      <c r="H37" s="353"/>
      <c r="I37" s="360"/>
      <c r="J37" s="448"/>
      <c r="K37" s="10"/>
      <c r="L37" s="404"/>
      <c r="M37" s="360"/>
      <c r="N37" s="196"/>
      <c r="O37" s="567"/>
      <c r="P37" s="43"/>
      <c r="Q37" s="211"/>
      <c r="R37" s="43"/>
      <c r="S37" s="43"/>
      <c r="T37" s="386"/>
      <c r="U37" s="42" t="s">
        <v>18</v>
      </c>
      <c r="V37" s="16">
        <v>1</v>
      </c>
      <c r="W37" s="16">
        <v>0</v>
      </c>
      <c r="X37" s="16">
        <v>0</v>
      </c>
      <c r="Y37" s="11"/>
      <c r="Z37" s="11"/>
      <c r="AA37" s="11"/>
      <c r="AB37" s="11"/>
      <c r="AC37" s="11"/>
      <c r="AD37" s="11" t="s">
        <v>1404</v>
      </c>
      <c r="AE37" s="735" t="s">
        <v>1403</v>
      </c>
      <c r="AF37" s="813"/>
    </row>
    <row r="38" spans="1:32" ht="15" customHeight="1" x14ac:dyDescent="0.25">
      <c r="A38" s="801"/>
      <c r="B38" s="798"/>
      <c r="C38" s="797"/>
      <c r="D38" s="35"/>
      <c r="E38" s="45"/>
      <c r="F38" s="842" t="s">
        <v>548</v>
      </c>
      <c r="G38" s="370"/>
      <c r="H38" s="353"/>
      <c r="I38" s="360"/>
      <c r="J38" s="196"/>
      <c r="K38" s="10"/>
      <c r="L38" s="503"/>
      <c r="M38" s="360"/>
      <c r="N38" s="196"/>
      <c r="O38" s="567"/>
      <c r="P38" s="43"/>
      <c r="Q38" s="211"/>
      <c r="R38" s="43"/>
      <c r="S38" s="43"/>
      <c r="T38" s="386"/>
      <c r="U38" s="42" t="s">
        <v>18</v>
      </c>
      <c r="V38" s="16">
        <v>1</v>
      </c>
      <c r="W38" s="16">
        <v>0</v>
      </c>
      <c r="X38" s="16">
        <v>0</v>
      </c>
      <c r="Y38" s="29">
        <v>0</v>
      </c>
      <c r="Z38" s="29">
        <v>0</v>
      </c>
      <c r="AA38" s="29">
        <v>0</v>
      </c>
      <c r="AB38" s="29">
        <v>0</v>
      </c>
      <c r="AC38" s="29">
        <v>0</v>
      </c>
      <c r="AD38" s="16">
        <v>0</v>
      </c>
      <c r="AE38" s="16" t="s">
        <v>566</v>
      </c>
      <c r="AF38" s="813"/>
    </row>
    <row r="39" spans="1:32" ht="15" customHeight="1" thickBot="1" x14ac:dyDescent="0.3">
      <c r="A39" s="31"/>
      <c r="B39" s="806"/>
      <c r="C39" s="807"/>
      <c r="D39" s="36"/>
      <c r="E39" s="92"/>
      <c r="F39" s="849" t="s">
        <v>65</v>
      </c>
      <c r="G39" s="371"/>
      <c r="H39" s="354"/>
      <c r="I39" s="366"/>
      <c r="J39" s="197"/>
      <c r="K39" s="33"/>
      <c r="L39" s="405"/>
      <c r="M39" s="366"/>
      <c r="N39" s="197"/>
      <c r="O39" s="592"/>
      <c r="P39" s="23"/>
      <c r="Q39" s="210"/>
      <c r="R39" s="23"/>
      <c r="S39" s="23"/>
      <c r="T39" s="165"/>
      <c r="U39" s="22" t="s">
        <v>18</v>
      </c>
      <c r="V39" s="20">
        <v>1</v>
      </c>
      <c r="W39" s="20">
        <v>0</v>
      </c>
      <c r="X39" s="20">
        <v>0</v>
      </c>
      <c r="Y39" s="5"/>
      <c r="Z39" s="5"/>
      <c r="AA39" s="5"/>
      <c r="AB39" s="5"/>
      <c r="AC39" s="5"/>
      <c r="AD39" s="20">
        <v>0</v>
      </c>
      <c r="AE39" s="20" t="s">
        <v>182</v>
      </c>
      <c r="AF39" s="814"/>
    </row>
    <row r="40" spans="1:32" ht="15" customHeight="1" x14ac:dyDescent="0.25">
      <c r="A40" s="812">
        <v>7</v>
      </c>
      <c r="B40" s="803">
        <v>10190</v>
      </c>
      <c r="C40" s="855" t="s">
        <v>322</v>
      </c>
      <c r="D40" s="53" t="s">
        <v>33</v>
      </c>
      <c r="E40" s="1679" t="s">
        <v>1130</v>
      </c>
      <c r="F40" s="1013" t="s">
        <v>70</v>
      </c>
      <c r="G40" s="372">
        <f>H40/$H$657</f>
        <v>3.3333333333333335</v>
      </c>
      <c r="H40" s="379">
        <v>20</v>
      </c>
      <c r="I40" s="360">
        <v>9</v>
      </c>
      <c r="J40" s="196">
        <f>I40/$I$657</f>
        <v>3</v>
      </c>
      <c r="K40" s="27">
        <v>0</v>
      </c>
      <c r="L40" s="17">
        <f>K40/$K$657</f>
        <v>0</v>
      </c>
      <c r="M40" s="360">
        <v>0</v>
      </c>
      <c r="N40" s="196">
        <f>M40/H40</f>
        <v>0</v>
      </c>
      <c r="O40" s="215">
        <v>0</v>
      </c>
      <c r="P40" s="30">
        <v>0</v>
      </c>
      <c r="Q40" s="208">
        <v>0</v>
      </c>
      <c r="R40" s="30">
        <v>0</v>
      </c>
      <c r="S40" s="30">
        <v>88</v>
      </c>
      <c r="T40" s="166">
        <f>O40/S40</f>
        <v>0</v>
      </c>
      <c r="U40" s="28" t="s">
        <v>18</v>
      </c>
      <c r="V40" s="29">
        <v>1</v>
      </c>
      <c r="W40" s="29">
        <v>0</v>
      </c>
      <c r="X40" s="29">
        <v>0</v>
      </c>
      <c r="Y40" s="5"/>
      <c r="Z40" s="5"/>
      <c r="AA40" s="5"/>
      <c r="AB40" s="5"/>
      <c r="AC40" s="5"/>
      <c r="AD40" s="851" t="s">
        <v>779</v>
      </c>
      <c r="AE40" s="857" t="s">
        <v>1116</v>
      </c>
      <c r="AF40" s="1018" t="s">
        <v>1380</v>
      </c>
    </row>
    <row r="41" spans="1:32" ht="15" customHeight="1" x14ac:dyDescent="0.25">
      <c r="A41" s="801"/>
      <c r="B41" s="798"/>
      <c r="C41" s="797"/>
      <c r="D41" s="40"/>
      <c r="E41" s="1680"/>
      <c r="F41" s="1010" t="s">
        <v>185</v>
      </c>
      <c r="G41" s="370"/>
      <c r="H41" s="353"/>
      <c r="I41" s="360"/>
      <c r="J41" s="196"/>
      <c r="K41" s="10"/>
      <c r="L41" s="17"/>
      <c r="M41" s="360"/>
      <c r="N41" s="196"/>
      <c r="O41" s="216"/>
      <c r="P41" s="7"/>
      <c r="Q41" s="209"/>
      <c r="R41" s="7"/>
      <c r="S41" s="7"/>
      <c r="T41" s="167"/>
      <c r="U41" s="14" t="s">
        <v>18</v>
      </c>
      <c r="V41" s="5">
        <v>1</v>
      </c>
      <c r="W41" s="5">
        <v>0</v>
      </c>
      <c r="X41" s="5">
        <v>0</v>
      </c>
      <c r="Y41" s="5"/>
      <c r="Z41" s="5"/>
      <c r="AA41" s="5"/>
      <c r="AB41" s="5"/>
      <c r="AC41" s="5"/>
      <c r="AD41" s="5">
        <v>0</v>
      </c>
      <c r="AE41" s="851" t="s">
        <v>1117</v>
      </c>
      <c r="AF41" s="813"/>
    </row>
    <row r="42" spans="1:32" ht="40.5" customHeight="1" x14ac:dyDescent="0.25">
      <c r="A42" s="801"/>
      <c r="B42" s="798"/>
      <c r="C42" s="797"/>
      <c r="D42" s="40"/>
      <c r="E42" s="384" t="s">
        <v>1407</v>
      </c>
      <c r="F42" s="771" t="s">
        <v>500</v>
      </c>
      <c r="G42" s="370"/>
      <c r="H42" s="353"/>
      <c r="I42" s="360"/>
      <c r="J42" s="196"/>
      <c r="K42" s="10"/>
      <c r="L42" s="17"/>
      <c r="M42" s="360"/>
      <c r="N42" s="196"/>
      <c r="O42" s="216"/>
      <c r="P42" s="7"/>
      <c r="Q42" s="209"/>
      <c r="R42" s="7"/>
      <c r="S42" s="7"/>
      <c r="T42" s="167"/>
      <c r="U42" s="14" t="s">
        <v>18</v>
      </c>
      <c r="V42" s="5">
        <v>1</v>
      </c>
      <c r="W42" s="5">
        <v>0</v>
      </c>
      <c r="X42" s="5">
        <v>0</v>
      </c>
      <c r="Y42" s="5"/>
      <c r="Z42" s="5"/>
      <c r="AA42" s="5"/>
      <c r="AB42" s="5"/>
      <c r="AC42" s="5"/>
      <c r="AD42" s="851" t="s">
        <v>1115</v>
      </c>
      <c r="AE42" s="5" t="s">
        <v>1411</v>
      </c>
      <c r="AF42" s="813"/>
    </row>
    <row r="43" spans="1:32" ht="15" customHeight="1" x14ac:dyDescent="0.25">
      <c r="A43" s="801"/>
      <c r="B43" s="798"/>
      <c r="C43" s="797"/>
      <c r="D43" s="40"/>
      <c r="E43" s="384"/>
      <c r="F43" s="1010" t="s">
        <v>520</v>
      </c>
      <c r="G43" s="839"/>
      <c r="H43" s="764"/>
      <c r="I43" s="836"/>
      <c r="J43" s="823"/>
      <c r="K43" s="797"/>
      <c r="L43" s="17"/>
      <c r="M43" s="836"/>
      <c r="N43" s="823"/>
      <c r="O43" s="830"/>
      <c r="P43" s="796"/>
      <c r="Q43" s="826"/>
      <c r="R43" s="796"/>
      <c r="S43" s="796"/>
      <c r="T43" s="819"/>
      <c r="U43" s="853" t="s">
        <v>18</v>
      </c>
      <c r="V43" s="851">
        <v>1</v>
      </c>
      <c r="W43" s="851">
        <v>0</v>
      </c>
      <c r="X43" s="851">
        <v>0</v>
      </c>
      <c r="Y43" s="851"/>
      <c r="Z43" s="851"/>
      <c r="AA43" s="851"/>
      <c r="AB43" s="851"/>
      <c r="AC43" s="851"/>
      <c r="AD43" s="851">
        <v>0</v>
      </c>
      <c r="AE43" s="851" t="s">
        <v>1118</v>
      </c>
      <c r="AF43" s="813"/>
    </row>
    <row r="44" spans="1:32" ht="15" customHeight="1" x14ac:dyDescent="0.25">
      <c r="A44" s="801"/>
      <c r="B44" s="798"/>
      <c r="C44" s="797"/>
      <c r="D44" s="40"/>
      <c r="E44" s="384"/>
      <c r="F44" s="771" t="s">
        <v>67</v>
      </c>
      <c r="G44" s="370"/>
      <c r="H44" s="353"/>
      <c r="I44" s="360"/>
      <c r="J44" s="196"/>
      <c r="K44" s="10"/>
      <c r="L44" s="17"/>
      <c r="M44" s="360"/>
      <c r="N44" s="196"/>
      <c r="O44" s="216"/>
      <c r="P44" s="7"/>
      <c r="Q44" s="209"/>
      <c r="R44" s="7"/>
      <c r="S44" s="7"/>
      <c r="T44" s="167"/>
      <c r="U44" s="14" t="s">
        <v>18</v>
      </c>
      <c r="V44" s="5">
        <v>1</v>
      </c>
      <c r="W44" s="5">
        <v>0</v>
      </c>
      <c r="X44" s="5">
        <v>0</v>
      </c>
      <c r="Y44" s="5"/>
      <c r="Z44" s="5"/>
      <c r="AA44" s="5"/>
      <c r="AB44" s="5"/>
      <c r="AC44" s="5"/>
      <c r="AD44" s="5">
        <v>0</v>
      </c>
      <c r="AE44" s="851" t="s">
        <v>1114</v>
      </c>
      <c r="AF44" s="813"/>
    </row>
    <row r="45" spans="1:32" ht="15" customHeight="1" x14ac:dyDescent="0.25">
      <c r="A45" s="801"/>
      <c r="B45" s="798"/>
      <c r="C45" s="797"/>
      <c r="D45" s="40"/>
      <c r="E45" s="46"/>
      <c r="F45" s="771" t="s">
        <v>181</v>
      </c>
      <c r="G45" s="370"/>
      <c r="H45" s="353"/>
      <c r="I45" s="360"/>
      <c r="J45" s="196"/>
      <c r="K45" s="10"/>
      <c r="L45" s="17"/>
      <c r="M45" s="360"/>
      <c r="N45" s="196"/>
      <c r="O45" s="216"/>
      <c r="P45" s="7"/>
      <c r="Q45" s="209"/>
      <c r="R45" s="7"/>
      <c r="S45" s="7"/>
      <c r="T45" s="167"/>
      <c r="U45" s="14" t="s">
        <v>18</v>
      </c>
      <c r="V45" s="5">
        <v>1</v>
      </c>
      <c r="W45" s="5">
        <v>0</v>
      </c>
      <c r="X45" s="5">
        <v>0</v>
      </c>
      <c r="Y45" s="5"/>
      <c r="Z45" s="5"/>
      <c r="AA45" s="5"/>
      <c r="AB45" s="5"/>
      <c r="AC45" s="5"/>
      <c r="AD45" s="5">
        <v>0</v>
      </c>
      <c r="AE45" s="5" t="s">
        <v>186</v>
      </c>
      <c r="AF45" s="813"/>
    </row>
    <row r="46" spans="1:32" ht="15" customHeight="1" x14ac:dyDescent="0.25">
      <c r="A46" s="801"/>
      <c r="B46" s="798"/>
      <c r="C46" s="797"/>
      <c r="D46" s="40"/>
      <c r="E46" s="39"/>
      <c r="F46" s="1250" t="s">
        <v>293</v>
      </c>
      <c r="G46" s="839"/>
      <c r="H46" s="764"/>
      <c r="I46" s="836"/>
      <c r="J46" s="823"/>
      <c r="K46" s="797"/>
      <c r="L46" s="17"/>
      <c r="M46" s="836"/>
      <c r="N46" s="823"/>
      <c r="O46" s="830"/>
      <c r="P46" s="796"/>
      <c r="Q46" s="826"/>
      <c r="R46" s="796"/>
      <c r="S46" s="796"/>
      <c r="T46" s="819"/>
      <c r="U46" s="853" t="s">
        <v>18</v>
      </c>
      <c r="V46" s="851">
        <v>1</v>
      </c>
      <c r="W46" s="851">
        <v>0</v>
      </c>
      <c r="X46" s="851">
        <v>0</v>
      </c>
      <c r="Y46" s="851"/>
      <c r="Z46" s="851"/>
      <c r="AA46" s="851"/>
      <c r="AB46" s="851"/>
      <c r="AC46" s="851"/>
      <c r="AD46" s="851">
        <v>0</v>
      </c>
      <c r="AE46" s="851" t="s">
        <v>1119</v>
      </c>
      <c r="AF46" s="813"/>
    </row>
    <row r="47" spans="1:32" ht="15" customHeight="1" x14ac:dyDescent="0.25">
      <c r="A47" s="801"/>
      <c r="B47" s="798"/>
      <c r="C47" s="797"/>
      <c r="D47" s="40"/>
      <c r="E47" s="39"/>
      <c r="F47" s="1010" t="s">
        <v>522</v>
      </c>
      <c r="G47" s="839"/>
      <c r="H47" s="764"/>
      <c r="I47" s="836"/>
      <c r="J47" s="823"/>
      <c r="K47" s="797"/>
      <c r="L47" s="17"/>
      <c r="M47" s="836"/>
      <c r="N47" s="823"/>
      <c r="O47" s="830"/>
      <c r="P47" s="796"/>
      <c r="Q47" s="826"/>
      <c r="R47" s="796"/>
      <c r="S47" s="796"/>
      <c r="T47" s="819"/>
      <c r="U47" s="853" t="s">
        <v>18</v>
      </c>
      <c r="V47" s="851">
        <v>1</v>
      </c>
      <c r="W47" s="851">
        <v>0</v>
      </c>
      <c r="X47" s="851">
        <v>0</v>
      </c>
      <c r="Y47" s="851"/>
      <c r="Z47" s="851"/>
      <c r="AA47" s="851"/>
      <c r="AB47" s="851"/>
      <c r="AC47" s="851"/>
      <c r="AD47" s="851">
        <v>0</v>
      </c>
      <c r="AE47" s="851" t="s">
        <v>191</v>
      </c>
      <c r="AF47" s="813"/>
    </row>
    <row r="48" spans="1:32" ht="15" customHeight="1" x14ac:dyDescent="0.25">
      <c r="A48" s="801"/>
      <c r="B48" s="798"/>
      <c r="C48" s="797"/>
      <c r="D48" s="40"/>
      <c r="E48" s="39"/>
      <c r="F48" s="1010" t="s">
        <v>1409</v>
      </c>
      <c r="G48" s="839"/>
      <c r="H48" s="764"/>
      <c r="I48" s="836"/>
      <c r="J48" s="823"/>
      <c r="K48" s="797"/>
      <c r="L48" s="17"/>
      <c r="M48" s="836"/>
      <c r="N48" s="823"/>
      <c r="O48" s="830"/>
      <c r="P48" s="796"/>
      <c r="Q48" s="826"/>
      <c r="R48" s="796"/>
      <c r="S48" s="796"/>
      <c r="T48" s="819"/>
      <c r="U48" s="853" t="s">
        <v>18</v>
      </c>
      <c r="V48" s="851">
        <v>1</v>
      </c>
      <c r="W48" s="851">
        <v>0</v>
      </c>
      <c r="X48" s="851">
        <v>0</v>
      </c>
      <c r="Y48" s="851"/>
      <c r="Z48" s="851"/>
      <c r="AA48" s="851"/>
      <c r="AB48" s="851"/>
      <c r="AC48" s="851"/>
      <c r="AD48" s="851">
        <v>0</v>
      </c>
      <c r="AE48" s="851" t="s">
        <v>1410</v>
      </c>
      <c r="AF48" s="813"/>
    </row>
    <row r="49" spans="1:32" ht="15" customHeight="1" x14ac:dyDescent="0.25">
      <c r="A49" s="801"/>
      <c r="B49" s="798"/>
      <c r="C49" s="797"/>
      <c r="D49" s="40"/>
      <c r="E49" s="39"/>
      <c r="F49" s="842" t="s">
        <v>1126</v>
      </c>
      <c r="G49" s="370"/>
      <c r="H49" s="353"/>
      <c r="I49" s="360"/>
      <c r="J49" s="196"/>
      <c r="K49" s="10"/>
      <c r="L49" s="17"/>
      <c r="M49" s="360"/>
      <c r="N49" s="196"/>
      <c r="O49" s="216"/>
      <c r="P49" s="7"/>
      <c r="Q49" s="209"/>
      <c r="R49" s="7"/>
      <c r="S49" s="7"/>
      <c r="T49" s="167"/>
      <c r="U49" s="14" t="s">
        <v>18</v>
      </c>
      <c r="V49" s="5">
        <v>1</v>
      </c>
      <c r="W49" s="5">
        <v>0</v>
      </c>
      <c r="X49" s="5">
        <v>0</v>
      </c>
      <c r="Y49" s="5"/>
      <c r="Z49" s="5"/>
      <c r="AA49" s="5"/>
      <c r="AB49" s="5"/>
      <c r="AC49" s="5"/>
      <c r="AD49" s="5">
        <v>0</v>
      </c>
      <c r="AE49" s="851" t="s">
        <v>1127</v>
      </c>
      <c r="AF49" s="813"/>
    </row>
    <row r="50" spans="1:32" ht="15" customHeight="1" x14ac:dyDescent="0.25">
      <c r="A50" s="801"/>
      <c r="B50" s="798"/>
      <c r="C50" s="797"/>
      <c r="D50" s="40"/>
      <c r="E50" s="39"/>
      <c r="F50" s="842" t="s">
        <v>1124</v>
      </c>
      <c r="G50" s="370"/>
      <c r="H50" s="353"/>
      <c r="I50" s="360"/>
      <c r="J50" s="196"/>
      <c r="K50" s="10"/>
      <c r="L50" s="17"/>
      <c r="M50" s="360"/>
      <c r="N50" s="196"/>
      <c r="O50" s="216"/>
      <c r="P50" s="7"/>
      <c r="Q50" s="209"/>
      <c r="R50" s="7"/>
      <c r="S50" s="7"/>
      <c r="T50" s="167"/>
      <c r="U50" s="14" t="s">
        <v>18</v>
      </c>
      <c r="V50" s="5">
        <v>1</v>
      </c>
      <c r="W50" s="5">
        <v>0</v>
      </c>
      <c r="X50" s="5">
        <v>0</v>
      </c>
      <c r="Y50" s="5"/>
      <c r="Z50" s="5"/>
      <c r="AA50" s="5"/>
      <c r="AB50" s="5"/>
      <c r="AC50" s="5"/>
      <c r="AD50" s="5">
        <v>0</v>
      </c>
      <c r="AE50" s="851" t="s">
        <v>1125</v>
      </c>
      <c r="AF50" s="813"/>
    </row>
    <row r="51" spans="1:32" ht="15" customHeight="1" x14ac:dyDescent="0.25">
      <c r="A51" s="801"/>
      <c r="B51" s="798"/>
      <c r="C51" s="797"/>
      <c r="D51" s="40"/>
      <c r="E51" s="39"/>
      <c r="F51" s="842" t="s">
        <v>1074</v>
      </c>
      <c r="G51" s="370"/>
      <c r="H51" s="353"/>
      <c r="I51" s="360"/>
      <c r="J51" s="196"/>
      <c r="K51" s="10"/>
      <c r="L51" s="17"/>
      <c r="M51" s="360"/>
      <c r="N51" s="196"/>
      <c r="O51" s="216"/>
      <c r="P51" s="7"/>
      <c r="Q51" s="209"/>
      <c r="R51" s="7"/>
      <c r="S51" s="7"/>
      <c r="T51" s="167"/>
      <c r="U51" s="14" t="s">
        <v>18</v>
      </c>
      <c r="V51" s="5">
        <v>1</v>
      </c>
      <c r="W51" s="5">
        <v>0</v>
      </c>
      <c r="X51" s="5">
        <v>0</v>
      </c>
      <c r="Y51" s="5"/>
      <c r="Z51" s="5"/>
      <c r="AA51" s="5"/>
      <c r="AB51" s="5"/>
      <c r="AC51" s="5"/>
      <c r="AD51" s="5">
        <v>0</v>
      </c>
      <c r="AE51" s="851" t="s">
        <v>1123</v>
      </c>
      <c r="AF51" s="813"/>
    </row>
    <row r="52" spans="1:32" ht="15" customHeight="1" x14ac:dyDescent="0.25">
      <c r="A52" s="801"/>
      <c r="B52" s="798"/>
      <c r="C52" s="797"/>
      <c r="D52" s="40"/>
      <c r="E52" s="39"/>
      <c r="F52" s="842" t="s">
        <v>1408</v>
      </c>
      <c r="G52" s="370"/>
      <c r="H52" s="353"/>
      <c r="I52" s="360"/>
      <c r="J52" s="196"/>
      <c r="K52" s="10"/>
      <c r="L52" s="17"/>
      <c r="M52" s="360"/>
      <c r="N52" s="196"/>
      <c r="O52" s="216"/>
      <c r="P52" s="7"/>
      <c r="Q52" s="209"/>
      <c r="R52" s="7"/>
      <c r="S52" s="7"/>
      <c r="T52" s="167"/>
      <c r="U52" s="14" t="s">
        <v>18</v>
      </c>
      <c r="V52" s="5">
        <v>1</v>
      </c>
      <c r="W52" s="5">
        <v>0</v>
      </c>
      <c r="X52" s="5">
        <v>0</v>
      </c>
      <c r="Y52" s="5"/>
      <c r="Z52" s="5"/>
      <c r="AA52" s="5"/>
      <c r="AB52" s="5"/>
      <c r="AC52" s="5"/>
      <c r="AD52" s="5">
        <v>0</v>
      </c>
      <c r="AE52" s="851" t="s">
        <v>1122</v>
      </c>
      <c r="AF52" s="813"/>
    </row>
    <row r="53" spans="1:32" ht="15" customHeight="1" x14ac:dyDescent="0.25">
      <c r="A53" s="801"/>
      <c r="B53" s="798"/>
      <c r="C53" s="797"/>
      <c r="D53" s="40"/>
      <c r="E53" s="39"/>
      <c r="F53" s="842" t="s">
        <v>129</v>
      </c>
      <c r="G53" s="839"/>
      <c r="H53" s="764"/>
      <c r="I53" s="836"/>
      <c r="J53" s="823"/>
      <c r="K53" s="797"/>
      <c r="L53" s="17"/>
      <c r="M53" s="836"/>
      <c r="N53" s="823"/>
      <c r="O53" s="830"/>
      <c r="P53" s="796"/>
      <c r="Q53" s="826"/>
      <c r="R53" s="796"/>
      <c r="S53" s="796"/>
      <c r="T53" s="819"/>
      <c r="U53" s="853" t="s">
        <v>18</v>
      </c>
      <c r="V53" s="851">
        <v>1</v>
      </c>
      <c r="W53" s="851">
        <v>0</v>
      </c>
      <c r="X53" s="851">
        <v>0</v>
      </c>
      <c r="Y53" s="851"/>
      <c r="Z53" s="851"/>
      <c r="AA53" s="851"/>
      <c r="AB53" s="851"/>
      <c r="AC53" s="851"/>
      <c r="AD53" s="851">
        <v>0</v>
      </c>
      <c r="AE53" s="851" t="s">
        <v>1131</v>
      </c>
      <c r="AF53" s="813"/>
    </row>
    <row r="54" spans="1:32" ht="15" customHeight="1" x14ac:dyDescent="0.25">
      <c r="A54" s="801"/>
      <c r="B54" s="798"/>
      <c r="C54" s="797"/>
      <c r="D54" s="40"/>
      <c r="E54" s="39"/>
      <c r="F54" s="842" t="s">
        <v>65</v>
      </c>
      <c r="G54" s="839"/>
      <c r="H54" s="764"/>
      <c r="I54" s="836"/>
      <c r="J54" s="823"/>
      <c r="K54" s="797"/>
      <c r="L54" s="17"/>
      <c r="M54" s="836"/>
      <c r="N54" s="823"/>
      <c r="O54" s="830"/>
      <c r="P54" s="796"/>
      <c r="Q54" s="826"/>
      <c r="R54" s="796"/>
      <c r="S54" s="796"/>
      <c r="T54" s="819"/>
      <c r="U54" s="853" t="s">
        <v>18</v>
      </c>
      <c r="V54" s="851">
        <v>1</v>
      </c>
      <c r="W54" s="851">
        <v>0</v>
      </c>
      <c r="X54" s="851">
        <v>0</v>
      </c>
      <c r="Y54" s="851"/>
      <c r="Z54" s="851"/>
      <c r="AA54" s="851"/>
      <c r="AB54" s="851"/>
      <c r="AC54" s="851"/>
      <c r="AD54" s="851">
        <v>0</v>
      </c>
      <c r="AE54" s="851" t="s">
        <v>1132</v>
      </c>
      <c r="AF54" s="813"/>
    </row>
    <row r="55" spans="1:32" ht="15" customHeight="1" x14ac:dyDescent="0.25">
      <c r="A55" s="801"/>
      <c r="B55" s="798"/>
      <c r="C55" s="797"/>
      <c r="D55" s="40"/>
      <c r="E55" s="39"/>
      <c r="F55" s="842" t="s">
        <v>193</v>
      </c>
      <c r="G55" s="839"/>
      <c r="H55" s="764"/>
      <c r="I55" s="836"/>
      <c r="J55" s="823"/>
      <c r="K55" s="797"/>
      <c r="L55" s="17"/>
      <c r="M55" s="836"/>
      <c r="N55" s="823"/>
      <c r="O55" s="830"/>
      <c r="P55" s="796"/>
      <c r="Q55" s="826"/>
      <c r="R55" s="796"/>
      <c r="S55" s="796"/>
      <c r="T55" s="819"/>
      <c r="U55" s="853" t="s">
        <v>18</v>
      </c>
      <c r="V55" s="851">
        <v>1</v>
      </c>
      <c r="W55" s="851">
        <v>0</v>
      </c>
      <c r="X55" s="851">
        <v>0</v>
      </c>
      <c r="Y55" s="851"/>
      <c r="Z55" s="851"/>
      <c r="AA55" s="851"/>
      <c r="AB55" s="851"/>
      <c r="AC55" s="851"/>
      <c r="AD55" s="851">
        <v>0</v>
      </c>
      <c r="AE55" s="851" t="s">
        <v>1133</v>
      </c>
      <c r="AF55" s="813"/>
    </row>
    <row r="56" spans="1:32" ht="15" customHeight="1" x14ac:dyDescent="0.25">
      <c r="A56" s="801"/>
      <c r="B56" s="798"/>
      <c r="C56" s="797"/>
      <c r="D56" s="40"/>
      <c r="E56" s="39"/>
      <c r="F56" s="842" t="s">
        <v>548</v>
      </c>
      <c r="G56" s="839"/>
      <c r="H56" s="764"/>
      <c r="I56" s="836"/>
      <c r="J56" s="823"/>
      <c r="K56" s="797"/>
      <c r="L56" s="17"/>
      <c r="M56" s="836"/>
      <c r="N56" s="823"/>
      <c r="O56" s="830"/>
      <c r="P56" s="796"/>
      <c r="Q56" s="826"/>
      <c r="R56" s="796"/>
      <c r="S56" s="796"/>
      <c r="T56" s="819"/>
      <c r="U56" s="853" t="s">
        <v>18</v>
      </c>
      <c r="V56" s="851">
        <v>1</v>
      </c>
      <c r="W56" s="851">
        <v>0</v>
      </c>
      <c r="X56" s="851">
        <v>0</v>
      </c>
      <c r="Y56" s="851"/>
      <c r="Z56" s="851"/>
      <c r="AA56" s="851"/>
      <c r="AB56" s="851"/>
      <c r="AC56" s="851"/>
      <c r="AD56" s="851">
        <v>0</v>
      </c>
      <c r="AE56" s="851" t="s">
        <v>1134</v>
      </c>
      <c r="AF56" s="813"/>
    </row>
    <row r="57" spans="1:32" ht="15" customHeight="1" x14ac:dyDescent="0.25">
      <c r="A57" s="801"/>
      <c r="B57" s="798"/>
      <c r="C57" s="797"/>
      <c r="D57" s="40"/>
      <c r="E57" s="39"/>
      <c r="F57" s="842" t="s">
        <v>63</v>
      </c>
      <c r="G57" s="370"/>
      <c r="H57" s="353"/>
      <c r="I57" s="360"/>
      <c r="J57" s="196"/>
      <c r="K57" s="10"/>
      <c r="L57" s="357"/>
      <c r="M57" s="360"/>
      <c r="N57" s="196"/>
      <c r="O57" s="216"/>
      <c r="P57" s="7"/>
      <c r="Q57" s="209"/>
      <c r="R57" s="7"/>
      <c r="S57" s="7"/>
      <c r="T57" s="167"/>
      <c r="U57" s="14" t="s">
        <v>18</v>
      </c>
      <c r="V57" s="5">
        <v>1</v>
      </c>
      <c r="W57" s="5">
        <v>0</v>
      </c>
      <c r="X57" s="5">
        <v>0</v>
      </c>
      <c r="Y57" s="5"/>
      <c r="Z57" s="5"/>
      <c r="AA57" s="5"/>
      <c r="AB57" s="5"/>
      <c r="AC57" s="5"/>
      <c r="AD57" s="5">
        <v>0</v>
      </c>
      <c r="AE57" s="851" t="s">
        <v>1128</v>
      </c>
      <c r="AF57" s="813"/>
    </row>
    <row r="58" spans="1:32" ht="15" customHeight="1" x14ac:dyDescent="0.25">
      <c r="A58" s="801"/>
      <c r="B58" s="798"/>
      <c r="C58" s="797"/>
      <c r="D58" s="40"/>
      <c r="E58" s="39"/>
      <c r="F58" s="842" t="s">
        <v>238</v>
      </c>
      <c r="G58" s="370"/>
      <c r="H58" s="353"/>
      <c r="I58" s="360"/>
      <c r="J58" s="196"/>
      <c r="K58" s="10"/>
      <c r="L58" s="357"/>
      <c r="M58" s="360"/>
      <c r="N58" s="196"/>
      <c r="O58" s="216"/>
      <c r="P58" s="7"/>
      <c r="Q58" s="209"/>
      <c r="R58" s="7"/>
      <c r="S58" s="7"/>
      <c r="T58" s="167"/>
      <c r="U58" s="14" t="s">
        <v>18</v>
      </c>
      <c r="V58" s="5">
        <v>1</v>
      </c>
      <c r="W58" s="5">
        <v>0</v>
      </c>
      <c r="X58" s="5">
        <v>0</v>
      </c>
      <c r="Y58" s="5"/>
      <c r="Z58" s="5"/>
      <c r="AA58" s="5"/>
      <c r="AB58" s="5"/>
      <c r="AC58" s="5"/>
      <c r="AD58" s="5">
        <v>0</v>
      </c>
      <c r="AE58" s="851" t="s">
        <v>1129</v>
      </c>
      <c r="AF58" s="813"/>
    </row>
    <row r="59" spans="1:32" ht="15" customHeight="1" thickBot="1" x14ac:dyDescent="0.3">
      <c r="A59" s="801"/>
      <c r="B59" s="17"/>
      <c r="C59" s="17"/>
      <c r="D59" s="45"/>
      <c r="E59" s="46"/>
      <c r="F59" s="1082" t="s">
        <v>236</v>
      </c>
      <c r="G59" s="370"/>
      <c r="H59" s="353"/>
      <c r="I59" s="360"/>
      <c r="J59" s="196"/>
      <c r="K59" s="10"/>
      <c r="L59" s="357"/>
      <c r="M59" s="360"/>
      <c r="N59" s="196"/>
      <c r="O59" s="567"/>
      <c r="P59" s="43"/>
      <c r="Q59" s="211"/>
      <c r="R59" s="43"/>
      <c r="S59" s="43"/>
      <c r="T59" s="168"/>
      <c r="U59" s="105" t="s">
        <v>18</v>
      </c>
      <c r="V59" s="16">
        <v>1</v>
      </c>
      <c r="W59" s="16">
        <v>0</v>
      </c>
      <c r="X59" s="16">
        <v>0</v>
      </c>
      <c r="Y59" s="16"/>
      <c r="Z59" s="16"/>
      <c r="AA59" s="16"/>
      <c r="AB59" s="16"/>
      <c r="AC59" s="16"/>
      <c r="AD59" s="16">
        <v>0</v>
      </c>
      <c r="AE59" s="800" t="s">
        <v>1129</v>
      </c>
      <c r="AF59" s="813"/>
    </row>
    <row r="60" spans="1:32" ht="15" customHeight="1" x14ac:dyDescent="0.25">
      <c r="A60" s="812">
        <v>8</v>
      </c>
      <c r="B60" s="803">
        <v>10320</v>
      </c>
      <c r="C60" s="855" t="s">
        <v>324</v>
      </c>
      <c r="D60" s="34" t="s">
        <v>194</v>
      </c>
      <c r="E60" s="93" t="s">
        <v>567</v>
      </c>
      <c r="F60" s="1013" t="s">
        <v>489</v>
      </c>
      <c r="G60" s="841">
        <f>H60/$H$657</f>
        <v>0.5</v>
      </c>
      <c r="H60" s="794">
        <v>3</v>
      </c>
      <c r="I60" s="838">
        <v>1</v>
      </c>
      <c r="J60" s="822">
        <f>I60/$I$657</f>
        <v>0.33333333333333331</v>
      </c>
      <c r="K60" s="389">
        <v>0</v>
      </c>
      <c r="L60" s="833">
        <f>K60/$K$657</f>
        <v>0</v>
      </c>
      <c r="M60" s="838">
        <v>0</v>
      </c>
      <c r="N60" s="822">
        <f>M60/H60</f>
        <v>0</v>
      </c>
      <c r="O60" s="829">
        <v>0</v>
      </c>
      <c r="P60" s="805">
        <v>0</v>
      </c>
      <c r="Q60" s="825">
        <v>0</v>
      </c>
      <c r="R60" s="805">
        <v>0</v>
      </c>
      <c r="S60" s="805">
        <v>74</v>
      </c>
      <c r="T60" s="818">
        <f>O60/S60</f>
        <v>0</v>
      </c>
      <c r="U60" s="856" t="s">
        <v>18</v>
      </c>
      <c r="V60" s="857">
        <v>1</v>
      </c>
      <c r="W60" s="857">
        <v>0</v>
      </c>
      <c r="X60" s="857">
        <v>0</v>
      </c>
      <c r="Y60" s="857"/>
      <c r="Z60" s="857"/>
      <c r="AA60" s="857"/>
      <c r="AB60" s="857"/>
      <c r="AC60" s="857"/>
      <c r="AD60" s="857" t="s">
        <v>697</v>
      </c>
      <c r="AE60" s="857" t="s">
        <v>698</v>
      </c>
      <c r="AF60" s="1018" t="s">
        <v>1380</v>
      </c>
    </row>
    <row r="61" spans="1:32" ht="15" customHeight="1" x14ac:dyDescent="0.25">
      <c r="A61" s="801"/>
      <c r="B61" s="798"/>
      <c r="C61" s="797"/>
      <c r="D61" s="35"/>
      <c r="E61" s="808"/>
      <c r="F61" s="842" t="s">
        <v>1187</v>
      </c>
      <c r="G61" s="839"/>
      <c r="H61" s="783"/>
      <c r="I61" s="836"/>
      <c r="J61" s="776"/>
      <c r="K61" s="844"/>
      <c r="L61" s="777"/>
      <c r="M61" s="836"/>
      <c r="N61" s="776"/>
      <c r="O61" s="596"/>
      <c r="P61" s="739"/>
      <c r="Q61" s="759"/>
      <c r="R61" s="739"/>
      <c r="S61" s="739"/>
      <c r="T61" s="755"/>
      <c r="U61" s="1632" t="s">
        <v>101</v>
      </c>
      <c r="V61" s="1624">
        <v>1</v>
      </c>
      <c r="W61" s="1624">
        <v>0</v>
      </c>
      <c r="X61" s="1624">
        <v>0</v>
      </c>
      <c r="Y61" s="784"/>
      <c r="Z61" s="784"/>
      <c r="AA61" s="784"/>
      <c r="AB61" s="793"/>
      <c r="AC61" s="793"/>
      <c r="AD61" s="1620" t="s">
        <v>1204</v>
      </c>
      <c r="AE61" s="851" t="s">
        <v>1326</v>
      </c>
      <c r="AF61" s="813"/>
    </row>
    <row r="62" spans="1:32" ht="15" customHeight="1" thickBot="1" x14ac:dyDescent="0.3">
      <c r="A62" s="815"/>
      <c r="B62" s="806"/>
      <c r="C62" s="807"/>
      <c r="D62" s="36"/>
      <c r="E62" s="811"/>
      <c r="F62" s="691" t="s">
        <v>1196</v>
      </c>
      <c r="G62" s="840"/>
      <c r="H62" s="1251"/>
      <c r="I62" s="837"/>
      <c r="J62" s="778"/>
      <c r="K62" s="405"/>
      <c r="L62" s="762"/>
      <c r="M62" s="837"/>
      <c r="N62" s="778"/>
      <c r="O62" s="405"/>
      <c r="P62" s="44"/>
      <c r="Q62" s="213"/>
      <c r="R62" s="44"/>
      <c r="S62" s="44"/>
      <c r="T62" s="169"/>
      <c r="U62" s="1726"/>
      <c r="V62" s="1727"/>
      <c r="W62" s="1727"/>
      <c r="X62" s="1727"/>
      <c r="Y62" s="79"/>
      <c r="Z62" s="79"/>
      <c r="AA62" s="79"/>
      <c r="AB62" s="122"/>
      <c r="AC62" s="122"/>
      <c r="AD62" s="1725"/>
      <c r="AE62" s="806" t="s">
        <v>1327</v>
      </c>
      <c r="AF62" s="814"/>
    </row>
    <row r="63" spans="1:32" ht="15" customHeight="1" thickBot="1" x14ac:dyDescent="0.3">
      <c r="A63" s="801">
        <v>9</v>
      </c>
      <c r="B63" s="798">
        <v>10860</v>
      </c>
      <c r="C63" s="797" t="s">
        <v>460</v>
      </c>
      <c r="D63" s="35" t="s">
        <v>34</v>
      </c>
      <c r="E63" s="38" t="s">
        <v>196</v>
      </c>
      <c r="F63" s="388" t="s">
        <v>210</v>
      </c>
      <c r="G63" s="370">
        <f>H63/$H$657</f>
        <v>1.1666666666666667</v>
      </c>
      <c r="H63" s="666">
        <v>7</v>
      </c>
      <c r="I63" s="360">
        <v>3</v>
      </c>
      <c r="J63" s="196">
        <f>I63/$I$657</f>
        <v>1</v>
      </c>
      <c r="K63" s="10">
        <v>0</v>
      </c>
      <c r="L63" s="357">
        <f>K63/$K$657</f>
        <v>0</v>
      </c>
      <c r="M63" s="360">
        <v>0</v>
      </c>
      <c r="N63" s="196">
        <f>M63/H63</f>
        <v>0</v>
      </c>
      <c r="O63" s="593">
        <v>0</v>
      </c>
      <c r="P63" s="25">
        <v>0</v>
      </c>
      <c r="Q63" s="212">
        <v>0</v>
      </c>
      <c r="R63" s="25">
        <v>0</v>
      </c>
      <c r="S63" s="25">
        <v>50</v>
      </c>
      <c r="T63" s="172">
        <f>O63/S63</f>
        <v>0</v>
      </c>
      <c r="U63" s="24" t="s">
        <v>18</v>
      </c>
      <c r="V63" s="12">
        <v>1</v>
      </c>
      <c r="W63" s="12">
        <v>0</v>
      </c>
      <c r="X63" s="12">
        <v>0</v>
      </c>
      <c r="Y63" s="32"/>
      <c r="Z63" s="32"/>
      <c r="AA63" s="32"/>
      <c r="AB63" s="32"/>
      <c r="AC63" s="32"/>
      <c r="AD63" s="12">
        <v>0</v>
      </c>
      <c r="AE63" s="735" t="s">
        <v>945</v>
      </c>
      <c r="AF63" s="1019" t="s">
        <v>1380</v>
      </c>
    </row>
    <row r="64" spans="1:32" ht="15" customHeight="1" x14ac:dyDescent="0.25">
      <c r="A64" s="801"/>
      <c r="B64" s="798"/>
      <c r="C64" s="797"/>
      <c r="D64" s="35"/>
      <c r="E64" s="37"/>
      <c r="F64" s="842" t="s">
        <v>486</v>
      </c>
      <c r="G64" s="839"/>
      <c r="H64" s="797"/>
      <c r="I64" s="836"/>
      <c r="J64" s="823"/>
      <c r="K64" s="797"/>
      <c r="L64" s="834"/>
      <c r="M64" s="836"/>
      <c r="N64" s="823"/>
      <c r="O64" s="830"/>
      <c r="P64" s="796"/>
      <c r="Q64" s="826"/>
      <c r="R64" s="796"/>
      <c r="S64" s="796"/>
      <c r="T64" s="819"/>
      <c r="U64" s="853" t="s">
        <v>18</v>
      </c>
      <c r="V64" s="851">
        <v>1</v>
      </c>
      <c r="W64" s="851">
        <v>0</v>
      </c>
      <c r="X64" s="851">
        <v>0</v>
      </c>
      <c r="Y64" s="851"/>
      <c r="Z64" s="851"/>
      <c r="AA64" s="851"/>
      <c r="AB64" s="851"/>
      <c r="AC64" s="851"/>
      <c r="AD64" s="851" t="s">
        <v>1412</v>
      </c>
      <c r="AE64" s="852" t="s">
        <v>100</v>
      </c>
      <c r="AF64" s="813"/>
    </row>
    <row r="65" spans="1:32" ht="15" customHeight="1" x14ac:dyDescent="0.25">
      <c r="A65" s="801"/>
      <c r="B65" s="798"/>
      <c r="C65" s="797"/>
      <c r="D65" s="35"/>
      <c r="E65" s="37"/>
      <c r="F65" s="771" t="s">
        <v>187</v>
      </c>
      <c r="G65" s="370"/>
      <c r="H65" s="10"/>
      <c r="I65" s="360"/>
      <c r="J65" s="196"/>
      <c r="K65" s="10"/>
      <c r="L65" s="357"/>
      <c r="M65" s="360"/>
      <c r="N65" s="196"/>
      <c r="O65" s="216"/>
      <c r="P65" s="7"/>
      <c r="Q65" s="209"/>
      <c r="R65" s="7"/>
      <c r="S65" s="7"/>
      <c r="T65" s="167"/>
      <c r="U65" s="14" t="s">
        <v>18</v>
      </c>
      <c r="V65" s="5">
        <v>1</v>
      </c>
      <c r="W65" s="5">
        <v>0</v>
      </c>
      <c r="X65" s="5">
        <v>0</v>
      </c>
      <c r="Y65" s="16"/>
      <c r="Z65" s="16"/>
      <c r="AA65" s="16"/>
      <c r="AB65" s="16"/>
      <c r="AC65" s="16"/>
      <c r="AD65" s="5">
        <v>0</v>
      </c>
      <c r="AE65" s="9" t="s">
        <v>100</v>
      </c>
      <c r="AF65" s="813"/>
    </row>
    <row r="66" spans="1:32" ht="15" customHeight="1" x14ac:dyDescent="0.25">
      <c r="A66" s="801"/>
      <c r="B66" s="798"/>
      <c r="C66" s="797"/>
      <c r="D66" s="35"/>
      <c r="E66" s="37"/>
      <c r="F66" s="771" t="s">
        <v>485</v>
      </c>
      <c r="G66" s="370"/>
      <c r="H66" s="10"/>
      <c r="I66" s="360"/>
      <c r="J66" s="196"/>
      <c r="K66" s="10"/>
      <c r="L66" s="357"/>
      <c r="M66" s="360"/>
      <c r="N66" s="196"/>
      <c r="O66" s="216"/>
      <c r="P66" s="7"/>
      <c r="Q66" s="209"/>
      <c r="R66" s="7"/>
      <c r="S66" s="7"/>
      <c r="T66" s="167"/>
      <c r="U66" s="14" t="s">
        <v>18</v>
      </c>
      <c r="V66" s="5">
        <v>1</v>
      </c>
      <c r="W66" s="5">
        <v>0</v>
      </c>
      <c r="X66" s="5">
        <v>0</v>
      </c>
      <c r="Y66" s="12"/>
      <c r="Z66" s="12"/>
      <c r="AA66" s="12"/>
      <c r="AB66" s="12"/>
      <c r="AC66" s="12"/>
      <c r="AD66" s="5" t="s">
        <v>779</v>
      </c>
      <c r="AE66" s="9" t="s">
        <v>100</v>
      </c>
      <c r="AF66" s="813"/>
    </row>
    <row r="67" spans="1:32" ht="15" customHeight="1" x14ac:dyDescent="0.25">
      <c r="A67" s="801"/>
      <c r="B67" s="798"/>
      <c r="C67" s="797"/>
      <c r="D67" s="35"/>
      <c r="E67" s="37"/>
      <c r="F67" s="771" t="s">
        <v>195</v>
      </c>
      <c r="G67" s="370"/>
      <c r="H67" s="10"/>
      <c r="I67" s="360"/>
      <c r="J67" s="196"/>
      <c r="K67" s="10"/>
      <c r="L67" s="357"/>
      <c r="M67" s="360"/>
      <c r="N67" s="196"/>
      <c r="O67" s="216"/>
      <c r="P67" s="7"/>
      <c r="Q67" s="209"/>
      <c r="R67" s="7"/>
      <c r="S67" s="7"/>
      <c r="T67" s="167"/>
      <c r="U67" s="14" t="s">
        <v>18</v>
      </c>
      <c r="V67" s="5">
        <v>1</v>
      </c>
      <c r="W67" s="5">
        <v>0</v>
      </c>
      <c r="X67" s="5">
        <v>0</v>
      </c>
      <c r="Y67" s="5"/>
      <c r="Z67" s="5"/>
      <c r="AA67" s="5"/>
      <c r="AB67" s="5"/>
      <c r="AC67" s="5"/>
      <c r="AD67" s="851" t="s">
        <v>1136</v>
      </c>
      <c r="AE67" s="9" t="s">
        <v>100</v>
      </c>
      <c r="AF67" s="813"/>
    </row>
    <row r="68" spans="1:32" ht="15" customHeight="1" x14ac:dyDescent="0.25">
      <c r="A68" s="801"/>
      <c r="B68" s="798"/>
      <c r="C68" s="797"/>
      <c r="D68" s="35"/>
      <c r="E68" s="37"/>
      <c r="F68" s="842" t="s">
        <v>487</v>
      </c>
      <c r="G68" s="370"/>
      <c r="H68" s="10"/>
      <c r="I68" s="360"/>
      <c r="J68" s="196"/>
      <c r="K68" s="10"/>
      <c r="L68" s="357"/>
      <c r="M68" s="360"/>
      <c r="N68" s="196"/>
      <c r="O68" s="216"/>
      <c r="P68" s="7"/>
      <c r="Q68" s="209"/>
      <c r="R68" s="7"/>
      <c r="S68" s="7"/>
      <c r="T68" s="167"/>
      <c r="U68" s="14" t="s">
        <v>18</v>
      </c>
      <c r="V68" s="5">
        <v>1</v>
      </c>
      <c r="W68" s="5">
        <v>0</v>
      </c>
      <c r="X68" s="5">
        <v>0</v>
      </c>
      <c r="Y68" s="5"/>
      <c r="Z68" s="5"/>
      <c r="AA68" s="5"/>
      <c r="AB68" s="5"/>
      <c r="AC68" s="5"/>
      <c r="AD68" s="5">
        <v>0</v>
      </c>
      <c r="AE68" s="9" t="s">
        <v>100</v>
      </c>
      <c r="AF68" s="813"/>
    </row>
    <row r="69" spans="1:32" ht="15" customHeight="1" thickBot="1" x14ac:dyDescent="0.3">
      <c r="A69" s="815"/>
      <c r="B69" s="806"/>
      <c r="C69" s="807"/>
      <c r="D69" s="36"/>
      <c r="E69" s="49"/>
      <c r="F69" s="849" t="s">
        <v>66</v>
      </c>
      <c r="G69" s="371"/>
      <c r="H69" s="33"/>
      <c r="I69" s="360"/>
      <c r="J69" s="196"/>
      <c r="K69" s="10"/>
      <c r="L69" s="357"/>
      <c r="M69" s="360"/>
      <c r="N69" s="196"/>
      <c r="O69" s="592"/>
      <c r="P69" s="23"/>
      <c r="Q69" s="210"/>
      <c r="R69" s="23"/>
      <c r="S69" s="23"/>
      <c r="T69" s="170"/>
      <c r="U69" s="22" t="s">
        <v>18</v>
      </c>
      <c r="V69" s="20">
        <v>1</v>
      </c>
      <c r="W69" s="20">
        <v>0</v>
      </c>
      <c r="X69" s="20">
        <v>0</v>
      </c>
      <c r="Y69" s="5"/>
      <c r="Z69" s="5"/>
      <c r="AA69" s="5"/>
      <c r="AB69" s="5"/>
      <c r="AC69" s="5"/>
      <c r="AD69" s="20">
        <v>0</v>
      </c>
      <c r="AE69" s="9" t="s">
        <v>100</v>
      </c>
      <c r="AF69" s="814"/>
    </row>
    <row r="70" spans="1:32" ht="18" customHeight="1" thickBot="1" x14ac:dyDescent="0.3">
      <c r="A70" s="1654" t="s">
        <v>337</v>
      </c>
      <c r="B70" s="1655"/>
      <c r="C70" s="1655"/>
      <c r="D70" s="260"/>
      <c r="E70" s="260"/>
      <c r="F70" s="645"/>
      <c r="G70" s="507">
        <f t="shared" ref="G70:N70" si="1">AVERAGE(G71:G140)</f>
        <v>0.97222222222222232</v>
      </c>
      <c r="H70" s="617">
        <f t="shared" si="1"/>
        <v>5.833333333333333</v>
      </c>
      <c r="I70" s="508">
        <f t="shared" si="1"/>
        <v>1.6666666666666667</v>
      </c>
      <c r="J70" s="506">
        <f t="shared" si="1"/>
        <v>0.55555555555555558</v>
      </c>
      <c r="K70" s="509">
        <f t="shared" si="1"/>
        <v>8.3333333333333329E-2</v>
      </c>
      <c r="L70" s="510">
        <f t="shared" si="1"/>
        <v>2.7777777777777776E-2</v>
      </c>
      <c r="M70" s="1139">
        <f t="shared" si="1"/>
        <v>0.41666666666666669</v>
      </c>
      <c r="N70" s="506">
        <f t="shared" si="1"/>
        <v>7.7182539682539686E-2</v>
      </c>
      <c r="O70" s="580">
        <f>SUM(O71:O140)</f>
        <v>0</v>
      </c>
      <c r="P70" s="511">
        <f>SUM(P71:P140)</f>
        <v>0</v>
      </c>
      <c r="Q70" s="581">
        <f>SUM(Q71:Q140)</f>
        <v>0</v>
      </c>
      <c r="R70" s="511">
        <f>SUM(R71:R140)</f>
        <v>0</v>
      </c>
      <c r="S70" s="512">
        <f>SUM(S71:S140)</f>
        <v>921</v>
      </c>
      <c r="T70" s="513">
        <f>AVERAGE(T71:T140)</f>
        <v>0</v>
      </c>
      <c r="U70" s="260"/>
      <c r="V70" s="260"/>
      <c r="W70" s="260"/>
      <c r="X70" s="260"/>
      <c r="Y70" s="16"/>
      <c r="Z70" s="16"/>
      <c r="AA70" s="16"/>
      <c r="AB70" s="16"/>
      <c r="AC70" s="16"/>
      <c r="AD70" s="260"/>
      <c r="AE70" s="260"/>
      <c r="AF70" s="262"/>
    </row>
    <row r="71" spans="1:32" ht="15" customHeight="1" x14ac:dyDescent="0.25">
      <c r="A71" s="812">
        <v>1</v>
      </c>
      <c r="B71" s="803">
        <v>20040</v>
      </c>
      <c r="C71" s="855" t="s">
        <v>345</v>
      </c>
      <c r="D71" s="34" t="s">
        <v>8</v>
      </c>
      <c r="E71" s="1628" t="s">
        <v>83</v>
      </c>
      <c r="F71" s="770" t="s">
        <v>264</v>
      </c>
      <c r="G71" s="372">
        <f>H71/$H$657</f>
        <v>0.83333333333333337</v>
      </c>
      <c r="H71" s="27">
        <v>5</v>
      </c>
      <c r="I71" s="360">
        <v>2</v>
      </c>
      <c r="J71" s="196">
        <f>I71/$I$657</f>
        <v>0.66666666666666663</v>
      </c>
      <c r="K71" s="10">
        <v>0</v>
      </c>
      <c r="L71" s="357">
        <f>K71/$K$657</f>
        <v>0</v>
      </c>
      <c r="M71" s="360">
        <v>1</v>
      </c>
      <c r="N71" s="196">
        <f>M71/H71</f>
        <v>0.2</v>
      </c>
      <c r="O71" s="215">
        <v>0</v>
      </c>
      <c r="P71" s="30">
        <v>0</v>
      </c>
      <c r="Q71" s="208">
        <v>0</v>
      </c>
      <c r="R71" s="30">
        <v>0</v>
      </c>
      <c r="S71" s="805">
        <v>73</v>
      </c>
      <c r="T71" s="166">
        <f>O71/S71</f>
        <v>0</v>
      </c>
      <c r="U71" s="28" t="s">
        <v>18</v>
      </c>
      <c r="V71" s="29">
        <v>1</v>
      </c>
      <c r="W71" s="29">
        <v>0</v>
      </c>
      <c r="X71" s="29">
        <v>0</v>
      </c>
      <c r="Y71" s="29"/>
      <c r="Z71" s="29"/>
      <c r="AA71" s="29"/>
      <c r="AB71" s="29"/>
      <c r="AC71" s="29"/>
      <c r="AD71" s="29" t="s">
        <v>109</v>
      </c>
      <c r="AE71" s="857" t="s">
        <v>153</v>
      </c>
      <c r="AF71" s="1018" t="s">
        <v>1413</v>
      </c>
    </row>
    <row r="72" spans="1:32" ht="15" customHeight="1" x14ac:dyDescent="0.25">
      <c r="A72" s="801"/>
      <c r="B72" s="798"/>
      <c r="C72" s="797"/>
      <c r="D72" s="35"/>
      <c r="E72" s="1629"/>
      <c r="F72" s="771" t="s">
        <v>489</v>
      </c>
      <c r="G72" s="370"/>
      <c r="H72" s="350"/>
      <c r="I72" s="360"/>
      <c r="J72" s="196"/>
      <c r="K72" s="10"/>
      <c r="L72" s="357"/>
      <c r="M72" s="360"/>
      <c r="N72" s="196"/>
      <c r="O72" s="216"/>
      <c r="P72" s="7"/>
      <c r="Q72" s="209"/>
      <c r="R72" s="7"/>
      <c r="S72" s="7"/>
      <c r="T72" s="167"/>
      <c r="U72" s="14" t="s">
        <v>101</v>
      </c>
      <c r="V72" s="5">
        <v>1</v>
      </c>
      <c r="W72" s="5">
        <v>0</v>
      </c>
      <c r="X72" s="5">
        <v>0</v>
      </c>
      <c r="Y72" s="5"/>
      <c r="Z72" s="5"/>
      <c r="AA72" s="5"/>
      <c r="AB72" s="5"/>
      <c r="AC72" s="5"/>
      <c r="AD72" s="12" t="s">
        <v>109</v>
      </c>
      <c r="AE72" s="9" t="s">
        <v>703</v>
      </c>
      <c r="AF72" s="107"/>
    </row>
    <row r="73" spans="1:32" ht="27" customHeight="1" x14ac:dyDescent="0.25">
      <c r="A73" s="801"/>
      <c r="B73" s="798"/>
      <c r="C73" s="797"/>
      <c r="D73" s="35"/>
      <c r="E73" s="1629"/>
      <c r="F73" s="771" t="s">
        <v>70</v>
      </c>
      <c r="G73" s="370"/>
      <c r="H73" s="350"/>
      <c r="I73" s="360"/>
      <c r="J73" s="196"/>
      <c r="K73" s="10"/>
      <c r="L73" s="357"/>
      <c r="M73" s="360"/>
      <c r="N73" s="196"/>
      <c r="O73" s="216"/>
      <c r="P73" s="7"/>
      <c r="Q73" s="209"/>
      <c r="R73" s="7"/>
      <c r="S73" s="7"/>
      <c r="T73" s="167"/>
      <c r="U73" s="14" t="s">
        <v>135</v>
      </c>
      <c r="V73" s="5">
        <v>1</v>
      </c>
      <c r="W73" s="5">
        <v>0</v>
      </c>
      <c r="X73" s="5">
        <v>0</v>
      </c>
      <c r="Y73" s="5"/>
      <c r="Z73" s="5"/>
      <c r="AA73" s="5"/>
      <c r="AB73" s="5"/>
      <c r="AC73" s="5"/>
      <c r="AD73" s="12" t="s">
        <v>784</v>
      </c>
      <c r="AE73" s="852" t="s">
        <v>1655</v>
      </c>
      <c r="AF73" s="107"/>
    </row>
    <row r="74" spans="1:32" ht="15" customHeight="1" thickBot="1" x14ac:dyDescent="0.3">
      <c r="A74" s="801"/>
      <c r="B74" s="798"/>
      <c r="C74" s="797"/>
      <c r="D74" s="35"/>
      <c r="E74" s="1629"/>
      <c r="F74" s="1252" t="s">
        <v>568</v>
      </c>
      <c r="G74" s="370"/>
      <c r="H74" s="350"/>
      <c r="I74" s="360"/>
      <c r="J74" s="196"/>
      <c r="K74" s="10"/>
      <c r="L74" s="357"/>
      <c r="M74" s="360"/>
      <c r="N74" s="196"/>
      <c r="O74" s="567"/>
      <c r="P74" s="43"/>
      <c r="Q74" s="211"/>
      <c r="R74" s="43"/>
      <c r="S74" s="43"/>
      <c r="T74" s="168"/>
      <c r="U74" s="42" t="s">
        <v>18</v>
      </c>
      <c r="V74" s="16">
        <v>1</v>
      </c>
      <c r="W74" s="16">
        <v>0</v>
      </c>
      <c r="X74" s="16">
        <v>0</v>
      </c>
      <c r="Y74" s="20"/>
      <c r="Z74" s="20"/>
      <c r="AA74" s="20"/>
      <c r="AB74" s="20"/>
      <c r="AC74" s="20"/>
      <c r="AD74" s="12" t="s">
        <v>555</v>
      </c>
      <c r="AE74" s="15" t="s">
        <v>704</v>
      </c>
      <c r="AF74" s="107"/>
    </row>
    <row r="75" spans="1:32" ht="15" customHeight="1" thickBot="1" x14ac:dyDescent="0.3">
      <c r="A75" s="815"/>
      <c r="B75" s="806"/>
      <c r="C75" s="807"/>
      <c r="D75" s="36"/>
      <c r="E75" s="1662"/>
      <c r="F75" s="1252" t="s">
        <v>490</v>
      </c>
      <c r="G75" s="371"/>
      <c r="H75" s="355"/>
      <c r="I75" s="360"/>
      <c r="J75" s="452"/>
      <c r="K75" s="10"/>
      <c r="L75" s="500"/>
      <c r="M75" s="360"/>
      <c r="N75" s="452"/>
      <c r="O75" s="567"/>
      <c r="P75" s="43"/>
      <c r="Q75" s="211"/>
      <c r="R75" s="43"/>
      <c r="S75" s="43"/>
      <c r="T75" s="168"/>
      <c r="U75" s="42" t="s">
        <v>18</v>
      </c>
      <c r="V75" s="16">
        <v>1</v>
      </c>
      <c r="W75" s="16">
        <v>0</v>
      </c>
      <c r="X75" s="16">
        <v>0</v>
      </c>
      <c r="Y75" s="451"/>
      <c r="Z75" s="451"/>
      <c r="AA75" s="451"/>
      <c r="AB75" s="451"/>
      <c r="AC75" s="451"/>
      <c r="AD75" s="20">
        <v>0</v>
      </c>
      <c r="AE75" s="15" t="s">
        <v>154</v>
      </c>
      <c r="AF75" s="107"/>
    </row>
    <row r="76" spans="1:32" ht="27" customHeight="1" x14ac:dyDescent="0.25">
      <c r="A76" s="812">
        <v>2</v>
      </c>
      <c r="B76" s="803">
        <v>20061</v>
      </c>
      <c r="C76" s="855" t="s">
        <v>346</v>
      </c>
      <c r="D76" s="34" t="s">
        <v>0</v>
      </c>
      <c r="E76" s="667" t="s">
        <v>761</v>
      </c>
      <c r="F76" s="843" t="s">
        <v>67</v>
      </c>
      <c r="G76" s="372">
        <f>H76/$H$657</f>
        <v>1.6666666666666667</v>
      </c>
      <c r="H76" s="671">
        <v>10</v>
      </c>
      <c r="I76" s="60">
        <v>2</v>
      </c>
      <c r="J76" s="195">
        <f>I76/$I$657</f>
        <v>0.66666666666666663</v>
      </c>
      <c r="K76" s="389">
        <v>0</v>
      </c>
      <c r="L76" s="637">
        <f>K76/$K$657</f>
        <v>0</v>
      </c>
      <c r="M76" s="60">
        <v>0</v>
      </c>
      <c r="N76" s="181">
        <f>M76/H76</f>
        <v>0</v>
      </c>
      <c r="O76" s="215">
        <v>0</v>
      </c>
      <c r="P76" s="30">
        <v>0</v>
      </c>
      <c r="Q76" s="208">
        <v>0</v>
      </c>
      <c r="R76" s="30">
        <v>0</v>
      </c>
      <c r="S76" s="30">
        <v>58</v>
      </c>
      <c r="T76" s="609">
        <f>O76/S76</f>
        <v>0</v>
      </c>
      <c r="U76" s="362" t="s">
        <v>18</v>
      </c>
      <c r="V76" s="857">
        <v>1</v>
      </c>
      <c r="W76" s="857">
        <v>0</v>
      </c>
      <c r="X76" s="857">
        <v>0</v>
      </c>
      <c r="Y76" s="29">
        <v>1</v>
      </c>
      <c r="Z76" s="29">
        <v>1</v>
      </c>
      <c r="AA76" s="29">
        <v>1</v>
      </c>
      <c r="AB76" s="29">
        <v>1</v>
      </c>
      <c r="AC76" s="29">
        <v>0</v>
      </c>
      <c r="AD76" s="668" t="s">
        <v>763</v>
      </c>
      <c r="AE76" s="858" t="s">
        <v>785</v>
      </c>
      <c r="AF76" s="1018" t="s">
        <v>1413</v>
      </c>
    </row>
    <row r="77" spans="1:32" ht="15" customHeight="1" x14ac:dyDescent="0.25">
      <c r="A77" s="801"/>
      <c r="B77" s="798"/>
      <c r="C77" s="797"/>
      <c r="D77" s="35"/>
      <c r="E77" s="384"/>
      <c r="F77" s="1010" t="s">
        <v>520</v>
      </c>
      <c r="G77" s="839"/>
      <c r="H77" s="1016"/>
      <c r="I77" s="61"/>
      <c r="J77" s="823"/>
      <c r="K77" s="844"/>
      <c r="L77" s="638"/>
      <c r="M77" s="61"/>
      <c r="N77" s="182"/>
      <c r="O77" s="780"/>
      <c r="P77" s="739"/>
      <c r="Q77" s="759"/>
      <c r="R77" s="739"/>
      <c r="S77" s="739"/>
      <c r="T77" s="639"/>
      <c r="U77" s="364" t="s">
        <v>18</v>
      </c>
      <c r="V77" s="735">
        <v>1</v>
      </c>
      <c r="W77" s="735">
        <v>0</v>
      </c>
      <c r="X77" s="735">
        <v>0</v>
      </c>
      <c r="Y77" s="798"/>
      <c r="Z77" s="798"/>
      <c r="AA77" s="798"/>
      <c r="AB77" s="798"/>
      <c r="AC77" s="798"/>
      <c r="AD77" s="1017" t="s">
        <v>747</v>
      </c>
      <c r="AE77" s="13" t="s">
        <v>1137</v>
      </c>
      <c r="AF77" s="1019"/>
    </row>
    <row r="78" spans="1:32" ht="16.5" customHeight="1" x14ac:dyDescent="0.25">
      <c r="A78" s="801"/>
      <c r="B78" s="798"/>
      <c r="C78" s="797"/>
      <c r="D78" s="35"/>
      <c r="E78" s="384"/>
      <c r="F78" s="842" t="s">
        <v>192</v>
      </c>
      <c r="G78" s="370"/>
      <c r="H78" s="646"/>
      <c r="I78" s="61"/>
      <c r="J78" s="196"/>
      <c r="K78" s="404"/>
      <c r="L78" s="638"/>
      <c r="M78" s="61"/>
      <c r="N78" s="182"/>
      <c r="O78" s="593"/>
      <c r="P78" s="25"/>
      <c r="Q78" s="212"/>
      <c r="R78" s="25"/>
      <c r="S78" s="25"/>
      <c r="T78" s="639"/>
      <c r="U78" s="364" t="s">
        <v>18</v>
      </c>
      <c r="V78" s="12">
        <v>1</v>
      </c>
      <c r="W78" s="12">
        <v>0</v>
      </c>
      <c r="X78" s="12">
        <v>0</v>
      </c>
      <c r="Y78" s="11"/>
      <c r="Z78" s="11"/>
      <c r="AA78" s="11"/>
      <c r="AB78" s="11"/>
      <c r="AC78" s="11"/>
      <c r="AD78" s="669">
        <v>0</v>
      </c>
      <c r="AE78" s="13" t="s">
        <v>764</v>
      </c>
      <c r="AF78" s="813"/>
    </row>
    <row r="79" spans="1:32" ht="28.5" customHeight="1" thickBot="1" x14ac:dyDescent="0.3">
      <c r="A79" s="801"/>
      <c r="B79" s="798"/>
      <c r="C79" s="797"/>
      <c r="D79" s="35"/>
      <c r="E79" s="384"/>
      <c r="F79" s="842" t="s">
        <v>156</v>
      </c>
      <c r="G79" s="370"/>
      <c r="H79" s="646"/>
      <c r="I79" s="61"/>
      <c r="J79" s="196"/>
      <c r="K79" s="404"/>
      <c r="L79" s="638"/>
      <c r="M79" s="61"/>
      <c r="N79" s="182"/>
      <c r="O79" s="216"/>
      <c r="P79" s="7"/>
      <c r="Q79" s="209"/>
      <c r="R79" s="7"/>
      <c r="S79" s="7"/>
      <c r="T79" s="640"/>
      <c r="U79" s="361" t="s">
        <v>17</v>
      </c>
      <c r="V79" s="5">
        <v>1</v>
      </c>
      <c r="W79" s="5">
        <v>0</v>
      </c>
      <c r="X79" s="5">
        <v>0</v>
      </c>
      <c r="Y79" s="20"/>
      <c r="Z79" s="20"/>
      <c r="AA79" s="20"/>
      <c r="AB79" s="20"/>
      <c r="AC79" s="20"/>
      <c r="AD79" s="5">
        <v>0</v>
      </c>
      <c r="AE79" s="9" t="s">
        <v>505</v>
      </c>
      <c r="AF79" s="813"/>
    </row>
    <row r="80" spans="1:32" ht="15" customHeight="1" x14ac:dyDescent="0.25">
      <c r="A80" s="801"/>
      <c r="B80" s="798"/>
      <c r="C80" s="797"/>
      <c r="D80" s="35"/>
      <c r="E80" s="39"/>
      <c r="F80" s="842" t="s">
        <v>155</v>
      </c>
      <c r="G80" s="370"/>
      <c r="H80" s="646"/>
      <c r="I80" s="61"/>
      <c r="J80" s="196"/>
      <c r="K80" s="404"/>
      <c r="L80" s="638"/>
      <c r="M80" s="61"/>
      <c r="N80" s="182"/>
      <c r="O80" s="216"/>
      <c r="P80" s="7"/>
      <c r="Q80" s="209"/>
      <c r="R80" s="7"/>
      <c r="S80" s="7"/>
      <c r="T80" s="640"/>
      <c r="U80" s="361" t="s">
        <v>17</v>
      </c>
      <c r="V80" s="5">
        <v>1</v>
      </c>
      <c r="W80" s="5">
        <v>0</v>
      </c>
      <c r="X80" s="5">
        <v>0</v>
      </c>
      <c r="Y80" s="29">
        <v>1</v>
      </c>
      <c r="Z80" s="29">
        <v>1</v>
      </c>
      <c r="AA80" s="29">
        <v>1</v>
      </c>
      <c r="AB80" s="29">
        <v>1</v>
      </c>
      <c r="AC80" s="29">
        <v>0</v>
      </c>
      <c r="AD80" s="796" t="s">
        <v>1138</v>
      </c>
      <c r="AE80" s="9" t="s">
        <v>506</v>
      </c>
      <c r="AF80" s="813"/>
    </row>
    <row r="81" spans="1:32" ht="28.5" customHeight="1" x14ac:dyDescent="0.25">
      <c r="A81" s="801"/>
      <c r="B81" s="798"/>
      <c r="C81" s="797"/>
      <c r="D81" s="35"/>
      <c r="E81" s="39"/>
      <c r="F81" s="1252" t="s">
        <v>157</v>
      </c>
      <c r="G81" s="370"/>
      <c r="H81" s="646"/>
      <c r="I81" s="61"/>
      <c r="J81" s="196"/>
      <c r="K81" s="404"/>
      <c r="L81" s="638"/>
      <c r="M81" s="61"/>
      <c r="N81" s="182"/>
      <c r="O81" s="216"/>
      <c r="P81" s="7"/>
      <c r="Q81" s="209"/>
      <c r="R81" s="7"/>
      <c r="S81" s="7"/>
      <c r="T81" s="640"/>
      <c r="U81" s="361" t="s">
        <v>17</v>
      </c>
      <c r="V81" s="5">
        <v>1</v>
      </c>
      <c r="W81" s="5">
        <v>0</v>
      </c>
      <c r="X81" s="5">
        <v>0</v>
      </c>
      <c r="Y81" s="5"/>
      <c r="Z81" s="5"/>
      <c r="AA81" s="5"/>
      <c r="AB81" s="5"/>
      <c r="AC81" s="5"/>
      <c r="AD81" s="670" t="s">
        <v>762</v>
      </c>
      <c r="AE81" s="9" t="s">
        <v>507</v>
      </c>
      <c r="AF81" s="813"/>
    </row>
    <row r="82" spans="1:32" ht="15" customHeight="1" x14ac:dyDescent="0.25">
      <c r="A82" s="801"/>
      <c r="B82" s="798"/>
      <c r="C82" s="798"/>
      <c r="D82" s="636"/>
      <c r="E82" s="39"/>
      <c r="F82" s="842" t="s">
        <v>158</v>
      </c>
      <c r="G82" s="370"/>
      <c r="H82" s="646"/>
      <c r="I82" s="61"/>
      <c r="J82" s="196"/>
      <c r="K82" s="360"/>
      <c r="L82" s="196"/>
      <c r="M82" s="61"/>
      <c r="N82" s="182"/>
      <c r="O82" s="577"/>
      <c r="P82" s="7"/>
      <c r="Q82" s="7"/>
      <c r="R82" s="7"/>
      <c r="S82" s="7"/>
      <c r="T82" s="640"/>
      <c r="U82" s="361" t="s">
        <v>18</v>
      </c>
      <c r="V82" s="5">
        <v>1</v>
      </c>
      <c r="W82" s="5">
        <v>0</v>
      </c>
      <c r="X82" s="5">
        <v>0</v>
      </c>
      <c r="Y82" s="5"/>
      <c r="Z82" s="5"/>
      <c r="AA82" s="5"/>
      <c r="AB82" s="5"/>
      <c r="AC82" s="5"/>
      <c r="AD82" s="5">
        <v>0</v>
      </c>
      <c r="AE82" s="5" t="s">
        <v>786</v>
      </c>
      <c r="AF82" s="813"/>
    </row>
    <row r="83" spans="1:32" ht="15" customHeight="1" x14ac:dyDescent="0.25">
      <c r="A83" s="801"/>
      <c r="B83" s="798"/>
      <c r="C83" s="797"/>
      <c r="D83" s="35"/>
      <c r="E83" s="39"/>
      <c r="F83" s="842" t="s">
        <v>515</v>
      </c>
      <c r="G83" s="370"/>
      <c r="H83" s="646"/>
      <c r="I83" s="61"/>
      <c r="J83" s="196"/>
      <c r="K83" s="404"/>
      <c r="L83" s="638"/>
      <c r="M83" s="61"/>
      <c r="N83" s="182"/>
      <c r="O83" s="577"/>
      <c r="P83" s="7"/>
      <c r="Q83" s="7"/>
      <c r="R83" s="7"/>
      <c r="S83" s="7"/>
      <c r="T83" s="640"/>
      <c r="U83" s="361" t="s">
        <v>18</v>
      </c>
      <c r="V83" s="5">
        <v>1</v>
      </c>
      <c r="W83" s="5">
        <v>0</v>
      </c>
      <c r="X83" s="5">
        <v>0</v>
      </c>
      <c r="Y83" s="5"/>
      <c r="Z83" s="5"/>
      <c r="AA83" s="5"/>
      <c r="AB83" s="5"/>
      <c r="AC83" s="5"/>
      <c r="AD83" s="5" t="s">
        <v>766</v>
      </c>
      <c r="AE83" s="5" t="s">
        <v>765</v>
      </c>
      <c r="AF83" s="813"/>
    </row>
    <row r="84" spans="1:32" ht="15" customHeight="1" x14ac:dyDescent="0.25">
      <c r="A84" s="801"/>
      <c r="B84" s="798"/>
      <c r="C84" s="797"/>
      <c r="D84" s="35"/>
      <c r="E84" s="39"/>
      <c r="F84" s="842" t="s">
        <v>129</v>
      </c>
      <c r="G84" s="370"/>
      <c r="H84" s="646"/>
      <c r="I84" s="61"/>
      <c r="J84" s="196"/>
      <c r="K84" s="404"/>
      <c r="L84" s="638"/>
      <c r="M84" s="61"/>
      <c r="N84" s="182"/>
      <c r="O84" s="577"/>
      <c r="P84" s="7"/>
      <c r="Q84" s="7"/>
      <c r="R84" s="7"/>
      <c r="S84" s="7"/>
      <c r="T84" s="640"/>
      <c r="U84" s="361" t="s">
        <v>18</v>
      </c>
      <c r="V84" s="5">
        <v>1</v>
      </c>
      <c r="W84" s="5">
        <v>0</v>
      </c>
      <c r="X84" s="5">
        <v>0</v>
      </c>
      <c r="Y84" s="5"/>
      <c r="Z84" s="5"/>
      <c r="AA84" s="5"/>
      <c r="AB84" s="5"/>
      <c r="AC84" s="5"/>
      <c r="AD84" s="5">
        <v>0</v>
      </c>
      <c r="AE84" s="5" t="s">
        <v>767</v>
      </c>
      <c r="AF84" s="813"/>
    </row>
    <row r="85" spans="1:32" ht="15" customHeight="1" thickBot="1" x14ac:dyDescent="0.3">
      <c r="A85" s="815"/>
      <c r="B85" s="806"/>
      <c r="C85" s="807"/>
      <c r="D85" s="36"/>
      <c r="E85" s="391"/>
      <c r="F85" s="849" t="s">
        <v>145</v>
      </c>
      <c r="G85" s="371"/>
      <c r="H85" s="647"/>
      <c r="I85" s="62"/>
      <c r="J85" s="197"/>
      <c r="K85" s="405"/>
      <c r="L85" s="605"/>
      <c r="M85" s="62"/>
      <c r="N85" s="183"/>
      <c r="O85" s="641"/>
      <c r="P85" s="23"/>
      <c r="Q85" s="23"/>
      <c r="R85" s="23"/>
      <c r="S85" s="23"/>
      <c r="T85" s="611"/>
      <c r="U85" s="363" t="s">
        <v>18</v>
      </c>
      <c r="V85" s="20">
        <v>1</v>
      </c>
      <c r="W85" s="20">
        <v>0</v>
      </c>
      <c r="X85" s="20">
        <v>0</v>
      </c>
      <c r="Y85" s="20"/>
      <c r="Z85" s="20"/>
      <c r="AA85" s="20"/>
      <c r="AB85" s="20"/>
      <c r="AC85" s="20"/>
      <c r="AD85" s="20">
        <v>0</v>
      </c>
      <c r="AE85" s="20" t="s">
        <v>768</v>
      </c>
      <c r="AF85" s="814"/>
    </row>
    <row r="86" spans="1:32" ht="15" customHeight="1" x14ac:dyDescent="0.25">
      <c r="A86" s="812">
        <v>3</v>
      </c>
      <c r="B86" s="803">
        <v>21020</v>
      </c>
      <c r="C86" s="855" t="s">
        <v>347</v>
      </c>
      <c r="D86" s="34" t="s">
        <v>6</v>
      </c>
      <c r="E86" s="93" t="s">
        <v>591</v>
      </c>
      <c r="F86" s="770" t="s">
        <v>769</v>
      </c>
      <c r="G86" s="841">
        <f>H86/$H$657</f>
        <v>0.83333333333333337</v>
      </c>
      <c r="H86" s="671">
        <v>5</v>
      </c>
      <c r="I86" s="60">
        <v>2</v>
      </c>
      <c r="J86" s="822">
        <f>I86/$I$657</f>
        <v>0.66666666666666663</v>
      </c>
      <c r="K86" s="389">
        <v>1</v>
      </c>
      <c r="L86" s="637">
        <f>K86/$K$657</f>
        <v>0.33333333333333331</v>
      </c>
      <c r="M86" s="60">
        <v>0</v>
      </c>
      <c r="N86" s="568">
        <f>M86/H86</f>
        <v>0</v>
      </c>
      <c r="O86" s="829">
        <v>0</v>
      </c>
      <c r="P86" s="805">
        <v>0</v>
      </c>
      <c r="Q86" s="825">
        <v>0</v>
      </c>
      <c r="R86" s="805">
        <v>0</v>
      </c>
      <c r="S86" s="805">
        <v>70</v>
      </c>
      <c r="T86" s="609">
        <v>0</v>
      </c>
      <c r="U86" s="362" t="s">
        <v>18</v>
      </c>
      <c r="V86" s="857">
        <v>1</v>
      </c>
      <c r="W86" s="857">
        <v>0</v>
      </c>
      <c r="X86" s="857">
        <v>0</v>
      </c>
      <c r="Y86" s="857"/>
      <c r="Z86" s="857"/>
      <c r="AA86" s="857"/>
      <c r="AB86" s="857"/>
      <c r="AC86" s="857"/>
      <c r="AD86" s="857" t="s">
        <v>771</v>
      </c>
      <c r="AE86" s="857" t="s">
        <v>770</v>
      </c>
      <c r="AF86" s="1018" t="s">
        <v>1413</v>
      </c>
    </row>
    <row r="87" spans="1:32" ht="17.25" customHeight="1" x14ac:dyDescent="0.25">
      <c r="A87" s="801"/>
      <c r="B87" s="798"/>
      <c r="C87" s="797"/>
      <c r="D87" s="35"/>
      <c r="E87" s="1621" t="s">
        <v>1141</v>
      </c>
      <c r="F87" s="771" t="s">
        <v>67</v>
      </c>
      <c r="G87" s="839"/>
      <c r="H87" s="831"/>
      <c r="I87" s="836"/>
      <c r="J87" s="823"/>
      <c r="K87" s="797"/>
      <c r="L87" s="834"/>
      <c r="M87" s="836"/>
      <c r="N87" s="823"/>
      <c r="O87" s="780"/>
      <c r="P87" s="739"/>
      <c r="Q87" s="759"/>
      <c r="R87" s="739"/>
      <c r="S87" s="739"/>
      <c r="T87" s="755"/>
      <c r="U87" s="738" t="s">
        <v>18</v>
      </c>
      <c r="V87" s="735">
        <v>1</v>
      </c>
      <c r="W87" s="735">
        <v>0</v>
      </c>
      <c r="X87" s="735">
        <v>0</v>
      </c>
      <c r="Y87" s="735"/>
      <c r="Z87" s="735"/>
      <c r="AA87" s="735"/>
      <c r="AB87" s="735"/>
      <c r="AC87" s="735"/>
      <c r="AD87" s="735" t="s">
        <v>811</v>
      </c>
      <c r="AE87" s="13" t="s">
        <v>1416</v>
      </c>
      <c r="AF87" s="813"/>
    </row>
    <row r="88" spans="1:32" ht="16.5" customHeight="1" x14ac:dyDescent="0.25">
      <c r="A88" s="801"/>
      <c r="B88" s="798"/>
      <c r="C88" s="797"/>
      <c r="D88" s="35"/>
      <c r="E88" s="1621"/>
      <c r="F88" s="771" t="s">
        <v>521</v>
      </c>
      <c r="G88" s="839"/>
      <c r="H88" s="831"/>
      <c r="I88" s="836"/>
      <c r="J88" s="823"/>
      <c r="K88" s="797"/>
      <c r="L88" s="834"/>
      <c r="M88" s="836"/>
      <c r="N88" s="823"/>
      <c r="O88" s="780"/>
      <c r="P88" s="739"/>
      <c r="Q88" s="759"/>
      <c r="R88" s="739"/>
      <c r="S88" s="739"/>
      <c r="T88" s="755"/>
      <c r="U88" s="738" t="s">
        <v>18</v>
      </c>
      <c r="V88" s="735">
        <v>1</v>
      </c>
      <c r="W88" s="735">
        <v>0</v>
      </c>
      <c r="X88" s="735">
        <v>0</v>
      </c>
      <c r="Y88" s="735"/>
      <c r="Z88" s="735"/>
      <c r="AA88" s="735"/>
      <c r="AB88" s="735"/>
      <c r="AC88" s="735"/>
      <c r="AD88" s="735" t="s">
        <v>811</v>
      </c>
      <c r="AE88" s="13" t="s">
        <v>1415</v>
      </c>
      <c r="AF88" s="813"/>
    </row>
    <row r="89" spans="1:32" ht="17.25" customHeight="1" x14ac:dyDescent="0.25">
      <c r="A89" s="801"/>
      <c r="B89" s="798"/>
      <c r="C89" s="797"/>
      <c r="D89" s="35"/>
      <c r="E89" s="745"/>
      <c r="F89" s="771" t="s">
        <v>1417</v>
      </c>
      <c r="G89" s="839"/>
      <c r="H89" s="831"/>
      <c r="I89" s="836"/>
      <c r="J89" s="823"/>
      <c r="K89" s="797"/>
      <c r="L89" s="834"/>
      <c r="M89" s="836"/>
      <c r="N89" s="823"/>
      <c r="O89" s="830"/>
      <c r="P89" s="796"/>
      <c r="Q89" s="826"/>
      <c r="R89" s="796"/>
      <c r="S89" s="796"/>
      <c r="T89" s="819"/>
      <c r="U89" s="853" t="s">
        <v>18</v>
      </c>
      <c r="V89" s="851">
        <v>1</v>
      </c>
      <c r="W89" s="851">
        <v>0</v>
      </c>
      <c r="X89" s="851">
        <v>0</v>
      </c>
      <c r="Y89" s="851"/>
      <c r="Z89" s="851"/>
      <c r="AA89" s="851"/>
      <c r="AB89" s="851"/>
      <c r="AC89" s="851"/>
      <c r="AD89" s="735" t="s">
        <v>1418</v>
      </c>
      <c r="AE89" s="13" t="s">
        <v>1419</v>
      </c>
      <c r="AF89" s="107"/>
    </row>
    <row r="90" spans="1:32" ht="15" customHeight="1" thickBot="1" x14ac:dyDescent="0.3">
      <c r="A90" s="815"/>
      <c r="B90" s="806"/>
      <c r="C90" s="807"/>
      <c r="D90" s="36"/>
      <c r="E90" s="92"/>
      <c r="F90" s="849" t="s">
        <v>65</v>
      </c>
      <c r="G90" s="840"/>
      <c r="H90" s="832"/>
      <c r="I90" s="837"/>
      <c r="J90" s="824"/>
      <c r="K90" s="807"/>
      <c r="L90" s="835"/>
      <c r="M90" s="837"/>
      <c r="N90" s="824"/>
      <c r="O90" s="848"/>
      <c r="P90" s="802"/>
      <c r="Q90" s="827"/>
      <c r="R90" s="802"/>
      <c r="S90" s="802"/>
      <c r="T90" s="821"/>
      <c r="U90" s="789" t="s">
        <v>18</v>
      </c>
      <c r="V90" s="854">
        <v>1</v>
      </c>
      <c r="W90" s="854">
        <v>0</v>
      </c>
      <c r="X90" s="854">
        <v>0</v>
      </c>
      <c r="Y90" s="854"/>
      <c r="Z90" s="854"/>
      <c r="AA90" s="854"/>
      <c r="AB90" s="854"/>
      <c r="AC90" s="854"/>
      <c r="AD90" s="806" t="s">
        <v>1140</v>
      </c>
      <c r="AE90" s="788" t="s">
        <v>1139</v>
      </c>
      <c r="AF90" s="108"/>
    </row>
    <row r="91" spans="1:32" ht="15" customHeight="1" x14ac:dyDescent="0.25">
      <c r="A91" s="812">
        <v>4</v>
      </c>
      <c r="B91" s="803">
        <v>20060</v>
      </c>
      <c r="C91" s="855" t="s">
        <v>348</v>
      </c>
      <c r="D91" s="34" t="s">
        <v>2</v>
      </c>
      <c r="E91" s="1628" t="s">
        <v>788</v>
      </c>
      <c r="F91" s="770" t="s">
        <v>80</v>
      </c>
      <c r="G91" s="841">
        <f>H91/$H$657</f>
        <v>1</v>
      </c>
      <c r="H91" s="677">
        <v>6</v>
      </c>
      <c r="I91" s="672">
        <v>2</v>
      </c>
      <c r="J91" s="822">
        <f>I91/$I$657</f>
        <v>0.66666666666666663</v>
      </c>
      <c r="K91" s="673">
        <v>0</v>
      </c>
      <c r="L91" s="833">
        <f>K91/$K$657</f>
        <v>0</v>
      </c>
      <c r="M91" s="838">
        <v>2</v>
      </c>
      <c r="N91" s="822">
        <f>M91/H91</f>
        <v>0.33333333333333331</v>
      </c>
      <c r="O91" s="829">
        <v>0</v>
      </c>
      <c r="P91" s="805">
        <v>0</v>
      </c>
      <c r="Q91" s="825">
        <v>0</v>
      </c>
      <c r="R91" s="805">
        <v>0</v>
      </c>
      <c r="S91" s="805">
        <v>134</v>
      </c>
      <c r="T91" s="818">
        <f>O91/S91</f>
        <v>0</v>
      </c>
      <c r="U91" s="856" t="s">
        <v>135</v>
      </c>
      <c r="V91" s="857">
        <v>1</v>
      </c>
      <c r="W91" s="857">
        <v>0</v>
      </c>
      <c r="X91" s="857">
        <v>0</v>
      </c>
      <c r="Y91" s="857"/>
      <c r="Z91" s="857"/>
      <c r="AA91" s="857"/>
      <c r="AB91" s="857"/>
      <c r="AC91" s="857"/>
      <c r="AD91" s="857" t="s">
        <v>110</v>
      </c>
      <c r="AE91" s="858" t="s">
        <v>141</v>
      </c>
      <c r="AF91" s="1018" t="s">
        <v>1413</v>
      </c>
    </row>
    <row r="92" spans="1:32" ht="25.5" customHeight="1" x14ac:dyDescent="0.25">
      <c r="A92" s="801"/>
      <c r="B92" s="798"/>
      <c r="C92" s="797"/>
      <c r="D92" s="35"/>
      <c r="E92" s="1629"/>
      <c r="F92" s="388" t="s">
        <v>495</v>
      </c>
      <c r="G92" s="839"/>
      <c r="H92" s="648"/>
      <c r="I92" s="492"/>
      <c r="J92" s="823"/>
      <c r="K92" s="514"/>
      <c r="L92" s="834"/>
      <c r="M92" s="836"/>
      <c r="N92" s="823"/>
      <c r="O92" s="830"/>
      <c r="P92" s="796"/>
      <c r="Q92" s="826"/>
      <c r="R92" s="796"/>
      <c r="S92" s="796"/>
      <c r="T92" s="819"/>
      <c r="U92" s="853" t="s">
        <v>18</v>
      </c>
      <c r="V92" s="851">
        <v>1</v>
      </c>
      <c r="W92" s="851">
        <v>0</v>
      </c>
      <c r="X92" s="851">
        <v>0</v>
      </c>
      <c r="Y92" s="851"/>
      <c r="Z92" s="851"/>
      <c r="AA92" s="851"/>
      <c r="AB92" s="851"/>
      <c r="AC92" s="851"/>
      <c r="AD92" s="851" t="s">
        <v>569</v>
      </c>
      <c r="AE92" s="853" t="s">
        <v>1654</v>
      </c>
      <c r="AF92" s="813"/>
    </row>
    <row r="93" spans="1:32" ht="27" customHeight="1" x14ac:dyDescent="0.25">
      <c r="A93" s="801"/>
      <c r="B93" s="798"/>
      <c r="C93" s="797"/>
      <c r="D93" s="35"/>
      <c r="E93" s="1617" t="s">
        <v>1142</v>
      </c>
      <c r="F93" s="771" t="s">
        <v>70</v>
      </c>
      <c r="G93" s="839"/>
      <c r="H93" s="648"/>
      <c r="I93" s="492"/>
      <c r="J93" s="823"/>
      <c r="K93" s="514"/>
      <c r="L93" s="834"/>
      <c r="M93" s="836"/>
      <c r="N93" s="823"/>
      <c r="O93" s="217"/>
      <c r="P93" s="52"/>
      <c r="Q93" s="19"/>
      <c r="R93" s="52"/>
      <c r="S93" s="52"/>
      <c r="T93" s="171"/>
      <c r="U93" s="61" t="s">
        <v>18</v>
      </c>
      <c r="V93" s="798">
        <v>1</v>
      </c>
      <c r="W93" s="798">
        <v>0</v>
      </c>
      <c r="X93" s="798">
        <v>0</v>
      </c>
      <c r="Y93" s="735"/>
      <c r="Z93" s="735"/>
      <c r="AA93" s="735"/>
      <c r="AB93" s="735"/>
      <c r="AC93" s="735"/>
      <c r="AD93" s="798" t="s">
        <v>569</v>
      </c>
      <c r="AE93" s="797" t="s">
        <v>1656</v>
      </c>
      <c r="AF93" s="813"/>
    </row>
    <row r="94" spans="1:32" ht="16.5" customHeight="1" x14ac:dyDescent="0.25">
      <c r="A94" s="801"/>
      <c r="B94" s="798"/>
      <c r="C94" s="797"/>
      <c r="D94" s="35"/>
      <c r="E94" s="1617"/>
      <c r="F94" s="1010" t="s">
        <v>520</v>
      </c>
      <c r="G94" s="839"/>
      <c r="H94" s="648"/>
      <c r="I94" s="492"/>
      <c r="J94" s="823"/>
      <c r="K94" s="514"/>
      <c r="L94" s="834"/>
      <c r="M94" s="836"/>
      <c r="N94" s="823"/>
      <c r="O94" s="830"/>
      <c r="P94" s="796"/>
      <c r="Q94" s="826"/>
      <c r="R94" s="796"/>
      <c r="S94" s="796"/>
      <c r="T94" s="819"/>
      <c r="U94" s="731" t="s">
        <v>18</v>
      </c>
      <c r="V94" s="851">
        <v>1</v>
      </c>
      <c r="W94" s="851">
        <v>0</v>
      </c>
      <c r="X94" s="851">
        <v>0</v>
      </c>
      <c r="Y94" s="851"/>
      <c r="Z94" s="851"/>
      <c r="AA94" s="851"/>
      <c r="AB94" s="851"/>
      <c r="AC94" s="851"/>
      <c r="AD94" s="220" t="s">
        <v>1420</v>
      </c>
      <c r="AE94" s="853" t="s">
        <v>1143</v>
      </c>
      <c r="AF94" s="813"/>
    </row>
    <row r="95" spans="1:32" ht="28.5" customHeight="1" x14ac:dyDescent="0.25">
      <c r="A95" s="801"/>
      <c r="B95" s="798"/>
      <c r="C95" s="797"/>
      <c r="D95" s="35"/>
      <c r="E95" s="394"/>
      <c r="F95" s="842" t="s">
        <v>714</v>
      </c>
      <c r="G95" s="839"/>
      <c r="H95" s="783"/>
      <c r="I95" s="836"/>
      <c r="J95" s="776"/>
      <c r="K95" s="844"/>
      <c r="L95" s="777"/>
      <c r="M95" s="836"/>
      <c r="N95" s="776"/>
      <c r="O95" s="596"/>
      <c r="P95" s="739"/>
      <c r="Q95" s="759"/>
      <c r="R95" s="739"/>
      <c r="S95" s="739"/>
      <c r="T95" s="755"/>
      <c r="U95" s="738" t="s">
        <v>135</v>
      </c>
      <c r="V95" s="851">
        <v>1</v>
      </c>
      <c r="W95" s="851">
        <v>0</v>
      </c>
      <c r="X95" s="851">
        <v>0</v>
      </c>
      <c r="Y95" s="784"/>
      <c r="Z95" s="784"/>
      <c r="AA95" s="784"/>
      <c r="AB95" s="793"/>
      <c r="AC95" s="793"/>
      <c r="AD95" s="735" t="s">
        <v>1202</v>
      </c>
      <c r="AE95" s="735" t="s">
        <v>1201</v>
      </c>
      <c r="AF95" s="813"/>
    </row>
    <row r="96" spans="1:32" ht="58.5" customHeight="1" thickBot="1" x14ac:dyDescent="0.3">
      <c r="A96" s="815"/>
      <c r="B96" s="806"/>
      <c r="C96" s="807"/>
      <c r="D96" s="36"/>
      <c r="E96" s="713"/>
      <c r="F96" s="849" t="s">
        <v>859</v>
      </c>
      <c r="G96" s="840"/>
      <c r="H96" s="674"/>
      <c r="I96" s="675"/>
      <c r="J96" s="824"/>
      <c r="K96" s="676"/>
      <c r="L96" s="835"/>
      <c r="M96" s="837"/>
      <c r="N96" s="824"/>
      <c r="O96" s="848"/>
      <c r="P96" s="802"/>
      <c r="Q96" s="827"/>
      <c r="R96" s="802"/>
      <c r="S96" s="802"/>
      <c r="T96" s="821"/>
      <c r="U96" s="363" t="s">
        <v>18</v>
      </c>
      <c r="V96" s="854">
        <v>1</v>
      </c>
      <c r="W96" s="854">
        <v>0</v>
      </c>
      <c r="X96" s="854">
        <v>0</v>
      </c>
      <c r="Y96" s="854"/>
      <c r="Z96" s="854"/>
      <c r="AA96" s="854"/>
      <c r="AB96" s="854"/>
      <c r="AC96" s="854"/>
      <c r="AD96" s="222" t="s">
        <v>1421</v>
      </c>
      <c r="AE96" s="854" t="s">
        <v>1403</v>
      </c>
      <c r="AF96" s="814"/>
    </row>
    <row r="97" spans="1:32" ht="15" customHeight="1" thickBot="1" x14ac:dyDescent="0.3">
      <c r="A97" s="801">
        <v>5</v>
      </c>
      <c r="B97" s="798">
        <v>20400</v>
      </c>
      <c r="C97" s="797" t="s">
        <v>349</v>
      </c>
      <c r="D97" s="35" t="s">
        <v>1</v>
      </c>
      <c r="E97" s="1656" t="s">
        <v>705</v>
      </c>
      <c r="F97" s="388" t="s">
        <v>515</v>
      </c>
      <c r="G97" s="370">
        <f>H97/$H$657</f>
        <v>1.1666666666666667</v>
      </c>
      <c r="H97" s="10">
        <v>7</v>
      </c>
      <c r="I97" s="360">
        <v>3</v>
      </c>
      <c r="J97" s="196">
        <f>I97/$I$657</f>
        <v>1</v>
      </c>
      <c r="K97" s="10">
        <v>0</v>
      </c>
      <c r="L97" s="357">
        <f>K97/$K$657</f>
        <v>0</v>
      </c>
      <c r="M97" s="360">
        <v>1</v>
      </c>
      <c r="N97" s="196">
        <f>M97/H97</f>
        <v>0.14285714285714285</v>
      </c>
      <c r="O97" s="593">
        <v>0</v>
      </c>
      <c r="P97" s="25">
        <v>0</v>
      </c>
      <c r="Q97" s="212">
        <v>0</v>
      </c>
      <c r="R97" s="25">
        <v>0</v>
      </c>
      <c r="S97" s="25">
        <v>98</v>
      </c>
      <c r="T97" s="172">
        <f>O97/S97</f>
        <v>0</v>
      </c>
      <c r="U97" s="738" t="s">
        <v>18</v>
      </c>
      <c r="V97" s="735">
        <v>1</v>
      </c>
      <c r="W97" s="735">
        <v>0</v>
      </c>
      <c r="X97" s="735">
        <v>0</v>
      </c>
      <c r="Y97" s="806"/>
      <c r="Z97" s="806"/>
      <c r="AA97" s="806"/>
      <c r="AB97" s="806"/>
      <c r="AC97" s="806"/>
      <c r="AD97" s="735">
        <v>0</v>
      </c>
      <c r="AE97" s="13" t="s">
        <v>570</v>
      </c>
      <c r="AF97" s="1019" t="s">
        <v>1413</v>
      </c>
    </row>
    <row r="98" spans="1:32" ht="15" customHeight="1" x14ac:dyDescent="0.25">
      <c r="A98" s="801"/>
      <c r="B98" s="798"/>
      <c r="C98" s="797"/>
      <c r="D98" s="35"/>
      <c r="E98" s="1656"/>
      <c r="F98" s="842" t="s">
        <v>571</v>
      </c>
      <c r="G98" s="370"/>
      <c r="H98" s="350"/>
      <c r="I98" s="360"/>
      <c r="J98" s="196"/>
      <c r="K98" s="10"/>
      <c r="L98" s="357"/>
      <c r="M98" s="360"/>
      <c r="N98" s="196"/>
      <c r="O98" s="593"/>
      <c r="P98" s="25"/>
      <c r="Q98" s="212"/>
      <c r="R98" s="25"/>
      <c r="S98" s="25"/>
      <c r="T98" s="172"/>
      <c r="U98" s="24" t="s">
        <v>18</v>
      </c>
      <c r="V98" s="12">
        <v>1</v>
      </c>
      <c r="W98" s="12">
        <v>0</v>
      </c>
      <c r="X98" s="12">
        <v>0</v>
      </c>
      <c r="Y98" s="29">
        <v>0</v>
      </c>
      <c r="Z98" s="29">
        <v>0</v>
      </c>
      <c r="AA98" s="29">
        <v>0</v>
      </c>
      <c r="AB98" s="29">
        <v>0</v>
      </c>
      <c r="AC98" s="29">
        <v>0</v>
      </c>
      <c r="AD98" s="12">
        <v>0</v>
      </c>
      <c r="AE98" s="13" t="s">
        <v>572</v>
      </c>
      <c r="AF98" s="813"/>
    </row>
    <row r="99" spans="1:32" ht="28.5" customHeight="1" x14ac:dyDescent="0.25">
      <c r="A99" s="801"/>
      <c r="B99" s="798"/>
      <c r="C99" s="797"/>
      <c r="D99" s="35"/>
      <c r="E99" s="1199" t="s">
        <v>1422</v>
      </c>
      <c r="F99" s="842" t="s">
        <v>1187</v>
      </c>
      <c r="G99" s="839"/>
      <c r="H99" s="783"/>
      <c r="I99" s="836"/>
      <c r="J99" s="776"/>
      <c r="K99" s="844"/>
      <c r="L99" s="777"/>
      <c r="M99" s="836"/>
      <c r="N99" s="776"/>
      <c r="O99" s="596"/>
      <c r="P99" s="739"/>
      <c r="Q99" s="759"/>
      <c r="R99" s="739"/>
      <c r="S99" s="739"/>
      <c r="T99" s="755"/>
      <c r="U99" s="1632" t="s">
        <v>101</v>
      </c>
      <c r="V99" s="1624">
        <v>1</v>
      </c>
      <c r="W99" s="1624">
        <v>0</v>
      </c>
      <c r="X99" s="1624">
        <v>0</v>
      </c>
      <c r="Y99" s="784"/>
      <c r="Z99" s="784"/>
      <c r="AA99" s="784"/>
      <c r="AB99" s="793"/>
      <c r="AC99" s="793"/>
      <c r="AD99" s="1620" t="s">
        <v>1204</v>
      </c>
      <c r="AE99" s="851" t="s">
        <v>1326</v>
      </c>
      <c r="AF99" s="813"/>
    </row>
    <row r="100" spans="1:32" ht="15" customHeight="1" x14ac:dyDescent="0.25">
      <c r="A100" s="801"/>
      <c r="B100" s="798"/>
      <c r="C100" s="797"/>
      <c r="D100" s="35"/>
      <c r="E100" s="1074"/>
      <c r="F100" s="388" t="s">
        <v>1196</v>
      </c>
      <c r="G100" s="839"/>
      <c r="H100" s="783"/>
      <c r="I100" s="836"/>
      <c r="J100" s="776"/>
      <c r="K100" s="844"/>
      <c r="L100" s="777"/>
      <c r="M100" s="836"/>
      <c r="N100" s="776"/>
      <c r="O100" s="596"/>
      <c r="P100" s="739"/>
      <c r="Q100" s="759"/>
      <c r="R100" s="739"/>
      <c r="S100" s="739"/>
      <c r="T100" s="755"/>
      <c r="U100" s="1633"/>
      <c r="V100" s="1625"/>
      <c r="W100" s="1625"/>
      <c r="X100" s="1625"/>
      <c r="Y100" s="784"/>
      <c r="Z100" s="784"/>
      <c r="AA100" s="784"/>
      <c r="AB100" s="793"/>
      <c r="AC100" s="793"/>
      <c r="AD100" s="1615"/>
      <c r="AE100" s="735" t="s">
        <v>1327</v>
      </c>
      <c r="AF100" s="813"/>
    </row>
    <row r="101" spans="1:32" ht="15" customHeight="1" x14ac:dyDescent="0.25">
      <c r="A101" s="801"/>
      <c r="B101" s="798"/>
      <c r="C101" s="797"/>
      <c r="D101" s="35"/>
      <c r="E101" s="384"/>
      <c r="F101" s="771" t="s">
        <v>694</v>
      </c>
      <c r="G101" s="370"/>
      <c r="H101" s="350"/>
      <c r="I101" s="360"/>
      <c r="J101" s="196"/>
      <c r="K101" s="10"/>
      <c r="L101" s="357"/>
      <c r="M101" s="360"/>
      <c r="N101" s="196"/>
      <c r="O101" s="216"/>
      <c r="P101" s="7"/>
      <c r="Q101" s="209"/>
      <c r="R101" s="7"/>
      <c r="S101" s="7"/>
      <c r="T101" s="167"/>
      <c r="U101" s="14" t="s">
        <v>18</v>
      </c>
      <c r="V101" s="5">
        <v>1</v>
      </c>
      <c r="W101" s="5">
        <v>0</v>
      </c>
      <c r="X101" s="5">
        <v>0</v>
      </c>
      <c r="Y101" s="5"/>
      <c r="Z101" s="5"/>
      <c r="AA101" s="5"/>
      <c r="AB101" s="5"/>
      <c r="AC101" s="5"/>
      <c r="AD101" s="5" t="s">
        <v>789</v>
      </c>
      <c r="AE101" s="9" t="s">
        <v>62</v>
      </c>
      <c r="AF101" s="813"/>
    </row>
    <row r="102" spans="1:32" ht="15" customHeight="1" x14ac:dyDescent="0.25">
      <c r="A102" s="801"/>
      <c r="B102" s="798"/>
      <c r="C102" s="797"/>
      <c r="D102" s="35"/>
      <c r="E102" s="1020"/>
      <c r="F102" s="1010" t="s">
        <v>520</v>
      </c>
      <c r="G102" s="839"/>
      <c r="H102" s="831"/>
      <c r="I102" s="836"/>
      <c r="J102" s="823"/>
      <c r="K102" s="797"/>
      <c r="L102" s="834"/>
      <c r="M102" s="836"/>
      <c r="N102" s="823"/>
      <c r="O102" s="847"/>
      <c r="P102" s="810"/>
      <c r="Q102" s="828"/>
      <c r="R102" s="810"/>
      <c r="S102" s="810"/>
      <c r="T102" s="820"/>
      <c r="U102" s="853" t="s">
        <v>18</v>
      </c>
      <c r="V102" s="851">
        <v>1</v>
      </c>
      <c r="W102" s="851">
        <v>0</v>
      </c>
      <c r="X102" s="851">
        <v>0</v>
      </c>
      <c r="Y102" s="800"/>
      <c r="Z102" s="800"/>
      <c r="AA102" s="800"/>
      <c r="AB102" s="800"/>
      <c r="AC102" s="800"/>
      <c r="AD102" s="1021" t="s">
        <v>1145</v>
      </c>
      <c r="AE102" s="852" t="s">
        <v>62</v>
      </c>
      <c r="AF102" s="813"/>
    </row>
    <row r="103" spans="1:32" ht="15" customHeight="1" thickBot="1" x14ac:dyDescent="0.3">
      <c r="A103" s="815"/>
      <c r="B103" s="806"/>
      <c r="C103" s="807"/>
      <c r="D103" s="36"/>
      <c r="E103" s="391"/>
      <c r="F103" s="729" t="s">
        <v>70</v>
      </c>
      <c r="G103" s="371"/>
      <c r="H103" s="355"/>
      <c r="I103" s="360"/>
      <c r="J103" s="196"/>
      <c r="K103" s="10"/>
      <c r="L103" s="357"/>
      <c r="M103" s="360"/>
      <c r="N103" s="196"/>
      <c r="O103" s="592"/>
      <c r="P103" s="23"/>
      <c r="Q103" s="210"/>
      <c r="R103" s="23"/>
      <c r="S103" s="23"/>
      <c r="T103" s="170"/>
      <c r="U103" s="42" t="s">
        <v>18</v>
      </c>
      <c r="V103" s="16">
        <v>1</v>
      </c>
      <c r="W103" s="16">
        <v>0</v>
      </c>
      <c r="X103" s="16">
        <v>0</v>
      </c>
      <c r="Y103" s="16"/>
      <c r="Z103" s="16"/>
      <c r="AA103" s="16"/>
      <c r="AB103" s="16"/>
      <c r="AC103" s="16"/>
      <c r="AD103" s="16" t="s">
        <v>791</v>
      </c>
      <c r="AE103" s="21" t="s">
        <v>790</v>
      </c>
      <c r="AF103" s="814"/>
    </row>
    <row r="104" spans="1:32" ht="15" customHeight="1" x14ac:dyDescent="0.25">
      <c r="A104" s="812">
        <v>6</v>
      </c>
      <c r="B104" s="803">
        <v>20080</v>
      </c>
      <c r="C104" s="855" t="s">
        <v>338</v>
      </c>
      <c r="D104" s="34" t="s">
        <v>10</v>
      </c>
      <c r="E104" s="413" t="s">
        <v>107</v>
      </c>
      <c r="F104" s="770" t="s">
        <v>573</v>
      </c>
      <c r="G104" s="841">
        <f>H104/$H$657</f>
        <v>0.66666666666666663</v>
      </c>
      <c r="H104" s="855">
        <v>4</v>
      </c>
      <c r="I104" s="838">
        <v>2</v>
      </c>
      <c r="J104" s="822">
        <f>I104/$I$657</f>
        <v>0.66666666666666663</v>
      </c>
      <c r="K104" s="389">
        <v>0</v>
      </c>
      <c r="L104" s="833">
        <f>K104/$K$657</f>
        <v>0</v>
      </c>
      <c r="M104" s="838">
        <v>1</v>
      </c>
      <c r="N104" s="181">
        <f>M104/H104</f>
        <v>0.25</v>
      </c>
      <c r="O104" s="829">
        <v>0</v>
      </c>
      <c r="P104" s="805">
        <v>0</v>
      </c>
      <c r="Q104" s="825">
        <v>0</v>
      </c>
      <c r="R104" s="805">
        <v>0</v>
      </c>
      <c r="S104" s="805">
        <v>64</v>
      </c>
      <c r="T104" s="163">
        <f>O104/S104</f>
        <v>0</v>
      </c>
      <c r="U104" s="362" t="s">
        <v>18</v>
      </c>
      <c r="V104" s="857">
        <v>1</v>
      </c>
      <c r="W104" s="857">
        <v>0</v>
      </c>
      <c r="X104" s="857">
        <v>0</v>
      </c>
      <c r="Y104" s="857"/>
      <c r="Z104" s="857"/>
      <c r="AA104" s="857"/>
      <c r="AB104" s="857"/>
      <c r="AC104" s="857"/>
      <c r="AD104" s="857" t="s">
        <v>574</v>
      </c>
      <c r="AE104" s="234" t="s">
        <v>706</v>
      </c>
      <c r="AF104" s="1018" t="s">
        <v>1413</v>
      </c>
    </row>
    <row r="105" spans="1:32" ht="15" customHeight="1" x14ac:dyDescent="0.25">
      <c r="A105" s="801"/>
      <c r="B105" s="798"/>
      <c r="C105" s="797"/>
      <c r="D105" s="35"/>
      <c r="E105" s="1629" t="s">
        <v>795</v>
      </c>
      <c r="F105" s="771" t="s">
        <v>497</v>
      </c>
      <c r="G105" s="839"/>
      <c r="H105" s="831"/>
      <c r="I105" s="836"/>
      <c r="J105" s="823"/>
      <c r="K105" s="844"/>
      <c r="L105" s="834"/>
      <c r="M105" s="836"/>
      <c r="N105" s="182"/>
      <c r="O105" s="830"/>
      <c r="P105" s="796"/>
      <c r="Q105" s="826"/>
      <c r="R105" s="796"/>
      <c r="S105" s="796"/>
      <c r="T105" s="179"/>
      <c r="U105" s="731" t="s">
        <v>18</v>
      </c>
      <c r="V105" s="851">
        <v>1</v>
      </c>
      <c r="W105" s="851">
        <v>0</v>
      </c>
      <c r="X105" s="851">
        <v>0</v>
      </c>
      <c r="Y105" s="851"/>
      <c r="Z105" s="851"/>
      <c r="AA105" s="851"/>
      <c r="AB105" s="851"/>
      <c r="AC105" s="851"/>
      <c r="AD105" s="851" t="s">
        <v>1147</v>
      </c>
      <c r="AE105" s="235" t="s">
        <v>62</v>
      </c>
      <c r="AF105" s="813"/>
    </row>
    <row r="106" spans="1:32" ht="15" customHeight="1" x14ac:dyDescent="0.25">
      <c r="A106" s="801"/>
      <c r="B106" s="798"/>
      <c r="C106" s="797"/>
      <c r="D106" s="35"/>
      <c r="E106" s="1629"/>
      <c r="F106" s="771" t="s">
        <v>892</v>
      </c>
      <c r="G106" s="839"/>
      <c r="H106" s="831"/>
      <c r="I106" s="836"/>
      <c r="J106" s="823"/>
      <c r="K106" s="844"/>
      <c r="L106" s="834"/>
      <c r="M106" s="836"/>
      <c r="N106" s="182"/>
      <c r="O106" s="217"/>
      <c r="P106" s="52"/>
      <c r="Q106" s="19"/>
      <c r="R106" s="52"/>
      <c r="S106" s="52"/>
      <c r="T106" s="563"/>
      <c r="U106" s="836" t="s">
        <v>18</v>
      </c>
      <c r="V106" s="798">
        <v>1</v>
      </c>
      <c r="W106" s="798">
        <v>0</v>
      </c>
      <c r="X106" s="798">
        <v>0</v>
      </c>
      <c r="Y106" s="798"/>
      <c r="Z106" s="798"/>
      <c r="AA106" s="798"/>
      <c r="AB106" s="798"/>
      <c r="AC106" s="798"/>
      <c r="AD106" s="851" t="s">
        <v>1423</v>
      </c>
      <c r="AE106" s="235" t="s">
        <v>62</v>
      </c>
      <c r="AF106" s="813"/>
    </row>
    <row r="107" spans="1:32" ht="30" customHeight="1" thickBot="1" x14ac:dyDescent="0.3">
      <c r="A107" s="815"/>
      <c r="B107" s="806"/>
      <c r="C107" s="807"/>
      <c r="D107" s="36"/>
      <c r="E107" s="713"/>
      <c r="F107" s="849" t="s">
        <v>859</v>
      </c>
      <c r="G107" s="840"/>
      <c r="H107" s="832"/>
      <c r="I107" s="837"/>
      <c r="J107" s="824"/>
      <c r="K107" s="405"/>
      <c r="L107" s="835"/>
      <c r="M107" s="837"/>
      <c r="N107" s="183"/>
      <c r="O107" s="848"/>
      <c r="P107" s="802"/>
      <c r="Q107" s="827"/>
      <c r="R107" s="802"/>
      <c r="S107" s="802"/>
      <c r="T107" s="180"/>
      <c r="U107" s="363" t="s">
        <v>18</v>
      </c>
      <c r="V107" s="854">
        <v>1</v>
      </c>
      <c r="W107" s="854">
        <v>1</v>
      </c>
      <c r="X107" s="854">
        <v>1</v>
      </c>
      <c r="Y107" s="854"/>
      <c r="Z107" s="854"/>
      <c r="AA107" s="854"/>
      <c r="AB107" s="854"/>
      <c r="AC107" s="854"/>
      <c r="AD107" s="854" t="s">
        <v>1146</v>
      </c>
      <c r="AE107" s="854" t="s">
        <v>1403</v>
      </c>
      <c r="AF107" s="814"/>
    </row>
    <row r="108" spans="1:32" ht="15" customHeight="1" x14ac:dyDescent="0.25">
      <c r="A108" s="801">
        <v>7</v>
      </c>
      <c r="B108" s="798">
        <v>20460</v>
      </c>
      <c r="C108" s="797" t="s">
        <v>339</v>
      </c>
      <c r="D108" s="35" t="s">
        <v>3</v>
      </c>
      <c r="E108" s="1623" t="s">
        <v>796</v>
      </c>
      <c r="F108" s="770" t="s">
        <v>488</v>
      </c>
      <c r="G108" s="370">
        <f>H108/$H$657</f>
        <v>1.1666666666666667</v>
      </c>
      <c r="H108" s="10">
        <v>7</v>
      </c>
      <c r="I108" s="838">
        <v>3</v>
      </c>
      <c r="J108" s="822">
        <f>I108/$I$657</f>
        <v>1</v>
      </c>
      <c r="K108" s="855">
        <v>0</v>
      </c>
      <c r="L108" s="833">
        <f>K108/$K$657</f>
        <v>0</v>
      </c>
      <c r="M108" s="838">
        <v>0</v>
      </c>
      <c r="N108" s="822">
        <f>M108/H108</f>
        <v>0</v>
      </c>
      <c r="O108" s="593">
        <v>0</v>
      </c>
      <c r="P108" s="25">
        <v>0</v>
      </c>
      <c r="Q108" s="212">
        <v>0</v>
      </c>
      <c r="R108" s="25">
        <v>0</v>
      </c>
      <c r="S108" s="25">
        <v>55</v>
      </c>
      <c r="T108" s="172">
        <f>O108/S108</f>
        <v>0</v>
      </c>
      <c r="U108" s="24" t="s">
        <v>18</v>
      </c>
      <c r="V108" s="12">
        <v>1</v>
      </c>
      <c r="W108" s="12">
        <v>0</v>
      </c>
      <c r="X108" s="12">
        <v>0</v>
      </c>
      <c r="Y108" s="12"/>
      <c r="Z108" s="12"/>
      <c r="AA108" s="12"/>
      <c r="AB108" s="12"/>
      <c r="AC108" s="12"/>
      <c r="AD108" s="12" t="s">
        <v>78</v>
      </c>
      <c r="AE108" s="13" t="s">
        <v>137</v>
      </c>
      <c r="AF108" s="1019" t="s">
        <v>1413</v>
      </c>
    </row>
    <row r="109" spans="1:32" ht="15" customHeight="1" x14ac:dyDescent="0.25">
      <c r="A109" s="801"/>
      <c r="B109" s="798"/>
      <c r="C109" s="797"/>
      <c r="D109" s="35"/>
      <c r="E109" s="1623"/>
      <c r="F109" s="771" t="s">
        <v>214</v>
      </c>
      <c r="G109" s="370"/>
      <c r="H109" s="350"/>
      <c r="I109" s="836"/>
      <c r="J109" s="823"/>
      <c r="K109" s="797"/>
      <c r="L109" s="834"/>
      <c r="M109" s="836"/>
      <c r="N109" s="823"/>
      <c r="O109" s="216"/>
      <c r="P109" s="7"/>
      <c r="Q109" s="209"/>
      <c r="R109" s="7"/>
      <c r="S109" s="7"/>
      <c r="T109" s="167"/>
      <c r="U109" s="14" t="s">
        <v>18</v>
      </c>
      <c r="V109" s="5">
        <v>1</v>
      </c>
      <c r="W109" s="5">
        <v>0</v>
      </c>
      <c r="X109" s="5">
        <v>0</v>
      </c>
      <c r="Y109" s="5"/>
      <c r="Z109" s="5"/>
      <c r="AA109" s="5"/>
      <c r="AB109" s="5"/>
      <c r="AC109" s="5"/>
      <c r="AD109" s="5" t="s">
        <v>78</v>
      </c>
      <c r="AE109" s="9" t="s">
        <v>575</v>
      </c>
      <c r="AF109" s="813"/>
    </row>
    <row r="110" spans="1:32" ht="15" customHeight="1" thickBot="1" x14ac:dyDescent="0.3">
      <c r="A110" s="801"/>
      <c r="B110" s="798"/>
      <c r="C110" s="797"/>
      <c r="D110" s="35"/>
      <c r="E110" s="45"/>
      <c r="F110" s="771" t="s">
        <v>1061</v>
      </c>
      <c r="G110" s="370"/>
      <c r="H110" s="350"/>
      <c r="I110" s="836"/>
      <c r="J110" s="823"/>
      <c r="K110" s="797"/>
      <c r="L110" s="834"/>
      <c r="M110" s="836"/>
      <c r="N110" s="823"/>
      <c r="O110" s="216"/>
      <c r="P110" s="7"/>
      <c r="Q110" s="209"/>
      <c r="R110" s="7"/>
      <c r="S110" s="7"/>
      <c r="T110" s="167"/>
      <c r="U110" s="14" t="s">
        <v>18</v>
      </c>
      <c r="V110" s="5">
        <v>0</v>
      </c>
      <c r="W110" s="5">
        <v>0</v>
      </c>
      <c r="X110" s="5">
        <v>0</v>
      </c>
      <c r="Y110" s="20"/>
      <c r="Z110" s="20"/>
      <c r="AA110" s="20"/>
      <c r="AB110" s="20"/>
      <c r="AC110" s="20"/>
      <c r="AD110" s="5" t="s">
        <v>78</v>
      </c>
      <c r="AE110" s="9">
        <v>0</v>
      </c>
      <c r="AF110" s="813"/>
    </row>
    <row r="111" spans="1:32" ht="15" customHeight="1" thickBot="1" x14ac:dyDescent="0.3">
      <c r="A111" s="801"/>
      <c r="B111" s="798"/>
      <c r="C111" s="797"/>
      <c r="D111" s="35"/>
      <c r="E111" s="38"/>
      <c r="F111" s="771" t="s">
        <v>67</v>
      </c>
      <c r="G111" s="370"/>
      <c r="H111" s="350"/>
      <c r="I111" s="836"/>
      <c r="J111" s="823"/>
      <c r="K111" s="797"/>
      <c r="L111" s="834"/>
      <c r="M111" s="836"/>
      <c r="N111" s="823"/>
      <c r="O111" s="216"/>
      <c r="P111" s="7"/>
      <c r="Q111" s="209"/>
      <c r="R111" s="7"/>
      <c r="S111" s="7"/>
      <c r="T111" s="167"/>
      <c r="U111" s="14" t="s">
        <v>18</v>
      </c>
      <c r="V111" s="5">
        <v>1</v>
      </c>
      <c r="W111" s="5">
        <v>0</v>
      </c>
      <c r="X111" s="5">
        <v>0</v>
      </c>
      <c r="Y111" s="20"/>
      <c r="Z111" s="20"/>
      <c r="AA111" s="20"/>
      <c r="AB111" s="20"/>
      <c r="AC111" s="20"/>
      <c r="AD111" s="851" t="s">
        <v>1150</v>
      </c>
      <c r="AE111" s="9" t="s">
        <v>576</v>
      </c>
      <c r="AF111" s="813"/>
    </row>
    <row r="112" spans="1:32" ht="15" customHeight="1" thickBot="1" x14ac:dyDescent="0.3">
      <c r="A112" s="801"/>
      <c r="B112" s="798"/>
      <c r="C112" s="797"/>
      <c r="D112" s="35"/>
      <c r="E112" s="808"/>
      <c r="F112" s="842" t="s">
        <v>145</v>
      </c>
      <c r="G112" s="839"/>
      <c r="H112" s="831"/>
      <c r="I112" s="836"/>
      <c r="J112" s="823"/>
      <c r="K112" s="797"/>
      <c r="L112" s="834"/>
      <c r="M112" s="836"/>
      <c r="N112" s="823"/>
      <c r="O112" s="830"/>
      <c r="P112" s="796"/>
      <c r="Q112" s="826"/>
      <c r="R112" s="796"/>
      <c r="S112" s="796"/>
      <c r="T112" s="819"/>
      <c r="U112" s="853" t="s">
        <v>18</v>
      </c>
      <c r="V112" s="851">
        <v>1</v>
      </c>
      <c r="W112" s="851">
        <v>0</v>
      </c>
      <c r="X112" s="851">
        <v>0</v>
      </c>
      <c r="Y112" s="798"/>
      <c r="Z112" s="798"/>
      <c r="AA112" s="798"/>
      <c r="AB112" s="798"/>
      <c r="AC112" s="798"/>
      <c r="AD112" s="851" t="s">
        <v>747</v>
      </c>
      <c r="AE112" s="852" t="s">
        <v>220</v>
      </c>
      <c r="AF112" s="813"/>
    </row>
    <row r="113" spans="1:32" ht="15" customHeight="1" x14ac:dyDescent="0.25">
      <c r="A113" s="801"/>
      <c r="B113" s="798"/>
      <c r="C113" s="797"/>
      <c r="D113" s="35"/>
      <c r="E113" s="38"/>
      <c r="F113" s="842" t="s">
        <v>66</v>
      </c>
      <c r="G113" s="370"/>
      <c r="H113" s="350"/>
      <c r="I113" s="836"/>
      <c r="J113" s="823"/>
      <c r="K113" s="797"/>
      <c r="L113" s="834"/>
      <c r="M113" s="836"/>
      <c r="N113" s="823"/>
      <c r="O113" s="216"/>
      <c r="P113" s="7"/>
      <c r="Q113" s="209"/>
      <c r="R113" s="7"/>
      <c r="S113" s="7"/>
      <c r="T113" s="167"/>
      <c r="U113" s="14" t="s">
        <v>18</v>
      </c>
      <c r="V113" s="5">
        <v>1</v>
      </c>
      <c r="W113" s="5">
        <v>0</v>
      </c>
      <c r="X113" s="5">
        <v>0</v>
      </c>
      <c r="Y113" s="29">
        <v>1</v>
      </c>
      <c r="Z113" s="29">
        <v>0</v>
      </c>
      <c r="AA113" s="29">
        <v>0</v>
      </c>
      <c r="AB113" s="29">
        <v>1</v>
      </c>
      <c r="AC113" s="29">
        <v>0</v>
      </c>
      <c r="AD113" s="5">
        <v>0</v>
      </c>
      <c r="AE113" s="9" t="s">
        <v>144</v>
      </c>
      <c r="AF113" s="813"/>
    </row>
    <row r="114" spans="1:32" ht="15" customHeight="1" thickBot="1" x14ac:dyDescent="0.3">
      <c r="A114" s="801"/>
      <c r="B114" s="798"/>
      <c r="C114" s="797"/>
      <c r="D114" s="35"/>
      <c r="E114" s="38"/>
      <c r="F114" s="849" t="s">
        <v>231</v>
      </c>
      <c r="G114" s="370"/>
      <c r="H114" s="350"/>
      <c r="I114" s="837"/>
      <c r="J114" s="824"/>
      <c r="K114" s="807"/>
      <c r="L114" s="835"/>
      <c r="M114" s="837"/>
      <c r="N114" s="824"/>
      <c r="O114" s="216"/>
      <c r="P114" s="7"/>
      <c r="Q114" s="209"/>
      <c r="R114" s="7"/>
      <c r="S114" s="7"/>
      <c r="T114" s="167"/>
      <c r="U114" s="14" t="s">
        <v>18</v>
      </c>
      <c r="V114" s="5">
        <v>1</v>
      </c>
      <c r="W114" s="5">
        <v>0</v>
      </c>
      <c r="X114" s="5">
        <v>0</v>
      </c>
      <c r="Y114" s="12"/>
      <c r="Z114" s="12"/>
      <c r="AA114" s="12"/>
      <c r="AB114" s="12"/>
      <c r="AC114" s="12"/>
      <c r="AD114" s="5">
        <v>0</v>
      </c>
      <c r="AE114" s="9" t="s">
        <v>142</v>
      </c>
      <c r="AF114" s="813"/>
    </row>
    <row r="115" spans="1:32" ht="15" customHeight="1" thickBot="1" x14ac:dyDescent="0.3">
      <c r="A115" s="812">
        <v>8</v>
      </c>
      <c r="B115" s="803">
        <v>20550</v>
      </c>
      <c r="C115" s="855" t="s">
        <v>340</v>
      </c>
      <c r="D115" s="34" t="s">
        <v>9</v>
      </c>
      <c r="E115" s="1628" t="s">
        <v>108</v>
      </c>
      <c r="F115" s="770" t="s">
        <v>529</v>
      </c>
      <c r="G115" s="372">
        <f>H115/$H$657</f>
        <v>1.3333333333333333</v>
      </c>
      <c r="H115" s="27">
        <v>8</v>
      </c>
      <c r="I115" s="360">
        <v>2</v>
      </c>
      <c r="J115" s="196">
        <f>I115/$I$657</f>
        <v>0.66666666666666663</v>
      </c>
      <c r="K115" s="10">
        <v>0</v>
      </c>
      <c r="L115" s="357">
        <f>K115/$K$657</f>
        <v>0</v>
      </c>
      <c r="M115" s="360">
        <v>0</v>
      </c>
      <c r="N115" s="196">
        <f>M115/H115</f>
        <v>0</v>
      </c>
      <c r="O115" s="215">
        <v>0</v>
      </c>
      <c r="P115" s="30">
        <v>0</v>
      </c>
      <c r="Q115" s="208">
        <v>0</v>
      </c>
      <c r="R115" s="30">
        <v>0</v>
      </c>
      <c r="S115" s="30">
        <v>111</v>
      </c>
      <c r="T115" s="166">
        <f>O115/S115</f>
        <v>0</v>
      </c>
      <c r="U115" s="28" t="s">
        <v>18</v>
      </c>
      <c r="V115" s="29">
        <v>1</v>
      </c>
      <c r="W115" s="29">
        <v>0</v>
      </c>
      <c r="X115" s="29">
        <v>0</v>
      </c>
      <c r="Y115" s="20"/>
      <c r="Z115" s="20"/>
      <c r="AA115" s="20"/>
      <c r="AB115" s="20"/>
      <c r="AC115" s="20"/>
      <c r="AD115" s="29">
        <v>0</v>
      </c>
      <c r="AE115" s="103" t="s">
        <v>797</v>
      </c>
      <c r="AF115" s="1018" t="s">
        <v>1413</v>
      </c>
    </row>
    <row r="116" spans="1:32" ht="15" customHeight="1" x14ac:dyDescent="0.25">
      <c r="A116" s="801"/>
      <c r="B116" s="798"/>
      <c r="C116" s="797"/>
      <c r="D116" s="35"/>
      <c r="E116" s="1629"/>
      <c r="F116" s="771" t="s">
        <v>143</v>
      </c>
      <c r="G116" s="370"/>
      <c r="H116" s="350"/>
      <c r="I116" s="360"/>
      <c r="J116" s="196"/>
      <c r="K116" s="10"/>
      <c r="L116" s="357"/>
      <c r="M116" s="360"/>
      <c r="N116" s="196"/>
      <c r="O116" s="216"/>
      <c r="P116" s="7"/>
      <c r="Q116" s="209"/>
      <c r="R116" s="7"/>
      <c r="S116" s="7"/>
      <c r="T116" s="167"/>
      <c r="U116" s="14" t="s">
        <v>18</v>
      </c>
      <c r="V116" s="5">
        <v>1</v>
      </c>
      <c r="W116" s="5">
        <v>0</v>
      </c>
      <c r="X116" s="5">
        <v>0</v>
      </c>
      <c r="Y116" s="5"/>
      <c r="Z116" s="5"/>
      <c r="AA116" s="5"/>
      <c r="AB116" s="5"/>
      <c r="AC116" s="5"/>
      <c r="AD116" s="5">
        <v>0</v>
      </c>
      <c r="AE116" s="9" t="s">
        <v>578</v>
      </c>
      <c r="AF116" s="813"/>
    </row>
    <row r="117" spans="1:32" ht="15" customHeight="1" x14ac:dyDescent="0.25">
      <c r="A117" s="801"/>
      <c r="B117" s="798"/>
      <c r="C117" s="797"/>
      <c r="D117" s="35"/>
      <c r="E117" s="387"/>
      <c r="F117" s="1010" t="s">
        <v>520</v>
      </c>
      <c r="G117" s="839"/>
      <c r="H117" s="831"/>
      <c r="I117" s="836"/>
      <c r="J117" s="823"/>
      <c r="K117" s="797"/>
      <c r="L117" s="834"/>
      <c r="M117" s="836"/>
      <c r="N117" s="823"/>
      <c r="O117" s="830"/>
      <c r="P117" s="796"/>
      <c r="Q117" s="826"/>
      <c r="R117" s="796"/>
      <c r="S117" s="796"/>
      <c r="T117" s="819"/>
      <c r="U117" s="853" t="s">
        <v>18</v>
      </c>
      <c r="V117" s="851">
        <v>1</v>
      </c>
      <c r="W117" s="851">
        <v>0</v>
      </c>
      <c r="X117" s="851">
        <v>0</v>
      </c>
      <c r="Y117" s="851"/>
      <c r="Z117" s="851"/>
      <c r="AA117" s="851"/>
      <c r="AB117" s="851"/>
      <c r="AC117" s="851"/>
      <c r="AD117" s="1021" t="s">
        <v>1145</v>
      </c>
      <c r="AE117" s="852" t="s">
        <v>62</v>
      </c>
      <c r="AF117" s="813"/>
    </row>
    <row r="118" spans="1:32" ht="16.5" customHeight="1" x14ac:dyDescent="0.25">
      <c r="A118" s="801"/>
      <c r="B118" s="798"/>
      <c r="C118" s="797"/>
      <c r="D118" s="35"/>
      <c r="E118" s="38"/>
      <c r="F118" s="842" t="s">
        <v>488</v>
      </c>
      <c r="G118" s="370"/>
      <c r="H118" s="350"/>
      <c r="I118" s="360"/>
      <c r="J118" s="196"/>
      <c r="K118" s="10"/>
      <c r="L118" s="357"/>
      <c r="M118" s="360"/>
      <c r="N118" s="196"/>
      <c r="O118" s="216"/>
      <c r="P118" s="7"/>
      <c r="Q118" s="209"/>
      <c r="R118" s="7"/>
      <c r="S118" s="7"/>
      <c r="T118" s="167"/>
      <c r="U118" s="14" t="s">
        <v>18</v>
      </c>
      <c r="V118" s="5">
        <v>1</v>
      </c>
      <c r="W118" s="5">
        <v>0</v>
      </c>
      <c r="X118" s="5">
        <v>0</v>
      </c>
      <c r="Y118" s="5"/>
      <c r="Z118" s="5"/>
      <c r="AA118" s="5"/>
      <c r="AB118" s="5"/>
      <c r="AC118" s="5"/>
      <c r="AD118" s="5" t="s">
        <v>492</v>
      </c>
      <c r="AE118" s="852" t="s">
        <v>603</v>
      </c>
      <c r="AF118" s="813"/>
    </row>
    <row r="119" spans="1:32" ht="60" customHeight="1" x14ac:dyDescent="0.25">
      <c r="A119" s="801"/>
      <c r="B119" s="798"/>
      <c r="C119" s="797"/>
      <c r="D119" s="35"/>
      <c r="E119" s="808"/>
      <c r="F119" s="842" t="s">
        <v>859</v>
      </c>
      <c r="G119" s="839"/>
      <c r="H119" s="831"/>
      <c r="I119" s="836"/>
      <c r="J119" s="823"/>
      <c r="K119" s="797"/>
      <c r="L119" s="834"/>
      <c r="M119" s="836"/>
      <c r="N119" s="823"/>
      <c r="O119" s="830"/>
      <c r="P119" s="796"/>
      <c r="Q119" s="826"/>
      <c r="R119" s="796"/>
      <c r="S119" s="796"/>
      <c r="T119" s="819"/>
      <c r="U119" s="853" t="s">
        <v>18</v>
      </c>
      <c r="V119" s="851">
        <v>1</v>
      </c>
      <c r="W119" s="851">
        <v>0</v>
      </c>
      <c r="X119" s="851">
        <v>0</v>
      </c>
      <c r="Y119" s="851"/>
      <c r="Z119" s="851"/>
      <c r="AA119" s="851"/>
      <c r="AB119" s="851"/>
      <c r="AC119" s="851"/>
      <c r="AD119" s="851" t="s">
        <v>1424</v>
      </c>
      <c r="AE119" s="852" t="s">
        <v>1403</v>
      </c>
      <c r="AF119" s="813"/>
    </row>
    <row r="120" spans="1:32" ht="15" customHeight="1" x14ac:dyDescent="0.25">
      <c r="A120" s="801"/>
      <c r="B120" s="798"/>
      <c r="C120" s="797"/>
      <c r="D120" s="35"/>
      <c r="E120" s="38"/>
      <c r="F120" s="842" t="s">
        <v>571</v>
      </c>
      <c r="G120" s="370"/>
      <c r="H120" s="350"/>
      <c r="I120" s="360"/>
      <c r="J120" s="196"/>
      <c r="K120" s="10"/>
      <c r="L120" s="357"/>
      <c r="M120" s="360"/>
      <c r="N120" s="196"/>
      <c r="O120" s="216"/>
      <c r="P120" s="7"/>
      <c r="Q120" s="209"/>
      <c r="R120" s="7"/>
      <c r="S120" s="7"/>
      <c r="T120" s="167"/>
      <c r="U120" s="14" t="s">
        <v>18</v>
      </c>
      <c r="V120" s="5">
        <v>1</v>
      </c>
      <c r="W120" s="5">
        <v>0</v>
      </c>
      <c r="X120" s="5">
        <v>0</v>
      </c>
      <c r="Y120" s="5"/>
      <c r="Z120" s="5"/>
      <c r="AA120" s="5"/>
      <c r="AB120" s="5"/>
      <c r="AC120" s="5"/>
      <c r="AD120" s="5">
        <v>0</v>
      </c>
      <c r="AE120" s="9" t="s">
        <v>577</v>
      </c>
      <c r="AF120" s="813"/>
    </row>
    <row r="121" spans="1:32" ht="16.5" customHeight="1" thickBot="1" x14ac:dyDescent="0.3">
      <c r="A121" s="801"/>
      <c r="B121" s="798"/>
      <c r="C121" s="797"/>
      <c r="D121" s="35"/>
      <c r="E121" s="38"/>
      <c r="F121" s="842" t="s">
        <v>128</v>
      </c>
      <c r="G121" s="370"/>
      <c r="H121" s="350"/>
      <c r="I121" s="360"/>
      <c r="J121" s="196"/>
      <c r="K121" s="10"/>
      <c r="L121" s="357"/>
      <c r="M121" s="360"/>
      <c r="N121" s="196"/>
      <c r="O121" s="216"/>
      <c r="P121" s="7"/>
      <c r="Q121" s="209"/>
      <c r="R121" s="7"/>
      <c r="S121" s="7"/>
      <c r="T121" s="167"/>
      <c r="U121" s="14" t="s">
        <v>18</v>
      </c>
      <c r="V121" s="5">
        <v>1</v>
      </c>
      <c r="W121" s="5">
        <v>0</v>
      </c>
      <c r="X121" s="5">
        <v>0</v>
      </c>
      <c r="Y121" s="32"/>
      <c r="Z121" s="32"/>
      <c r="AA121" s="32"/>
      <c r="AB121" s="32"/>
      <c r="AC121" s="32"/>
      <c r="AD121" s="5">
        <v>0</v>
      </c>
      <c r="AE121" s="9" t="s">
        <v>146</v>
      </c>
      <c r="AF121" s="813"/>
    </row>
    <row r="122" spans="1:32" ht="15" customHeight="1" thickBot="1" x14ac:dyDescent="0.3">
      <c r="A122" s="801"/>
      <c r="B122" s="798"/>
      <c r="C122" s="797"/>
      <c r="D122" s="35"/>
      <c r="E122" s="38"/>
      <c r="F122" s="849" t="s">
        <v>312</v>
      </c>
      <c r="G122" s="371"/>
      <c r="H122" s="355"/>
      <c r="I122" s="360"/>
      <c r="J122" s="196"/>
      <c r="K122" s="10"/>
      <c r="L122" s="357"/>
      <c r="M122" s="360"/>
      <c r="N122" s="196"/>
      <c r="O122" s="592"/>
      <c r="P122" s="23"/>
      <c r="Q122" s="210"/>
      <c r="R122" s="23"/>
      <c r="S122" s="23"/>
      <c r="T122" s="170"/>
      <c r="U122" s="22" t="s">
        <v>18</v>
      </c>
      <c r="V122" s="20">
        <v>1</v>
      </c>
      <c r="W122" s="20">
        <v>0</v>
      </c>
      <c r="X122" s="20">
        <v>0</v>
      </c>
      <c r="Y122" s="12">
        <v>0</v>
      </c>
      <c r="Z122" s="12">
        <v>0</v>
      </c>
      <c r="AA122" s="12">
        <v>0</v>
      </c>
      <c r="AB122" s="12">
        <v>0</v>
      </c>
      <c r="AC122" s="12">
        <v>0</v>
      </c>
      <c r="AD122" s="20">
        <v>0</v>
      </c>
      <c r="AE122" s="21" t="s">
        <v>1100</v>
      </c>
      <c r="AF122" s="814"/>
    </row>
    <row r="123" spans="1:32" ht="15" customHeight="1" x14ac:dyDescent="0.25">
      <c r="A123" s="812">
        <v>9</v>
      </c>
      <c r="B123" s="803">
        <v>20630</v>
      </c>
      <c r="C123" s="855" t="s">
        <v>341</v>
      </c>
      <c r="D123" s="34" t="s">
        <v>1425</v>
      </c>
      <c r="E123" s="1652" t="s">
        <v>1426</v>
      </c>
      <c r="F123" s="1253" t="s">
        <v>214</v>
      </c>
      <c r="G123" s="184">
        <f>H123/$H$657</f>
        <v>0.66666666666666663</v>
      </c>
      <c r="H123" s="389">
        <v>4</v>
      </c>
      <c r="I123" s="368">
        <v>2</v>
      </c>
      <c r="J123" s="195">
        <f>I123/$I$657</f>
        <v>0.66666666666666663</v>
      </c>
      <c r="K123" s="389">
        <v>0</v>
      </c>
      <c r="L123" s="356">
        <f>K123/$K$657</f>
        <v>0</v>
      </c>
      <c r="M123" s="368">
        <v>0</v>
      </c>
      <c r="N123" s="195">
        <f>M123/H123</f>
        <v>0</v>
      </c>
      <c r="O123" s="575">
        <v>0</v>
      </c>
      <c r="P123" s="145">
        <v>0</v>
      </c>
      <c r="Q123" s="214">
        <v>0</v>
      </c>
      <c r="R123" s="145">
        <v>0</v>
      </c>
      <c r="S123" s="145">
        <v>70</v>
      </c>
      <c r="T123" s="178">
        <f>O123/S123</f>
        <v>0</v>
      </c>
      <c r="U123" s="368" t="s">
        <v>18</v>
      </c>
      <c r="V123" s="26">
        <v>1</v>
      </c>
      <c r="W123" s="26">
        <v>0</v>
      </c>
      <c r="X123" s="26">
        <v>0</v>
      </c>
      <c r="Y123" s="5"/>
      <c r="Z123" s="5"/>
      <c r="AA123" s="5"/>
      <c r="AB123" s="5"/>
      <c r="AC123" s="5"/>
      <c r="AD123" s="26">
        <v>0</v>
      </c>
      <c r="AE123" s="141" t="s">
        <v>147</v>
      </c>
      <c r="AF123" s="1018" t="s">
        <v>1414</v>
      </c>
    </row>
    <row r="124" spans="1:32" ht="15" customHeight="1" x14ac:dyDescent="0.25">
      <c r="A124" s="801"/>
      <c r="B124" s="798"/>
      <c r="C124" s="797"/>
      <c r="D124" s="35"/>
      <c r="E124" s="1621"/>
      <c r="F124" s="771" t="s">
        <v>67</v>
      </c>
      <c r="G124" s="359"/>
      <c r="H124" s="650"/>
      <c r="I124" s="360"/>
      <c r="J124" s="196"/>
      <c r="K124" s="404"/>
      <c r="L124" s="357"/>
      <c r="M124" s="360"/>
      <c r="N124" s="196"/>
      <c r="O124" s="577"/>
      <c r="P124" s="7"/>
      <c r="Q124" s="7"/>
      <c r="R124" s="7"/>
      <c r="S124" s="7"/>
      <c r="T124" s="167"/>
      <c r="U124" s="361" t="s">
        <v>18</v>
      </c>
      <c r="V124" s="5">
        <v>1</v>
      </c>
      <c r="W124" s="5">
        <v>0</v>
      </c>
      <c r="X124" s="5">
        <v>0</v>
      </c>
      <c r="Y124" s="5"/>
      <c r="Z124" s="5"/>
      <c r="AA124" s="5"/>
      <c r="AB124" s="5"/>
      <c r="AC124" s="5"/>
      <c r="AD124" s="5" t="s">
        <v>580</v>
      </c>
      <c r="AE124" s="5" t="s">
        <v>581</v>
      </c>
      <c r="AF124" s="813"/>
    </row>
    <row r="125" spans="1:32" ht="15" customHeight="1" x14ac:dyDescent="0.25">
      <c r="A125" s="801"/>
      <c r="B125" s="798"/>
      <c r="C125" s="797"/>
      <c r="D125" s="35"/>
      <c r="E125" s="38"/>
      <c r="F125" s="842" t="s">
        <v>121</v>
      </c>
      <c r="G125" s="359"/>
      <c r="H125" s="650"/>
      <c r="I125" s="360"/>
      <c r="J125" s="196"/>
      <c r="K125" s="404"/>
      <c r="L125" s="357"/>
      <c r="M125" s="360"/>
      <c r="N125" s="196"/>
      <c r="O125" s="577"/>
      <c r="P125" s="7"/>
      <c r="Q125" s="7"/>
      <c r="R125" s="7"/>
      <c r="S125" s="7"/>
      <c r="T125" s="167"/>
      <c r="U125" s="361" t="s">
        <v>18</v>
      </c>
      <c r="V125" s="5">
        <v>1</v>
      </c>
      <c r="W125" s="5">
        <v>0</v>
      </c>
      <c r="X125" s="5">
        <v>0</v>
      </c>
      <c r="Y125" s="5"/>
      <c r="Z125" s="5"/>
      <c r="AA125" s="5"/>
      <c r="AB125" s="5"/>
      <c r="AC125" s="5"/>
      <c r="AD125" s="5"/>
      <c r="AE125" s="5" t="s">
        <v>582</v>
      </c>
      <c r="AF125" s="813"/>
    </row>
    <row r="126" spans="1:32" ht="15" customHeight="1" thickBot="1" x14ac:dyDescent="0.3">
      <c r="A126" s="815"/>
      <c r="B126" s="806"/>
      <c r="C126" s="807"/>
      <c r="D126" s="36"/>
      <c r="E126" s="48"/>
      <c r="F126" s="1252" t="s">
        <v>583</v>
      </c>
      <c r="G126" s="359"/>
      <c r="H126" s="651"/>
      <c r="I126" s="366"/>
      <c r="J126" s="197"/>
      <c r="K126" s="405"/>
      <c r="L126" s="358"/>
      <c r="M126" s="366"/>
      <c r="N126" s="197"/>
      <c r="O126" s="565"/>
      <c r="P126" s="44"/>
      <c r="Q126" s="213"/>
      <c r="R126" s="44"/>
      <c r="S126" s="44"/>
      <c r="T126" s="169"/>
      <c r="U126" s="366" t="s">
        <v>18</v>
      </c>
      <c r="V126" s="32">
        <v>1</v>
      </c>
      <c r="W126" s="32">
        <v>0</v>
      </c>
      <c r="X126" s="32">
        <v>0</v>
      </c>
      <c r="Y126" s="5"/>
      <c r="Z126" s="5"/>
      <c r="AA126" s="5"/>
      <c r="AB126" s="5"/>
      <c r="AC126" s="5"/>
      <c r="AD126" s="32"/>
      <c r="AE126" s="142" t="s">
        <v>587</v>
      </c>
      <c r="AF126" s="814"/>
    </row>
    <row r="127" spans="1:32" ht="15" customHeight="1" x14ac:dyDescent="0.25">
      <c r="A127" s="812">
        <v>10</v>
      </c>
      <c r="B127" s="803">
        <v>20810</v>
      </c>
      <c r="C127" s="855" t="s">
        <v>342</v>
      </c>
      <c r="D127" s="34" t="s">
        <v>4</v>
      </c>
      <c r="E127" s="1616" t="s">
        <v>82</v>
      </c>
      <c r="F127" s="770" t="s">
        <v>515</v>
      </c>
      <c r="G127" s="372">
        <f>H127/$H$657</f>
        <v>0.83333333333333337</v>
      </c>
      <c r="H127" s="27">
        <v>5</v>
      </c>
      <c r="I127" s="360">
        <v>0</v>
      </c>
      <c r="J127" s="196">
        <f>I127/$I$657</f>
        <v>0</v>
      </c>
      <c r="K127" s="10">
        <v>0</v>
      </c>
      <c r="L127" s="357">
        <f>K127/$K$657</f>
        <v>0</v>
      </c>
      <c r="M127" s="360">
        <v>0</v>
      </c>
      <c r="N127" s="196">
        <f>M127/H127</f>
        <v>0</v>
      </c>
      <c r="O127" s="215">
        <v>0</v>
      </c>
      <c r="P127" s="30">
        <v>0</v>
      </c>
      <c r="Q127" s="208">
        <v>0</v>
      </c>
      <c r="R127" s="30">
        <v>0</v>
      </c>
      <c r="S127" s="30">
        <v>66</v>
      </c>
      <c r="T127" s="166">
        <f>O127/S127</f>
        <v>0</v>
      </c>
      <c r="U127" s="28" t="s">
        <v>18</v>
      </c>
      <c r="V127" s="29">
        <v>1</v>
      </c>
      <c r="W127" s="29">
        <v>0</v>
      </c>
      <c r="X127" s="29">
        <v>0</v>
      </c>
      <c r="Y127" s="5"/>
      <c r="Z127" s="5"/>
      <c r="AA127" s="5"/>
      <c r="AB127" s="5"/>
      <c r="AC127" s="5"/>
      <c r="AD127" s="390" t="s">
        <v>585</v>
      </c>
      <c r="AE127" s="103" t="s">
        <v>586</v>
      </c>
      <c r="AF127" s="1018" t="s">
        <v>1414</v>
      </c>
    </row>
    <row r="128" spans="1:32" ht="41.25" customHeight="1" x14ac:dyDescent="0.25">
      <c r="A128" s="801"/>
      <c r="B128" s="798"/>
      <c r="C128" s="797"/>
      <c r="D128" s="35"/>
      <c r="E128" s="1617"/>
      <c r="F128" s="842" t="s">
        <v>859</v>
      </c>
      <c r="G128" s="839"/>
      <c r="H128" s="797"/>
      <c r="I128" s="836"/>
      <c r="J128" s="823"/>
      <c r="K128" s="797"/>
      <c r="L128" s="834"/>
      <c r="M128" s="836"/>
      <c r="N128" s="823"/>
      <c r="O128" s="780"/>
      <c r="P128" s="739"/>
      <c r="Q128" s="759"/>
      <c r="R128" s="739"/>
      <c r="S128" s="739"/>
      <c r="T128" s="755"/>
      <c r="U128" s="853" t="s">
        <v>18</v>
      </c>
      <c r="V128" s="851">
        <v>1</v>
      </c>
      <c r="W128" s="851">
        <v>0</v>
      </c>
      <c r="X128" s="851">
        <v>0</v>
      </c>
      <c r="Y128" s="800"/>
      <c r="Z128" s="800"/>
      <c r="AA128" s="800"/>
      <c r="AB128" s="800"/>
      <c r="AC128" s="800"/>
      <c r="AD128" s="1254" t="s">
        <v>1427</v>
      </c>
      <c r="AE128" s="852" t="s">
        <v>1403</v>
      </c>
      <c r="AF128" s="813"/>
    </row>
    <row r="129" spans="1:32" ht="15" customHeight="1" thickBot="1" x14ac:dyDescent="0.3">
      <c r="A129" s="801"/>
      <c r="B129" s="798"/>
      <c r="C129" s="797"/>
      <c r="D129" s="35"/>
      <c r="E129" s="1022"/>
      <c r="F129" s="388" t="s">
        <v>242</v>
      </c>
      <c r="G129" s="370"/>
      <c r="H129" s="350"/>
      <c r="I129" s="360"/>
      <c r="J129" s="196"/>
      <c r="K129" s="10"/>
      <c r="L129" s="357"/>
      <c r="M129" s="360"/>
      <c r="N129" s="196"/>
      <c r="O129" s="593"/>
      <c r="P129" s="25"/>
      <c r="Q129" s="212"/>
      <c r="R129" s="25"/>
      <c r="S129" s="25"/>
      <c r="T129" s="172"/>
      <c r="U129" s="24" t="s">
        <v>18</v>
      </c>
      <c r="V129" s="12">
        <v>1</v>
      </c>
      <c r="W129" s="12">
        <v>0</v>
      </c>
      <c r="X129" s="12">
        <v>0</v>
      </c>
      <c r="Y129" s="20"/>
      <c r="Z129" s="20"/>
      <c r="AA129" s="20"/>
      <c r="AB129" s="20"/>
      <c r="AC129" s="20"/>
      <c r="AD129" s="12">
        <v>0</v>
      </c>
      <c r="AE129" s="13" t="s">
        <v>139</v>
      </c>
      <c r="AF129" s="109"/>
    </row>
    <row r="130" spans="1:32" ht="28.5" customHeight="1" x14ac:dyDescent="0.25">
      <c r="A130" s="801"/>
      <c r="B130" s="798"/>
      <c r="C130" s="797"/>
      <c r="D130" s="35"/>
      <c r="E130" s="38"/>
      <c r="F130" s="842" t="s">
        <v>237</v>
      </c>
      <c r="G130" s="370"/>
      <c r="H130" s="350"/>
      <c r="I130" s="360"/>
      <c r="J130" s="494"/>
      <c r="K130" s="10"/>
      <c r="L130" s="501"/>
      <c r="M130" s="360"/>
      <c r="N130" s="196"/>
      <c r="O130" s="216"/>
      <c r="P130" s="7"/>
      <c r="Q130" s="209"/>
      <c r="R130" s="7"/>
      <c r="S130" s="7"/>
      <c r="T130" s="167"/>
      <c r="U130" s="14" t="s">
        <v>18</v>
      </c>
      <c r="V130" s="5">
        <v>1</v>
      </c>
      <c r="W130" s="5">
        <v>0</v>
      </c>
      <c r="X130" s="5">
        <v>0</v>
      </c>
      <c r="Y130" s="29">
        <v>0</v>
      </c>
      <c r="Z130" s="29">
        <v>0</v>
      </c>
      <c r="AA130" s="29">
        <v>0</v>
      </c>
      <c r="AB130" s="29">
        <v>1</v>
      </c>
      <c r="AC130" s="29">
        <v>0</v>
      </c>
      <c r="AD130" s="5">
        <v>0</v>
      </c>
      <c r="AE130" s="9" t="s">
        <v>140</v>
      </c>
      <c r="AF130" s="813"/>
    </row>
    <row r="131" spans="1:32" ht="15" customHeight="1" thickBot="1" x14ac:dyDescent="0.3">
      <c r="A131" s="801"/>
      <c r="B131" s="798"/>
      <c r="C131" s="797"/>
      <c r="D131" s="35"/>
      <c r="E131" s="38"/>
      <c r="F131" s="849" t="s">
        <v>63</v>
      </c>
      <c r="G131" s="370"/>
      <c r="H131" s="350"/>
      <c r="I131" s="360"/>
      <c r="J131" s="466"/>
      <c r="K131" s="10"/>
      <c r="L131" s="465"/>
      <c r="M131" s="360"/>
      <c r="N131" s="196"/>
      <c r="O131" s="592"/>
      <c r="P131" s="23"/>
      <c r="Q131" s="210"/>
      <c r="R131" s="23"/>
      <c r="S131" s="23"/>
      <c r="T131" s="170"/>
      <c r="U131" s="22" t="s">
        <v>18</v>
      </c>
      <c r="V131" s="20">
        <v>1</v>
      </c>
      <c r="W131" s="20">
        <v>0</v>
      </c>
      <c r="X131" s="20">
        <v>0</v>
      </c>
      <c r="Y131" s="20"/>
      <c r="Z131" s="20"/>
      <c r="AA131" s="20"/>
      <c r="AB131" s="20"/>
      <c r="AC131" s="20"/>
      <c r="AD131" s="16">
        <v>0</v>
      </c>
      <c r="AE131" s="21" t="s">
        <v>584</v>
      </c>
      <c r="AF131" s="813"/>
    </row>
    <row r="132" spans="1:32" ht="15" customHeight="1" x14ac:dyDescent="0.25">
      <c r="A132" s="812">
        <v>11</v>
      </c>
      <c r="B132" s="803">
        <v>20900</v>
      </c>
      <c r="C132" s="855" t="s">
        <v>798</v>
      </c>
      <c r="D132" s="34" t="s">
        <v>5</v>
      </c>
      <c r="E132" s="714" t="s">
        <v>5</v>
      </c>
      <c r="F132" s="770" t="s">
        <v>231</v>
      </c>
      <c r="G132" s="372">
        <f>H132/$H$657</f>
        <v>0.66666666666666663</v>
      </c>
      <c r="H132" s="389">
        <v>4</v>
      </c>
      <c r="I132" s="368">
        <v>0</v>
      </c>
      <c r="J132" s="195">
        <f>I132/$I$657</f>
        <v>0</v>
      </c>
      <c r="K132" s="389">
        <v>0</v>
      </c>
      <c r="L132" s="356">
        <f>K132/$K$657</f>
        <v>0</v>
      </c>
      <c r="M132" s="368">
        <v>0</v>
      </c>
      <c r="N132" s="195">
        <f>M132/H132</f>
        <v>0</v>
      </c>
      <c r="O132" s="215">
        <v>0</v>
      </c>
      <c r="P132" s="30">
        <v>0</v>
      </c>
      <c r="Q132" s="208">
        <v>0</v>
      </c>
      <c r="R132" s="30">
        <v>0</v>
      </c>
      <c r="S132" s="30">
        <v>81</v>
      </c>
      <c r="T132" s="166">
        <f>O132/S132</f>
        <v>0</v>
      </c>
      <c r="U132" s="28" t="s">
        <v>18</v>
      </c>
      <c r="V132" s="29">
        <v>1</v>
      </c>
      <c r="W132" s="29">
        <v>0</v>
      </c>
      <c r="X132" s="29">
        <v>0</v>
      </c>
      <c r="Y132" s="29">
        <v>0</v>
      </c>
      <c r="Z132" s="29">
        <v>0</v>
      </c>
      <c r="AA132" s="29">
        <v>0</v>
      </c>
      <c r="AB132" s="29">
        <v>0</v>
      </c>
      <c r="AC132" s="29">
        <v>0</v>
      </c>
      <c r="AD132" s="29">
        <v>0</v>
      </c>
      <c r="AE132" s="29" t="s">
        <v>62</v>
      </c>
      <c r="AF132" s="1018" t="s">
        <v>1414</v>
      </c>
    </row>
    <row r="133" spans="1:32" ht="15" customHeight="1" x14ac:dyDescent="0.25">
      <c r="A133" s="801"/>
      <c r="B133" s="798"/>
      <c r="C133" s="797"/>
      <c r="D133" s="35"/>
      <c r="E133" s="38"/>
      <c r="F133" s="842" t="s">
        <v>165</v>
      </c>
      <c r="G133" s="370"/>
      <c r="H133" s="650"/>
      <c r="I133" s="360"/>
      <c r="J133" s="196"/>
      <c r="K133" s="404"/>
      <c r="L133" s="357"/>
      <c r="M133" s="360"/>
      <c r="N133" s="196"/>
      <c r="O133" s="216"/>
      <c r="P133" s="7"/>
      <c r="Q133" s="209"/>
      <c r="R133" s="7"/>
      <c r="S133" s="7"/>
      <c r="T133" s="167"/>
      <c r="U133" s="361" t="s">
        <v>18</v>
      </c>
      <c r="V133" s="5">
        <v>1</v>
      </c>
      <c r="W133" s="5">
        <v>0</v>
      </c>
      <c r="X133" s="5">
        <v>0</v>
      </c>
      <c r="Y133" s="5"/>
      <c r="Z133" s="5"/>
      <c r="AA133" s="5"/>
      <c r="AB133" s="5"/>
      <c r="AC133" s="5"/>
      <c r="AD133" s="5" t="s">
        <v>707</v>
      </c>
      <c r="AE133" s="5" t="s">
        <v>62</v>
      </c>
      <c r="AF133" s="813"/>
    </row>
    <row r="134" spans="1:32" ht="43.5" customHeight="1" x14ac:dyDescent="0.25">
      <c r="A134" s="801"/>
      <c r="B134" s="798"/>
      <c r="C134" s="797"/>
      <c r="D134" s="35"/>
      <c r="E134" s="808"/>
      <c r="F134" s="842" t="s">
        <v>851</v>
      </c>
      <c r="G134" s="839"/>
      <c r="H134" s="764"/>
      <c r="I134" s="836"/>
      <c r="J134" s="823"/>
      <c r="K134" s="797"/>
      <c r="L134" s="17"/>
      <c r="M134" s="836"/>
      <c r="N134" s="823"/>
      <c r="O134" s="830"/>
      <c r="P134" s="796"/>
      <c r="Q134" s="826"/>
      <c r="R134" s="796"/>
      <c r="S134" s="796"/>
      <c r="T134" s="819"/>
      <c r="U134" s="853" t="s">
        <v>18</v>
      </c>
      <c r="V134" s="851">
        <v>1</v>
      </c>
      <c r="W134" s="851">
        <v>0</v>
      </c>
      <c r="X134" s="851">
        <v>0</v>
      </c>
      <c r="Y134" s="851"/>
      <c r="Z134" s="851"/>
      <c r="AA134" s="851"/>
      <c r="AB134" s="851"/>
      <c r="AC134" s="851"/>
      <c r="AD134" s="851" t="s">
        <v>1112</v>
      </c>
      <c r="AE134" s="851" t="s">
        <v>1113</v>
      </c>
      <c r="AF134" s="813"/>
    </row>
    <row r="135" spans="1:32" ht="15" customHeight="1" thickBot="1" x14ac:dyDescent="0.3">
      <c r="A135" s="815"/>
      <c r="B135" s="806"/>
      <c r="C135" s="807"/>
      <c r="D135" s="36"/>
      <c r="E135" s="48"/>
      <c r="F135" s="849" t="s">
        <v>515</v>
      </c>
      <c r="G135" s="371"/>
      <c r="H135" s="651"/>
      <c r="I135" s="366"/>
      <c r="J135" s="197"/>
      <c r="K135" s="405"/>
      <c r="L135" s="358"/>
      <c r="M135" s="366"/>
      <c r="N135" s="197"/>
      <c r="O135" s="217"/>
      <c r="P135" s="52"/>
      <c r="Q135" s="19"/>
      <c r="R135" s="52"/>
      <c r="S135" s="52"/>
      <c r="T135" s="171"/>
      <c r="U135" s="61" t="s">
        <v>18</v>
      </c>
      <c r="V135" s="11">
        <v>1</v>
      </c>
      <c r="W135" s="11">
        <v>0</v>
      </c>
      <c r="X135" s="11">
        <v>0</v>
      </c>
      <c r="Y135" s="12"/>
      <c r="Z135" s="12"/>
      <c r="AA135" s="12"/>
      <c r="AB135" s="12"/>
      <c r="AC135" s="12"/>
      <c r="AD135" s="32">
        <v>0</v>
      </c>
      <c r="AE135" s="20" t="s">
        <v>64</v>
      </c>
      <c r="AF135" s="814"/>
    </row>
    <row r="136" spans="1:32" ht="15" customHeight="1" thickBot="1" x14ac:dyDescent="0.3">
      <c r="A136" s="801">
        <v>12</v>
      </c>
      <c r="B136" s="798">
        <v>21350</v>
      </c>
      <c r="C136" s="797" t="s">
        <v>344</v>
      </c>
      <c r="D136" s="35" t="s">
        <v>7</v>
      </c>
      <c r="E136" s="1722" t="s">
        <v>708</v>
      </c>
      <c r="F136" s="770" t="s">
        <v>66</v>
      </c>
      <c r="G136" s="370">
        <f>H136/$H$657</f>
        <v>0.83333333333333337</v>
      </c>
      <c r="H136" s="27">
        <v>5</v>
      </c>
      <c r="I136" s="360">
        <v>0</v>
      </c>
      <c r="J136" s="196">
        <f>I136/$I$657</f>
        <v>0</v>
      </c>
      <c r="K136" s="10">
        <v>0</v>
      </c>
      <c r="L136" s="357">
        <f>K136/$K$657</f>
        <v>0</v>
      </c>
      <c r="M136" s="360">
        <v>0</v>
      </c>
      <c r="N136" s="196">
        <f>M136/H136</f>
        <v>0</v>
      </c>
      <c r="O136" s="215">
        <v>0</v>
      </c>
      <c r="P136" s="30">
        <v>0</v>
      </c>
      <c r="Q136" s="208">
        <v>0</v>
      </c>
      <c r="R136" s="30">
        <v>0</v>
      </c>
      <c r="S136" s="30">
        <v>41</v>
      </c>
      <c r="T136" s="166">
        <f>O136/S136</f>
        <v>0</v>
      </c>
      <c r="U136" s="28" t="s">
        <v>18</v>
      </c>
      <c r="V136" s="29">
        <v>1</v>
      </c>
      <c r="W136" s="29">
        <v>0</v>
      </c>
      <c r="X136" s="29">
        <v>0</v>
      </c>
      <c r="Y136" s="20"/>
      <c r="Z136" s="20"/>
      <c r="AA136" s="20"/>
      <c r="AB136" s="20"/>
      <c r="AC136" s="20"/>
      <c r="AD136" s="29" t="s">
        <v>711</v>
      </c>
      <c r="AE136" s="29" t="s">
        <v>148</v>
      </c>
      <c r="AF136" s="1018" t="s">
        <v>1414</v>
      </c>
    </row>
    <row r="137" spans="1:32" ht="15" customHeight="1" thickBot="1" x14ac:dyDescent="0.3">
      <c r="A137" s="82"/>
      <c r="B137" s="798"/>
      <c r="C137" s="797"/>
      <c r="D137" s="35"/>
      <c r="E137" s="1723"/>
      <c r="F137" s="842" t="s">
        <v>149</v>
      </c>
      <c r="G137" s="370"/>
      <c r="H137" s="10"/>
      <c r="I137" s="360"/>
      <c r="J137" s="452"/>
      <c r="K137" s="10"/>
      <c r="L137" s="500"/>
      <c r="M137" s="360"/>
      <c r="N137" s="452"/>
      <c r="O137" s="216"/>
      <c r="P137" s="7"/>
      <c r="Q137" s="209"/>
      <c r="R137" s="7"/>
      <c r="S137" s="7"/>
      <c r="T137" s="167"/>
      <c r="U137" s="14" t="s">
        <v>18</v>
      </c>
      <c r="V137" s="5">
        <v>1</v>
      </c>
      <c r="W137" s="5">
        <v>0</v>
      </c>
      <c r="X137" s="5">
        <v>0</v>
      </c>
      <c r="Y137" s="450"/>
      <c r="Z137" s="450"/>
      <c r="AA137" s="450"/>
      <c r="AB137" s="450"/>
      <c r="AC137" s="450"/>
      <c r="AD137" s="5">
        <v>0</v>
      </c>
      <c r="AE137" s="5" t="s">
        <v>150</v>
      </c>
      <c r="AF137" s="107"/>
    </row>
    <row r="138" spans="1:32" ht="15" customHeight="1" thickBot="1" x14ac:dyDescent="0.3">
      <c r="A138" s="82"/>
      <c r="B138" s="798"/>
      <c r="C138" s="797"/>
      <c r="D138" s="35"/>
      <c r="E138" s="1723"/>
      <c r="F138" s="842" t="s">
        <v>515</v>
      </c>
      <c r="G138" s="370"/>
      <c r="H138" s="10"/>
      <c r="I138" s="360"/>
      <c r="J138" s="196"/>
      <c r="K138" s="10"/>
      <c r="L138" s="357"/>
      <c r="M138" s="360"/>
      <c r="N138" s="196"/>
      <c r="O138" s="567"/>
      <c r="P138" s="43"/>
      <c r="Q138" s="211"/>
      <c r="R138" s="43"/>
      <c r="S138" s="43"/>
      <c r="T138" s="168"/>
      <c r="U138" s="42" t="s">
        <v>18</v>
      </c>
      <c r="V138" s="16">
        <v>1</v>
      </c>
      <c r="W138" s="16">
        <v>0</v>
      </c>
      <c r="X138" s="16">
        <v>0</v>
      </c>
      <c r="Y138" s="50">
        <v>0</v>
      </c>
      <c r="Z138" s="50">
        <v>0</v>
      </c>
      <c r="AA138" s="50">
        <v>0</v>
      </c>
      <c r="AB138" s="50">
        <v>0</v>
      </c>
      <c r="AC138" s="50">
        <v>0</v>
      </c>
      <c r="AD138" s="393" t="s">
        <v>588</v>
      </c>
      <c r="AE138" s="5" t="s">
        <v>709</v>
      </c>
      <c r="AF138" s="107"/>
    </row>
    <row r="139" spans="1:32" ht="15" customHeight="1" thickBot="1" x14ac:dyDescent="0.3">
      <c r="A139" s="82"/>
      <c r="B139" s="798"/>
      <c r="C139" s="797"/>
      <c r="D139" s="35"/>
      <c r="E139" s="392"/>
      <c r="F139" s="842" t="s">
        <v>145</v>
      </c>
      <c r="G139" s="370"/>
      <c r="H139" s="10"/>
      <c r="I139" s="360"/>
      <c r="J139" s="196"/>
      <c r="K139" s="10"/>
      <c r="L139" s="357"/>
      <c r="M139" s="360"/>
      <c r="N139" s="196"/>
      <c r="O139" s="567"/>
      <c r="P139" s="43"/>
      <c r="Q139" s="211"/>
      <c r="R139" s="43"/>
      <c r="S139" s="43"/>
      <c r="T139" s="168"/>
      <c r="U139" s="42" t="s">
        <v>18</v>
      </c>
      <c r="V139" s="16">
        <v>1</v>
      </c>
      <c r="W139" s="16">
        <v>0</v>
      </c>
      <c r="X139" s="16">
        <v>0</v>
      </c>
      <c r="Y139" s="26"/>
      <c r="Z139" s="26"/>
      <c r="AA139" s="26"/>
      <c r="AB139" s="26"/>
      <c r="AC139" s="26"/>
      <c r="AD139" s="579" t="s">
        <v>710</v>
      </c>
      <c r="AE139" s="12" t="s">
        <v>62</v>
      </c>
      <c r="AF139" s="107"/>
    </row>
    <row r="140" spans="1:32" ht="15" customHeight="1" thickBot="1" x14ac:dyDescent="0.3">
      <c r="A140" s="59"/>
      <c r="B140" s="806"/>
      <c r="C140" s="807"/>
      <c r="D140" s="36"/>
      <c r="E140" s="49"/>
      <c r="F140" s="849" t="s">
        <v>151</v>
      </c>
      <c r="G140" s="371"/>
      <c r="H140" s="33"/>
      <c r="I140" s="360"/>
      <c r="J140" s="196"/>
      <c r="K140" s="10"/>
      <c r="L140" s="357"/>
      <c r="M140" s="360"/>
      <c r="N140" s="196"/>
      <c r="O140" s="592"/>
      <c r="P140" s="23"/>
      <c r="Q140" s="210"/>
      <c r="R140" s="23"/>
      <c r="S140" s="23"/>
      <c r="T140" s="170"/>
      <c r="U140" s="22" t="s">
        <v>18</v>
      </c>
      <c r="V140" s="20">
        <v>1</v>
      </c>
      <c r="W140" s="20">
        <v>0</v>
      </c>
      <c r="X140" s="20">
        <v>0</v>
      </c>
      <c r="Y140" s="29">
        <v>0</v>
      </c>
      <c r="Z140" s="29">
        <v>0</v>
      </c>
      <c r="AA140" s="29">
        <v>0</v>
      </c>
      <c r="AB140" s="29">
        <v>0</v>
      </c>
      <c r="AC140" s="29">
        <v>0</v>
      </c>
      <c r="AD140" s="20">
        <v>0</v>
      </c>
      <c r="AE140" s="142" t="s">
        <v>152</v>
      </c>
      <c r="AF140" s="108"/>
    </row>
    <row r="141" spans="1:32" ht="18" customHeight="1" thickBot="1" x14ac:dyDescent="0.3">
      <c r="A141" s="1654" t="s">
        <v>416</v>
      </c>
      <c r="B141" s="1655"/>
      <c r="C141" s="1655"/>
      <c r="D141" s="260"/>
      <c r="E141" s="260"/>
      <c r="F141" s="645"/>
      <c r="G141" s="507">
        <f t="shared" ref="G141:N141" si="2">AVERAGE(G142:G246)</f>
        <v>1.0294117647058825</v>
      </c>
      <c r="H141" s="617">
        <f t="shared" si="2"/>
        <v>6.1764705882352944</v>
      </c>
      <c r="I141" s="508">
        <f t="shared" si="2"/>
        <v>1.8235294117647058</v>
      </c>
      <c r="J141" s="506">
        <f t="shared" si="2"/>
        <v>0.60784313725490191</v>
      </c>
      <c r="K141" s="509">
        <f t="shared" si="2"/>
        <v>0.17647058823529413</v>
      </c>
      <c r="L141" s="510">
        <f t="shared" si="2"/>
        <v>5.8823529411764705E-2</v>
      </c>
      <c r="M141" s="1139">
        <f t="shared" si="2"/>
        <v>0.41176470588235292</v>
      </c>
      <c r="N141" s="506">
        <f t="shared" si="2"/>
        <v>5.4061624649859946E-2</v>
      </c>
      <c r="O141" s="580">
        <f>SUM(O142:O246)</f>
        <v>0</v>
      </c>
      <c r="P141" s="511">
        <f>SUM(P142:P246)</f>
        <v>0</v>
      </c>
      <c r="Q141" s="581">
        <f>SUM(Q142:Q246)</f>
        <v>0</v>
      </c>
      <c r="R141" s="511">
        <f>SUM(R142:R246)</f>
        <v>0</v>
      </c>
      <c r="S141" s="512">
        <f>SUM(S142:S246)</f>
        <v>1082</v>
      </c>
      <c r="T141" s="513">
        <f>AVERAGE(T142:T246)</f>
        <v>0</v>
      </c>
      <c r="U141" s="260"/>
      <c r="V141" s="260"/>
      <c r="W141" s="260"/>
      <c r="X141" s="260"/>
      <c r="Y141" s="5"/>
      <c r="Z141" s="5"/>
      <c r="AA141" s="5"/>
      <c r="AB141" s="5"/>
      <c r="AC141" s="5"/>
      <c r="AD141" s="260"/>
      <c r="AE141" s="260"/>
      <c r="AF141" s="262"/>
    </row>
    <row r="142" spans="1:32" ht="16.5" customHeight="1" x14ac:dyDescent="0.25">
      <c r="A142" s="812">
        <v>1</v>
      </c>
      <c r="B142" s="100">
        <v>30070</v>
      </c>
      <c r="C142" s="803" t="s">
        <v>357</v>
      </c>
      <c r="D142" s="748" t="s">
        <v>1430</v>
      </c>
      <c r="E142" s="1734" t="s">
        <v>1431</v>
      </c>
      <c r="F142" s="770" t="s">
        <v>25</v>
      </c>
      <c r="G142" s="372">
        <f>H142/$H$657</f>
        <v>1.1666666666666667</v>
      </c>
      <c r="H142" s="27">
        <v>7</v>
      </c>
      <c r="I142" s="360">
        <v>3</v>
      </c>
      <c r="J142" s="196">
        <f>I142/$I$657</f>
        <v>1</v>
      </c>
      <c r="K142" s="10">
        <v>0</v>
      </c>
      <c r="L142" s="357">
        <f>K142/$K$657</f>
        <v>0</v>
      </c>
      <c r="M142" s="360">
        <v>1</v>
      </c>
      <c r="N142" s="196">
        <f>M142/H142</f>
        <v>0.14285714285714285</v>
      </c>
      <c r="O142" s="215">
        <v>0</v>
      </c>
      <c r="P142" s="30">
        <v>0</v>
      </c>
      <c r="Q142" s="208">
        <v>0</v>
      </c>
      <c r="R142" s="30">
        <v>0</v>
      </c>
      <c r="S142" s="30">
        <v>80</v>
      </c>
      <c r="T142" s="166">
        <f>O142/S142</f>
        <v>0</v>
      </c>
      <c r="U142" s="28" t="s">
        <v>18</v>
      </c>
      <c r="V142" s="29">
        <v>1</v>
      </c>
      <c r="W142" s="29">
        <v>0</v>
      </c>
      <c r="X142" s="29">
        <v>0</v>
      </c>
      <c r="Y142" s="5"/>
      <c r="Z142" s="5"/>
      <c r="AA142" s="5"/>
      <c r="AB142" s="5"/>
      <c r="AC142" s="5"/>
      <c r="AD142" s="29">
        <v>0</v>
      </c>
      <c r="AE142" s="103" t="s">
        <v>1432</v>
      </c>
      <c r="AF142" s="1018" t="s">
        <v>1414</v>
      </c>
    </row>
    <row r="143" spans="1:32" ht="28.5" customHeight="1" x14ac:dyDescent="0.25">
      <c r="A143" s="801"/>
      <c r="B143" s="101"/>
      <c r="C143" s="798"/>
      <c r="D143" s="86"/>
      <c r="E143" s="1735"/>
      <c r="F143" s="771" t="s">
        <v>520</v>
      </c>
      <c r="G143" s="370"/>
      <c r="H143" s="350"/>
      <c r="I143" s="360"/>
      <c r="J143" s="196"/>
      <c r="K143" s="10"/>
      <c r="L143" s="357"/>
      <c r="M143" s="360"/>
      <c r="N143" s="196"/>
      <c r="O143" s="216"/>
      <c r="P143" s="7"/>
      <c r="Q143" s="209"/>
      <c r="R143" s="7"/>
      <c r="S143" s="7"/>
      <c r="T143" s="167"/>
      <c r="U143" s="14" t="s">
        <v>18</v>
      </c>
      <c r="V143" s="5">
        <v>1</v>
      </c>
      <c r="W143" s="5">
        <v>0</v>
      </c>
      <c r="X143" s="5">
        <v>0</v>
      </c>
      <c r="Y143" s="5"/>
      <c r="Z143" s="5"/>
      <c r="AA143" s="5"/>
      <c r="AB143" s="5"/>
      <c r="AC143" s="5"/>
      <c r="AD143" s="851" t="s">
        <v>820</v>
      </c>
      <c r="AE143" s="852" t="s">
        <v>1153</v>
      </c>
      <c r="AF143" s="813"/>
    </row>
    <row r="144" spans="1:32" ht="27.95" customHeight="1" x14ac:dyDescent="0.25">
      <c r="A144" s="801"/>
      <c r="B144" s="101"/>
      <c r="C144" s="798"/>
      <c r="D144" s="746"/>
      <c r="E144" s="1259"/>
      <c r="F144" s="1027" t="s">
        <v>1084</v>
      </c>
      <c r="G144" s="839"/>
      <c r="H144" s="831"/>
      <c r="I144" s="836"/>
      <c r="J144" s="823"/>
      <c r="K144" s="797"/>
      <c r="L144" s="834"/>
      <c r="M144" s="836"/>
      <c r="N144" s="823"/>
      <c r="O144" s="830"/>
      <c r="P144" s="796"/>
      <c r="Q144" s="826"/>
      <c r="R144" s="796"/>
      <c r="S144" s="796"/>
      <c r="T144" s="819"/>
      <c r="U144" s="853" t="s">
        <v>18</v>
      </c>
      <c r="V144" s="851">
        <v>1</v>
      </c>
      <c r="W144" s="851">
        <v>0</v>
      </c>
      <c r="X144" s="851">
        <v>0</v>
      </c>
      <c r="Y144" s="851"/>
      <c r="Z144" s="851"/>
      <c r="AA144" s="851"/>
      <c r="AB144" s="851"/>
      <c r="AC144" s="851"/>
      <c r="AD144" s="851" t="s">
        <v>820</v>
      </c>
      <c r="AE144" s="852" t="s">
        <v>1153</v>
      </c>
      <c r="AF144" s="813"/>
    </row>
    <row r="145" spans="1:32" ht="27.95" customHeight="1" x14ac:dyDescent="0.25">
      <c r="A145" s="801"/>
      <c r="B145" s="101"/>
      <c r="C145" s="798"/>
      <c r="D145" s="746"/>
      <c r="E145" s="745"/>
      <c r="F145" s="1010" t="s">
        <v>67</v>
      </c>
      <c r="G145" s="839"/>
      <c r="H145" s="831"/>
      <c r="I145" s="836"/>
      <c r="J145" s="823"/>
      <c r="K145" s="797"/>
      <c r="L145" s="834"/>
      <c r="M145" s="836"/>
      <c r="N145" s="823"/>
      <c r="O145" s="830"/>
      <c r="P145" s="796"/>
      <c r="Q145" s="826"/>
      <c r="R145" s="796"/>
      <c r="S145" s="796"/>
      <c r="T145" s="819"/>
      <c r="U145" s="853" t="s">
        <v>18</v>
      </c>
      <c r="V145" s="851">
        <v>1</v>
      </c>
      <c r="W145" s="851">
        <v>0</v>
      </c>
      <c r="X145" s="851">
        <v>0</v>
      </c>
      <c r="Y145" s="735"/>
      <c r="Z145" s="735"/>
      <c r="AA145" s="735"/>
      <c r="AB145" s="735"/>
      <c r="AC145" s="735"/>
      <c r="AD145" s="851" t="s">
        <v>721</v>
      </c>
      <c r="AE145" s="852" t="s">
        <v>1153</v>
      </c>
      <c r="AF145" s="813"/>
    </row>
    <row r="146" spans="1:32" ht="27.95" customHeight="1" x14ac:dyDescent="0.25">
      <c r="A146" s="801"/>
      <c r="B146" s="101"/>
      <c r="C146" s="798"/>
      <c r="D146" s="746"/>
      <c r="E146" s="745"/>
      <c r="F146" s="842" t="s">
        <v>123</v>
      </c>
      <c r="G146" s="839"/>
      <c r="H146" s="831"/>
      <c r="I146" s="836"/>
      <c r="J146" s="823"/>
      <c r="K146" s="797"/>
      <c r="L146" s="834"/>
      <c r="M146" s="836"/>
      <c r="N146" s="823"/>
      <c r="O146" s="830"/>
      <c r="P146" s="796"/>
      <c r="Q146" s="826"/>
      <c r="R146" s="796"/>
      <c r="S146" s="796"/>
      <c r="T146" s="819"/>
      <c r="U146" s="853" t="s">
        <v>18</v>
      </c>
      <c r="V146" s="851">
        <v>1</v>
      </c>
      <c r="W146" s="851">
        <v>0</v>
      </c>
      <c r="X146" s="851">
        <v>0</v>
      </c>
      <c r="Y146" s="735"/>
      <c r="Z146" s="735"/>
      <c r="AA146" s="735"/>
      <c r="AB146" s="735"/>
      <c r="AC146" s="735"/>
      <c r="AD146" s="735" t="s">
        <v>820</v>
      </c>
      <c r="AE146" s="13" t="s">
        <v>1153</v>
      </c>
      <c r="AF146" s="813"/>
    </row>
    <row r="147" spans="1:32" ht="28.5" customHeight="1" thickBot="1" x14ac:dyDescent="0.3">
      <c r="A147" s="801"/>
      <c r="B147" s="101"/>
      <c r="C147" s="798"/>
      <c r="D147" s="746"/>
      <c r="E147" s="745"/>
      <c r="F147" s="842" t="s">
        <v>138</v>
      </c>
      <c r="G147" s="839"/>
      <c r="H147" s="831"/>
      <c r="I147" s="836"/>
      <c r="J147" s="823"/>
      <c r="K147" s="797"/>
      <c r="L147" s="834"/>
      <c r="M147" s="836"/>
      <c r="N147" s="823"/>
      <c r="O147" s="830"/>
      <c r="P147" s="796"/>
      <c r="Q147" s="826"/>
      <c r="R147" s="796"/>
      <c r="S147" s="796"/>
      <c r="T147" s="819"/>
      <c r="U147" s="18" t="s">
        <v>18</v>
      </c>
      <c r="V147" s="851">
        <v>1</v>
      </c>
      <c r="W147" s="851">
        <v>0</v>
      </c>
      <c r="X147" s="851">
        <v>0</v>
      </c>
      <c r="Y147" s="735"/>
      <c r="Z147" s="735"/>
      <c r="AA147" s="735"/>
      <c r="AB147" s="735"/>
      <c r="AC147" s="735"/>
      <c r="AD147" s="1026" t="s">
        <v>1152</v>
      </c>
      <c r="AE147" s="13" t="s">
        <v>1151</v>
      </c>
      <c r="AF147" s="813"/>
    </row>
    <row r="148" spans="1:32" ht="15" customHeight="1" thickBot="1" x14ac:dyDescent="0.3">
      <c r="A148" s="801"/>
      <c r="B148" s="101"/>
      <c r="C148" s="798"/>
      <c r="D148" s="86"/>
      <c r="E148" s="45"/>
      <c r="F148" s="849" t="s">
        <v>263</v>
      </c>
      <c r="G148" s="370"/>
      <c r="H148" s="350"/>
      <c r="I148" s="360"/>
      <c r="J148" s="196"/>
      <c r="K148" s="10"/>
      <c r="L148" s="357"/>
      <c r="M148" s="360"/>
      <c r="N148" s="196"/>
      <c r="O148" s="216"/>
      <c r="P148" s="7"/>
      <c r="Q148" s="209"/>
      <c r="R148" s="7"/>
      <c r="S148" s="7"/>
      <c r="T148" s="167"/>
      <c r="U148" s="18" t="s">
        <v>18</v>
      </c>
      <c r="V148" s="5">
        <v>1</v>
      </c>
      <c r="W148" s="5">
        <v>0</v>
      </c>
      <c r="X148" s="5">
        <v>0</v>
      </c>
      <c r="Y148" s="29">
        <v>1</v>
      </c>
      <c r="Z148" s="29">
        <v>0</v>
      </c>
      <c r="AA148" s="29">
        <v>1</v>
      </c>
      <c r="AB148" s="29">
        <v>1</v>
      </c>
      <c r="AC148" s="29">
        <v>1</v>
      </c>
      <c r="AD148" s="5">
        <v>0</v>
      </c>
      <c r="AE148" s="9" t="s">
        <v>137</v>
      </c>
      <c r="AF148" s="813"/>
    </row>
    <row r="149" spans="1:32" ht="15" customHeight="1" x14ac:dyDescent="0.25">
      <c r="A149" s="812">
        <v>2</v>
      </c>
      <c r="B149" s="100">
        <v>30480</v>
      </c>
      <c r="C149" s="803" t="s">
        <v>451</v>
      </c>
      <c r="D149" s="47" t="s">
        <v>20</v>
      </c>
      <c r="E149" s="413" t="s">
        <v>81</v>
      </c>
      <c r="F149" s="843" t="s">
        <v>504</v>
      </c>
      <c r="G149" s="372">
        <f>H149/$H$657</f>
        <v>1.6666666666666667</v>
      </c>
      <c r="H149" s="27">
        <v>10</v>
      </c>
      <c r="I149" s="368">
        <v>6</v>
      </c>
      <c r="J149" s="195">
        <f>I149/$I$657</f>
        <v>2</v>
      </c>
      <c r="K149" s="389">
        <v>0</v>
      </c>
      <c r="L149" s="356">
        <f>K149/$K$657</f>
        <v>0</v>
      </c>
      <c r="M149" s="368">
        <v>2</v>
      </c>
      <c r="N149" s="195">
        <f>M149/H149</f>
        <v>0.2</v>
      </c>
      <c r="O149" s="215">
        <v>0</v>
      </c>
      <c r="P149" s="30">
        <v>0</v>
      </c>
      <c r="Q149" s="208">
        <v>0</v>
      </c>
      <c r="R149" s="30">
        <v>0</v>
      </c>
      <c r="S149" s="30">
        <v>83</v>
      </c>
      <c r="T149" s="166">
        <f>O149/S149</f>
        <v>0</v>
      </c>
      <c r="U149" s="28" t="s">
        <v>18</v>
      </c>
      <c r="V149" s="29">
        <v>1</v>
      </c>
      <c r="W149" s="29">
        <v>0</v>
      </c>
      <c r="X149" s="29">
        <v>0</v>
      </c>
      <c r="Y149" s="5"/>
      <c r="Z149" s="5"/>
      <c r="AA149" s="5"/>
      <c r="AB149" s="5"/>
      <c r="AC149" s="5"/>
      <c r="AD149" s="29">
        <v>0</v>
      </c>
      <c r="AE149" s="103" t="s">
        <v>592</v>
      </c>
      <c r="AF149" s="1018" t="s">
        <v>1414</v>
      </c>
    </row>
    <row r="150" spans="1:32" ht="15" customHeight="1" x14ac:dyDescent="0.25">
      <c r="A150" s="801"/>
      <c r="B150" s="101"/>
      <c r="C150" s="798"/>
      <c r="D150" s="808"/>
      <c r="E150" s="394"/>
      <c r="F150" s="772" t="s">
        <v>70</v>
      </c>
      <c r="G150" s="839"/>
      <c r="H150" s="797"/>
      <c r="I150" s="836"/>
      <c r="J150" s="823"/>
      <c r="K150" s="844"/>
      <c r="L150" s="834"/>
      <c r="M150" s="836"/>
      <c r="N150" s="823"/>
      <c r="O150" s="780"/>
      <c r="P150" s="739"/>
      <c r="Q150" s="759"/>
      <c r="R150" s="739"/>
      <c r="S150" s="739"/>
      <c r="T150" s="755"/>
      <c r="U150" s="738" t="s">
        <v>18</v>
      </c>
      <c r="V150" s="735">
        <v>1</v>
      </c>
      <c r="W150" s="735">
        <v>0</v>
      </c>
      <c r="X150" s="735">
        <v>0</v>
      </c>
      <c r="Y150" s="851"/>
      <c r="Z150" s="851"/>
      <c r="AA150" s="851"/>
      <c r="AB150" s="851"/>
      <c r="AC150" s="851"/>
      <c r="AD150" s="735">
        <v>0</v>
      </c>
      <c r="AE150" s="13" t="s">
        <v>211</v>
      </c>
      <c r="AF150" s="1019"/>
    </row>
    <row r="151" spans="1:32" ht="15" customHeight="1" x14ac:dyDescent="0.25">
      <c r="A151" s="801"/>
      <c r="B151" s="101"/>
      <c r="C151" s="798"/>
      <c r="D151" s="808"/>
      <c r="E151" s="394"/>
      <c r="F151" s="772" t="s">
        <v>185</v>
      </c>
      <c r="G151" s="839"/>
      <c r="H151" s="797"/>
      <c r="I151" s="836"/>
      <c r="J151" s="823"/>
      <c r="K151" s="844"/>
      <c r="L151" s="834"/>
      <c r="M151" s="836"/>
      <c r="N151" s="823"/>
      <c r="O151" s="780"/>
      <c r="P151" s="739"/>
      <c r="Q151" s="759"/>
      <c r="R151" s="739"/>
      <c r="S151" s="739"/>
      <c r="T151" s="755"/>
      <c r="U151" s="738" t="s">
        <v>18</v>
      </c>
      <c r="V151" s="735">
        <v>1</v>
      </c>
      <c r="W151" s="735">
        <v>0</v>
      </c>
      <c r="X151" s="735">
        <v>0</v>
      </c>
      <c r="Y151" s="851"/>
      <c r="Z151" s="851"/>
      <c r="AA151" s="851"/>
      <c r="AB151" s="851"/>
      <c r="AC151" s="851"/>
      <c r="AD151" s="735">
        <v>0</v>
      </c>
      <c r="AE151" s="13" t="s">
        <v>211</v>
      </c>
      <c r="AF151" s="1019"/>
    </row>
    <row r="152" spans="1:32" ht="27" customHeight="1" x14ac:dyDescent="0.25">
      <c r="A152" s="801"/>
      <c r="B152" s="101"/>
      <c r="C152" s="798"/>
      <c r="D152" s="38"/>
      <c r="E152" s="394"/>
      <c r="F152" s="771" t="s">
        <v>214</v>
      </c>
      <c r="G152" s="370"/>
      <c r="H152" s="350"/>
      <c r="I152" s="360"/>
      <c r="J152" s="196"/>
      <c r="K152" s="404"/>
      <c r="L152" s="357"/>
      <c r="M152" s="360"/>
      <c r="N152" s="196"/>
      <c r="O152" s="216"/>
      <c r="P152" s="7"/>
      <c r="Q152" s="209"/>
      <c r="R152" s="7"/>
      <c r="S152" s="7"/>
      <c r="T152" s="167"/>
      <c r="U152" s="14" t="s">
        <v>18</v>
      </c>
      <c r="V152" s="5">
        <v>1</v>
      </c>
      <c r="W152" s="5">
        <v>0</v>
      </c>
      <c r="X152" s="5">
        <v>0</v>
      </c>
      <c r="Y152" s="5"/>
      <c r="Z152" s="5"/>
      <c r="AA152" s="5"/>
      <c r="AB152" s="5"/>
      <c r="AC152" s="5"/>
      <c r="AD152" s="851" t="s">
        <v>1154</v>
      </c>
      <c r="AE152" s="852" t="s">
        <v>1433</v>
      </c>
      <c r="AF152" s="813"/>
    </row>
    <row r="153" spans="1:32" ht="27" customHeight="1" thickBot="1" x14ac:dyDescent="0.3">
      <c r="A153" s="801"/>
      <c r="B153" s="101"/>
      <c r="C153" s="798"/>
      <c r="D153" s="38"/>
      <c r="E153" s="45"/>
      <c r="F153" s="771" t="s">
        <v>259</v>
      </c>
      <c r="G153" s="370"/>
      <c r="H153" s="350"/>
      <c r="I153" s="360"/>
      <c r="J153" s="196"/>
      <c r="K153" s="404"/>
      <c r="L153" s="357"/>
      <c r="M153" s="360"/>
      <c r="N153" s="196"/>
      <c r="O153" s="216"/>
      <c r="P153" s="7"/>
      <c r="Q153" s="209"/>
      <c r="R153" s="7"/>
      <c r="S153" s="7"/>
      <c r="T153" s="167"/>
      <c r="U153" s="14" t="s">
        <v>18</v>
      </c>
      <c r="V153" s="5">
        <v>1</v>
      </c>
      <c r="W153" s="5">
        <v>0</v>
      </c>
      <c r="X153" s="5">
        <v>0</v>
      </c>
      <c r="Y153" s="20"/>
      <c r="Z153" s="20"/>
      <c r="AA153" s="20"/>
      <c r="AB153" s="20"/>
      <c r="AC153" s="20"/>
      <c r="AD153" s="851" t="s">
        <v>1154</v>
      </c>
      <c r="AE153" s="852" t="s">
        <v>1433</v>
      </c>
      <c r="AF153" s="813"/>
    </row>
    <row r="154" spans="1:32" ht="27.95" customHeight="1" x14ac:dyDescent="0.25">
      <c r="A154" s="801"/>
      <c r="B154" s="101"/>
      <c r="C154" s="798"/>
      <c r="D154" s="38"/>
      <c r="E154" s="45"/>
      <c r="F154" s="771" t="s">
        <v>67</v>
      </c>
      <c r="G154" s="370"/>
      <c r="H154" s="350"/>
      <c r="I154" s="360"/>
      <c r="J154" s="196"/>
      <c r="K154" s="404"/>
      <c r="L154" s="357"/>
      <c r="M154" s="360"/>
      <c r="N154" s="196"/>
      <c r="O154" s="216"/>
      <c r="P154" s="7"/>
      <c r="Q154" s="209"/>
      <c r="R154" s="7"/>
      <c r="S154" s="7"/>
      <c r="T154" s="167"/>
      <c r="U154" s="14" t="s">
        <v>18</v>
      </c>
      <c r="V154" s="5">
        <v>1</v>
      </c>
      <c r="W154" s="5">
        <v>0</v>
      </c>
      <c r="X154" s="5">
        <v>0</v>
      </c>
      <c r="Y154" s="5"/>
      <c r="Z154" s="5"/>
      <c r="AA154" s="5"/>
      <c r="AB154" s="5"/>
      <c r="AC154" s="5"/>
      <c r="AD154" s="5" t="s">
        <v>820</v>
      </c>
      <c r="AE154" s="9" t="s">
        <v>1153</v>
      </c>
      <c r="AF154" s="813"/>
    </row>
    <row r="155" spans="1:32" ht="27.95" customHeight="1" x14ac:dyDescent="0.25">
      <c r="A155" s="801"/>
      <c r="B155" s="101"/>
      <c r="C155" s="798"/>
      <c r="D155" s="808"/>
      <c r="E155" s="745"/>
      <c r="F155" s="842" t="s">
        <v>123</v>
      </c>
      <c r="G155" s="839"/>
      <c r="H155" s="831"/>
      <c r="I155" s="836"/>
      <c r="J155" s="823"/>
      <c r="K155" s="844"/>
      <c r="L155" s="834"/>
      <c r="M155" s="836"/>
      <c r="N155" s="823"/>
      <c r="O155" s="830"/>
      <c r="P155" s="796"/>
      <c r="Q155" s="826"/>
      <c r="R155" s="796"/>
      <c r="S155" s="796"/>
      <c r="T155" s="819"/>
      <c r="U155" s="853" t="s">
        <v>18</v>
      </c>
      <c r="V155" s="851">
        <v>1</v>
      </c>
      <c r="W155" s="851">
        <v>0</v>
      </c>
      <c r="X155" s="851">
        <v>0</v>
      </c>
      <c r="Y155" s="851"/>
      <c r="Z155" s="851"/>
      <c r="AA155" s="851"/>
      <c r="AB155" s="851"/>
      <c r="AC155" s="851"/>
      <c r="AD155" s="851" t="s">
        <v>1152</v>
      </c>
      <c r="AE155" s="852" t="s">
        <v>1153</v>
      </c>
      <c r="AF155" s="813"/>
    </row>
    <row r="156" spans="1:32" ht="15" customHeight="1" x14ac:dyDescent="0.25">
      <c r="A156" s="801"/>
      <c r="B156" s="101"/>
      <c r="C156" s="798"/>
      <c r="D156" s="38"/>
      <c r="E156" s="45"/>
      <c r="F156" s="842" t="s">
        <v>712</v>
      </c>
      <c r="G156" s="370"/>
      <c r="H156" s="350"/>
      <c r="I156" s="360"/>
      <c r="J156" s="196"/>
      <c r="K156" s="404"/>
      <c r="L156" s="357"/>
      <c r="M156" s="360"/>
      <c r="N156" s="196"/>
      <c r="O156" s="216"/>
      <c r="P156" s="7"/>
      <c r="Q156" s="209"/>
      <c r="R156" s="7"/>
      <c r="S156" s="7"/>
      <c r="T156" s="167"/>
      <c r="U156" s="14" t="s">
        <v>18</v>
      </c>
      <c r="V156" s="5">
        <v>1</v>
      </c>
      <c r="W156" s="5">
        <v>0</v>
      </c>
      <c r="X156" s="5">
        <v>0</v>
      </c>
      <c r="Y156" s="5"/>
      <c r="Z156" s="5"/>
      <c r="AA156" s="5"/>
      <c r="AB156" s="5"/>
      <c r="AC156" s="5"/>
      <c r="AD156" s="851" t="s">
        <v>722</v>
      </c>
      <c r="AE156" s="5" t="s">
        <v>592</v>
      </c>
      <c r="AF156" s="813"/>
    </row>
    <row r="157" spans="1:32" ht="15" customHeight="1" x14ac:dyDescent="0.25">
      <c r="A157" s="801"/>
      <c r="B157" s="101"/>
      <c r="C157" s="798"/>
      <c r="D157" s="38"/>
      <c r="E157" s="45"/>
      <c r="F157" s="842" t="s">
        <v>594</v>
      </c>
      <c r="G157" s="370"/>
      <c r="H157" s="350"/>
      <c r="I157" s="360"/>
      <c r="J157" s="196"/>
      <c r="K157" s="404"/>
      <c r="L157" s="357"/>
      <c r="M157" s="360"/>
      <c r="N157" s="196"/>
      <c r="O157" s="216"/>
      <c r="P157" s="7"/>
      <c r="Q157" s="209"/>
      <c r="R157" s="7"/>
      <c r="S157" s="7"/>
      <c r="T157" s="167"/>
      <c r="U157" s="18" t="s">
        <v>18</v>
      </c>
      <c r="V157" s="5">
        <v>1</v>
      </c>
      <c r="W157" s="5">
        <v>0</v>
      </c>
      <c r="X157" s="5">
        <v>0</v>
      </c>
      <c r="Y157" s="5"/>
      <c r="Z157" s="5"/>
      <c r="AA157" s="5"/>
      <c r="AB157" s="5"/>
      <c r="AC157" s="5"/>
      <c r="AD157" s="5">
        <v>0</v>
      </c>
      <c r="AE157" s="9" t="s">
        <v>593</v>
      </c>
      <c r="AF157" s="813"/>
    </row>
    <row r="158" spans="1:32" ht="15" customHeight="1" thickBot="1" x14ac:dyDescent="0.3">
      <c r="A158" s="801"/>
      <c r="B158" s="101"/>
      <c r="C158" s="798"/>
      <c r="D158" s="38"/>
      <c r="E158" s="45"/>
      <c r="F158" s="849" t="s">
        <v>262</v>
      </c>
      <c r="G158" s="370"/>
      <c r="H158" s="350"/>
      <c r="I158" s="366"/>
      <c r="J158" s="197"/>
      <c r="K158" s="405"/>
      <c r="L158" s="358"/>
      <c r="M158" s="366"/>
      <c r="N158" s="197"/>
      <c r="O158" s="216"/>
      <c r="P158" s="7"/>
      <c r="Q158" s="209"/>
      <c r="R158" s="7"/>
      <c r="S158" s="7"/>
      <c r="T158" s="167"/>
      <c r="U158" s="18" t="s">
        <v>18</v>
      </c>
      <c r="V158" s="5">
        <v>1</v>
      </c>
      <c r="W158" s="5">
        <v>0</v>
      </c>
      <c r="X158" s="5">
        <v>0</v>
      </c>
      <c r="Y158" s="5"/>
      <c r="Z158" s="5"/>
      <c r="AA158" s="5"/>
      <c r="AB158" s="5"/>
      <c r="AC158" s="5"/>
      <c r="AD158" s="5">
        <v>0</v>
      </c>
      <c r="AE158" s="9" t="s">
        <v>593</v>
      </c>
      <c r="AF158" s="813"/>
    </row>
    <row r="159" spans="1:32" ht="16.5" customHeight="1" x14ac:dyDescent="0.25">
      <c r="A159" s="812">
        <v>3</v>
      </c>
      <c r="B159" s="100">
        <v>30460</v>
      </c>
      <c r="C159" s="803" t="s">
        <v>362</v>
      </c>
      <c r="D159" s="47" t="s">
        <v>21</v>
      </c>
      <c r="E159" s="1616" t="s">
        <v>595</v>
      </c>
      <c r="F159" s="843" t="s">
        <v>67</v>
      </c>
      <c r="G159" s="372">
        <f>H159/$H$657</f>
        <v>1</v>
      </c>
      <c r="H159" s="27">
        <v>6</v>
      </c>
      <c r="I159" s="368">
        <v>2</v>
      </c>
      <c r="J159" s="195">
        <f>I159/$I$657</f>
        <v>0.66666666666666663</v>
      </c>
      <c r="K159" s="10">
        <v>0</v>
      </c>
      <c r="L159" s="357">
        <f>K159/$K$657</f>
        <v>0</v>
      </c>
      <c r="M159" s="360">
        <v>0</v>
      </c>
      <c r="N159" s="196">
        <f>M159/H159</f>
        <v>0</v>
      </c>
      <c r="O159" s="215">
        <v>0</v>
      </c>
      <c r="P159" s="30">
        <v>0</v>
      </c>
      <c r="Q159" s="208">
        <v>0</v>
      </c>
      <c r="R159" s="30">
        <v>0</v>
      </c>
      <c r="S159" s="30">
        <v>77</v>
      </c>
      <c r="T159" s="166">
        <f>O159/S159</f>
        <v>0</v>
      </c>
      <c r="U159" s="28" t="s">
        <v>18</v>
      </c>
      <c r="V159" s="29">
        <v>1</v>
      </c>
      <c r="W159" s="29">
        <v>0</v>
      </c>
      <c r="X159" s="29">
        <v>0</v>
      </c>
      <c r="Y159" s="5"/>
      <c r="Z159" s="5"/>
      <c r="AA159" s="5"/>
      <c r="AB159" s="5"/>
      <c r="AC159" s="5"/>
      <c r="AD159" s="29" t="s">
        <v>596</v>
      </c>
      <c r="AE159" s="103" t="s">
        <v>1435</v>
      </c>
      <c r="AF159" s="1018" t="s">
        <v>1414</v>
      </c>
    </row>
    <row r="160" spans="1:32" ht="16.5" customHeight="1" x14ac:dyDescent="0.25">
      <c r="A160" s="801"/>
      <c r="B160" s="101"/>
      <c r="C160" s="798"/>
      <c r="D160" s="38"/>
      <c r="E160" s="1617"/>
      <c r="F160" s="771" t="s">
        <v>136</v>
      </c>
      <c r="G160" s="370"/>
      <c r="H160" s="350"/>
      <c r="I160" s="360"/>
      <c r="J160" s="196"/>
      <c r="K160" s="10"/>
      <c r="L160" s="357"/>
      <c r="M160" s="360"/>
      <c r="N160" s="196"/>
      <c r="O160" s="216"/>
      <c r="P160" s="7"/>
      <c r="Q160" s="209"/>
      <c r="R160" s="7"/>
      <c r="S160" s="7"/>
      <c r="T160" s="167"/>
      <c r="U160" s="14" t="s">
        <v>18</v>
      </c>
      <c r="V160" s="5">
        <v>1</v>
      </c>
      <c r="W160" s="5">
        <v>0</v>
      </c>
      <c r="X160" s="5">
        <v>0</v>
      </c>
      <c r="Y160" s="5"/>
      <c r="Z160" s="5"/>
      <c r="AA160" s="5"/>
      <c r="AB160" s="5"/>
      <c r="AC160" s="5"/>
      <c r="AD160" s="5" t="s">
        <v>810</v>
      </c>
      <c r="AE160" s="9" t="s">
        <v>1435</v>
      </c>
      <c r="AF160" s="107"/>
    </row>
    <row r="161" spans="1:32" ht="57" customHeight="1" x14ac:dyDescent="0.25">
      <c r="A161" s="801"/>
      <c r="B161" s="101"/>
      <c r="C161" s="798"/>
      <c r="D161" s="808"/>
      <c r="E161" s="745"/>
      <c r="F161" s="842" t="s">
        <v>859</v>
      </c>
      <c r="G161" s="839"/>
      <c r="H161" s="831"/>
      <c r="I161" s="836"/>
      <c r="J161" s="823"/>
      <c r="K161" s="797"/>
      <c r="L161" s="834"/>
      <c r="M161" s="836"/>
      <c r="N161" s="823"/>
      <c r="O161" s="830"/>
      <c r="P161" s="796"/>
      <c r="Q161" s="826"/>
      <c r="R161" s="796"/>
      <c r="S161" s="796"/>
      <c r="T161" s="819"/>
      <c r="U161" s="853" t="s">
        <v>18</v>
      </c>
      <c r="V161" s="851">
        <v>1</v>
      </c>
      <c r="W161" s="851">
        <v>0</v>
      </c>
      <c r="X161" s="851">
        <v>0</v>
      </c>
      <c r="Y161" s="800"/>
      <c r="Z161" s="800"/>
      <c r="AA161" s="800"/>
      <c r="AB161" s="800"/>
      <c r="AC161" s="800"/>
      <c r="AD161" s="851" t="s">
        <v>1434</v>
      </c>
      <c r="AE161" s="852" t="s">
        <v>1403</v>
      </c>
      <c r="AF161" s="107"/>
    </row>
    <row r="162" spans="1:32" ht="25.5" customHeight="1" thickBot="1" x14ac:dyDescent="0.3">
      <c r="A162" s="801"/>
      <c r="B162" s="101"/>
      <c r="C162" s="798"/>
      <c r="D162" s="40"/>
      <c r="E162" s="808"/>
      <c r="F162" s="1463" t="s">
        <v>597</v>
      </c>
      <c r="G162" s="370"/>
      <c r="H162" s="350"/>
      <c r="I162" s="360"/>
      <c r="J162" s="196"/>
      <c r="K162" s="10"/>
      <c r="L162" s="357"/>
      <c r="M162" s="360"/>
      <c r="N162" s="196"/>
      <c r="O162" s="216"/>
      <c r="P162" s="7"/>
      <c r="Q162" s="209"/>
      <c r="R162" s="7"/>
      <c r="S162" s="7"/>
      <c r="T162" s="167"/>
      <c r="U162" s="14" t="s">
        <v>18</v>
      </c>
      <c r="V162" s="5">
        <v>1</v>
      </c>
      <c r="W162" s="5">
        <v>0</v>
      </c>
      <c r="X162" s="5">
        <v>0</v>
      </c>
      <c r="Y162" s="20"/>
      <c r="Z162" s="20"/>
      <c r="AA162" s="20"/>
      <c r="AB162" s="20"/>
      <c r="AC162" s="20"/>
      <c r="AD162" s="5">
        <v>0</v>
      </c>
      <c r="AE162" s="9" t="s">
        <v>1436</v>
      </c>
      <c r="AF162" s="107"/>
    </row>
    <row r="163" spans="1:32" ht="15" customHeight="1" x14ac:dyDescent="0.25">
      <c r="A163" s="801"/>
      <c r="B163" s="101"/>
      <c r="C163" s="798"/>
      <c r="D163" s="40"/>
      <c r="E163" s="808"/>
      <c r="F163" s="842" t="s">
        <v>25</v>
      </c>
      <c r="G163" s="370"/>
      <c r="H163" s="350"/>
      <c r="I163" s="360"/>
      <c r="J163" s="196"/>
      <c r="K163" s="10"/>
      <c r="L163" s="357"/>
      <c r="M163" s="360"/>
      <c r="N163" s="196"/>
      <c r="O163" s="216"/>
      <c r="P163" s="7"/>
      <c r="Q163" s="209"/>
      <c r="R163" s="7"/>
      <c r="S163" s="7"/>
      <c r="T163" s="167"/>
      <c r="U163" s="14" t="s">
        <v>18</v>
      </c>
      <c r="V163" s="5">
        <v>1</v>
      </c>
      <c r="W163" s="5">
        <v>0</v>
      </c>
      <c r="X163" s="5">
        <v>0</v>
      </c>
      <c r="Y163" s="29">
        <v>1</v>
      </c>
      <c r="Z163" s="29">
        <v>1</v>
      </c>
      <c r="AA163" s="29">
        <v>1</v>
      </c>
      <c r="AB163" s="29">
        <v>0</v>
      </c>
      <c r="AC163" s="29">
        <v>1</v>
      </c>
      <c r="AD163" s="5">
        <v>0</v>
      </c>
      <c r="AE163" s="9" t="s">
        <v>598</v>
      </c>
      <c r="AF163" s="107"/>
    </row>
    <row r="164" spans="1:32" ht="15" customHeight="1" thickBot="1" x14ac:dyDescent="0.3">
      <c r="A164" s="801"/>
      <c r="B164" s="101"/>
      <c r="C164" s="798"/>
      <c r="D164" s="40"/>
      <c r="E164" s="808"/>
      <c r="F164" s="1252" t="s">
        <v>441</v>
      </c>
      <c r="G164" s="839"/>
      <c r="H164" s="831"/>
      <c r="I164" s="836"/>
      <c r="J164" s="823"/>
      <c r="K164" s="10"/>
      <c r="L164" s="357"/>
      <c r="M164" s="360"/>
      <c r="N164" s="196"/>
      <c r="O164" s="782"/>
      <c r="P164" s="810"/>
      <c r="Q164" s="828"/>
      <c r="R164" s="810"/>
      <c r="S164" s="810"/>
      <c r="T164" s="820"/>
      <c r="U164" s="809" t="s">
        <v>18</v>
      </c>
      <c r="V164" s="800">
        <v>0</v>
      </c>
      <c r="W164" s="800">
        <v>0</v>
      </c>
      <c r="X164" s="800">
        <v>0</v>
      </c>
      <c r="Y164" s="800"/>
      <c r="Z164" s="800"/>
      <c r="AA164" s="800"/>
      <c r="AB164" s="800"/>
      <c r="AC164" s="800"/>
      <c r="AD164" s="800" t="s">
        <v>492</v>
      </c>
      <c r="AE164" s="799">
        <v>0</v>
      </c>
      <c r="AF164" s="107"/>
    </row>
    <row r="165" spans="1:32" ht="27.95" customHeight="1" x14ac:dyDescent="0.25">
      <c r="A165" s="812">
        <v>4</v>
      </c>
      <c r="B165" s="100">
        <v>30030</v>
      </c>
      <c r="C165" s="803" t="s">
        <v>356</v>
      </c>
      <c r="D165" s="1264" t="s">
        <v>601</v>
      </c>
      <c r="E165" s="47" t="s">
        <v>601</v>
      </c>
      <c r="F165" s="843" t="s">
        <v>520</v>
      </c>
      <c r="G165" s="841">
        <f>H165/$H$657</f>
        <v>1</v>
      </c>
      <c r="H165" s="855">
        <v>6</v>
      </c>
      <c r="I165" s="838">
        <v>3</v>
      </c>
      <c r="J165" s="822">
        <f>I165/$I$657</f>
        <v>1</v>
      </c>
      <c r="K165" s="389">
        <v>0</v>
      </c>
      <c r="L165" s="833">
        <f>K165/$K$657</f>
        <v>0</v>
      </c>
      <c r="M165" s="838">
        <v>2</v>
      </c>
      <c r="N165" s="822">
        <f>M165/H165</f>
        <v>0.33333333333333331</v>
      </c>
      <c r="O165" s="595">
        <v>0</v>
      </c>
      <c r="P165" s="805">
        <v>0</v>
      </c>
      <c r="Q165" s="825">
        <v>0</v>
      </c>
      <c r="R165" s="805">
        <v>0</v>
      </c>
      <c r="S165" s="805">
        <v>71</v>
      </c>
      <c r="T165" s="818">
        <f>O165/S165</f>
        <v>0</v>
      </c>
      <c r="U165" s="362" t="s">
        <v>18</v>
      </c>
      <c r="V165" s="857">
        <v>1</v>
      </c>
      <c r="W165" s="857">
        <v>0</v>
      </c>
      <c r="X165" s="857">
        <v>0</v>
      </c>
      <c r="Y165" s="857"/>
      <c r="Z165" s="857"/>
      <c r="AA165" s="857"/>
      <c r="AB165" s="857"/>
      <c r="AC165" s="857"/>
      <c r="AD165" s="857" t="s">
        <v>820</v>
      </c>
      <c r="AE165" s="858" t="s">
        <v>1433</v>
      </c>
      <c r="AF165" s="1018" t="s">
        <v>1414</v>
      </c>
    </row>
    <row r="166" spans="1:32" ht="27.95" customHeight="1" x14ac:dyDescent="0.25">
      <c r="A166" s="801"/>
      <c r="B166" s="101"/>
      <c r="C166" s="798"/>
      <c r="D166" s="40"/>
      <c r="E166" s="570"/>
      <c r="F166" s="771" t="s">
        <v>1084</v>
      </c>
      <c r="G166" s="839"/>
      <c r="H166" s="831"/>
      <c r="I166" s="836"/>
      <c r="J166" s="823"/>
      <c r="K166" s="844"/>
      <c r="L166" s="834"/>
      <c r="M166" s="836"/>
      <c r="N166" s="823"/>
      <c r="O166" s="779"/>
      <c r="P166" s="796"/>
      <c r="Q166" s="826"/>
      <c r="R166" s="796"/>
      <c r="S166" s="796"/>
      <c r="T166" s="819"/>
      <c r="U166" s="731" t="s">
        <v>18</v>
      </c>
      <c r="V166" s="851">
        <v>1</v>
      </c>
      <c r="W166" s="851">
        <v>0</v>
      </c>
      <c r="X166" s="851">
        <v>0</v>
      </c>
      <c r="Y166" s="735">
        <v>0</v>
      </c>
      <c r="Z166" s="735">
        <v>0</v>
      </c>
      <c r="AA166" s="735">
        <v>0</v>
      </c>
      <c r="AB166" s="735">
        <v>0</v>
      </c>
      <c r="AC166" s="735">
        <v>0</v>
      </c>
      <c r="AD166" s="851" t="s">
        <v>820</v>
      </c>
      <c r="AE166" s="852" t="s">
        <v>1433</v>
      </c>
      <c r="AF166" s="813"/>
    </row>
    <row r="167" spans="1:32" ht="27.95" customHeight="1" x14ac:dyDescent="0.25">
      <c r="A167" s="801"/>
      <c r="B167" s="101"/>
      <c r="C167" s="798"/>
      <c r="D167" s="40"/>
      <c r="E167" s="37"/>
      <c r="F167" s="771" t="s">
        <v>67</v>
      </c>
      <c r="G167" s="839"/>
      <c r="H167" s="831"/>
      <c r="I167" s="836"/>
      <c r="J167" s="823"/>
      <c r="K167" s="844"/>
      <c r="L167" s="834"/>
      <c r="M167" s="836"/>
      <c r="N167" s="823"/>
      <c r="O167" s="779"/>
      <c r="P167" s="796"/>
      <c r="Q167" s="826"/>
      <c r="R167" s="796"/>
      <c r="S167" s="796"/>
      <c r="T167" s="819"/>
      <c r="U167" s="731" t="s">
        <v>18</v>
      </c>
      <c r="V167" s="851">
        <v>1</v>
      </c>
      <c r="W167" s="851">
        <v>0</v>
      </c>
      <c r="X167" s="851">
        <v>0</v>
      </c>
      <c r="Y167" s="851"/>
      <c r="Z167" s="851"/>
      <c r="AA167" s="851"/>
      <c r="AB167" s="851"/>
      <c r="AC167" s="851"/>
      <c r="AD167" s="851" t="s">
        <v>721</v>
      </c>
      <c r="AE167" s="852" t="s">
        <v>1153</v>
      </c>
      <c r="AF167" s="813"/>
    </row>
    <row r="168" spans="1:32" ht="27.95" customHeight="1" x14ac:dyDescent="0.25">
      <c r="A168" s="801"/>
      <c r="B168" s="101"/>
      <c r="C168" s="798"/>
      <c r="D168" s="40"/>
      <c r="E168" s="37"/>
      <c r="F168" s="842" t="s">
        <v>123</v>
      </c>
      <c r="G168" s="839"/>
      <c r="H168" s="831"/>
      <c r="I168" s="836"/>
      <c r="J168" s="823"/>
      <c r="K168" s="844"/>
      <c r="L168" s="834"/>
      <c r="M168" s="836"/>
      <c r="N168" s="823"/>
      <c r="O168" s="779"/>
      <c r="P168" s="796"/>
      <c r="Q168" s="826"/>
      <c r="R168" s="796"/>
      <c r="S168" s="796"/>
      <c r="T168" s="819"/>
      <c r="U168" s="731" t="s">
        <v>18</v>
      </c>
      <c r="V168" s="851">
        <v>1</v>
      </c>
      <c r="W168" s="851">
        <v>0</v>
      </c>
      <c r="X168" s="851">
        <v>0</v>
      </c>
      <c r="Y168" s="851"/>
      <c r="Z168" s="851"/>
      <c r="AA168" s="851"/>
      <c r="AB168" s="851"/>
      <c r="AC168" s="851"/>
      <c r="AD168" s="851" t="s">
        <v>820</v>
      </c>
      <c r="AE168" s="852" t="s">
        <v>1153</v>
      </c>
      <c r="AF168" s="813"/>
    </row>
    <row r="169" spans="1:32" ht="15" customHeight="1" x14ac:dyDescent="0.25">
      <c r="A169" s="801"/>
      <c r="B169" s="101"/>
      <c r="C169" s="798"/>
      <c r="D169" s="40"/>
      <c r="E169" s="37"/>
      <c r="F169" s="842" t="s">
        <v>1155</v>
      </c>
      <c r="G169" s="839"/>
      <c r="H169" s="831"/>
      <c r="I169" s="836"/>
      <c r="J169" s="823"/>
      <c r="K169" s="844"/>
      <c r="L169" s="834"/>
      <c r="M169" s="836"/>
      <c r="N169" s="823"/>
      <c r="O169" s="779"/>
      <c r="P169" s="796"/>
      <c r="Q169" s="826"/>
      <c r="R169" s="796"/>
      <c r="S169" s="796"/>
      <c r="T169" s="819"/>
      <c r="U169" s="731" t="s">
        <v>18</v>
      </c>
      <c r="V169" s="851">
        <v>1</v>
      </c>
      <c r="W169" s="851">
        <v>0</v>
      </c>
      <c r="X169" s="851">
        <v>0</v>
      </c>
      <c r="Y169" s="800"/>
      <c r="Z169" s="800"/>
      <c r="AA169" s="800"/>
      <c r="AB169" s="800"/>
      <c r="AC169" s="800"/>
      <c r="AD169" s="851" t="s">
        <v>1157</v>
      </c>
      <c r="AE169" s="852" t="s">
        <v>1156</v>
      </c>
      <c r="AF169" s="813"/>
    </row>
    <row r="170" spans="1:32" ht="15" customHeight="1" thickBot="1" x14ac:dyDescent="0.3">
      <c r="A170" s="815"/>
      <c r="B170" s="1197"/>
      <c r="C170" s="806"/>
      <c r="D170" s="1265"/>
      <c r="E170" s="49"/>
      <c r="F170" s="849" t="s">
        <v>602</v>
      </c>
      <c r="G170" s="840"/>
      <c r="H170" s="832"/>
      <c r="I170" s="837"/>
      <c r="J170" s="824"/>
      <c r="K170" s="405"/>
      <c r="L170" s="835"/>
      <c r="M170" s="837"/>
      <c r="N170" s="824"/>
      <c r="O170" s="781"/>
      <c r="P170" s="802"/>
      <c r="Q170" s="827"/>
      <c r="R170" s="802"/>
      <c r="S170" s="802"/>
      <c r="T170" s="821"/>
      <c r="U170" s="363" t="s">
        <v>18</v>
      </c>
      <c r="V170" s="854">
        <v>1</v>
      </c>
      <c r="W170" s="854">
        <v>0</v>
      </c>
      <c r="X170" s="854">
        <v>0</v>
      </c>
      <c r="Y170" s="854"/>
      <c r="Z170" s="854"/>
      <c r="AA170" s="854"/>
      <c r="AB170" s="854"/>
      <c r="AC170" s="854"/>
      <c r="AD170" s="854" t="s">
        <v>492</v>
      </c>
      <c r="AE170" s="788" t="s">
        <v>603</v>
      </c>
      <c r="AF170" s="814"/>
    </row>
    <row r="171" spans="1:32" ht="15" customHeight="1" x14ac:dyDescent="0.25">
      <c r="A171" s="801">
        <v>5</v>
      </c>
      <c r="B171" s="101">
        <v>31000</v>
      </c>
      <c r="C171" s="798" t="s">
        <v>370</v>
      </c>
      <c r="D171" s="662" t="s">
        <v>22</v>
      </c>
      <c r="E171" s="1629" t="s">
        <v>23</v>
      </c>
      <c r="F171" s="772" t="s">
        <v>24</v>
      </c>
      <c r="G171" s="839">
        <f>H171/$H$657</f>
        <v>1.6666666666666667</v>
      </c>
      <c r="H171" s="10">
        <v>10</v>
      </c>
      <c r="I171" s="360">
        <v>4</v>
      </c>
      <c r="J171" s="196">
        <f>I171/$I$657</f>
        <v>1.3333333333333333</v>
      </c>
      <c r="K171" s="10">
        <v>0</v>
      </c>
      <c r="L171" s="357">
        <f>K171/$K$657</f>
        <v>0</v>
      </c>
      <c r="M171" s="360">
        <v>0</v>
      </c>
      <c r="N171" s="196">
        <f>M171/H171</f>
        <v>0</v>
      </c>
      <c r="O171" s="593">
        <v>0</v>
      </c>
      <c r="P171" s="25">
        <v>0</v>
      </c>
      <c r="Q171" s="212">
        <v>0</v>
      </c>
      <c r="R171" s="25">
        <v>0</v>
      </c>
      <c r="S171" s="25">
        <v>64</v>
      </c>
      <c r="T171" s="172">
        <f>O171/S171</f>
        <v>0</v>
      </c>
      <c r="U171" s="24" t="s">
        <v>18</v>
      </c>
      <c r="V171" s="12">
        <v>1</v>
      </c>
      <c r="W171" s="12">
        <v>0</v>
      </c>
      <c r="X171" s="12">
        <v>0</v>
      </c>
      <c r="Y171" s="735"/>
      <c r="Z171" s="735"/>
      <c r="AA171" s="735"/>
      <c r="AB171" s="735"/>
      <c r="AC171" s="735"/>
      <c r="AD171" s="12" t="s">
        <v>68</v>
      </c>
      <c r="AE171" s="13" t="s">
        <v>606</v>
      </c>
      <c r="AF171" s="1018" t="s">
        <v>1428</v>
      </c>
    </row>
    <row r="172" spans="1:32" ht="27.95" customHeight="1" x14ac:dyDescent="0.25">
      <c r="A172" s="801"/>
      <c r="B172" s="101"/>
      <c r="C172" s="798"/>
      <c r="D172" s="38"/>
      <c r="E172" s="1629"/>
      <c r="F172" s="771" t="s">
        <v>520</v>
      </c>
      <c r="G172" s="370"/>
      <c r="H172" s="350"/>
      <c r="I172" s="360"/>
      <c r="J172" s="196"/>
      <c r="K172" s="10"/>
      <c r="L172" s="357"/>
      <c r="M172" s="360"/>
      <c r="N172" s="196"/>
      <c r="O172" s="216"/>
      <c r="P172" s="7"/>
      <c r="Q172" s="209"/>
      <c r="R172" s="7"/>
      <c r="S172" s="7"/>
      <c r="T172" s="164"/>
      <c r="U172" s="14" t="s">
        <v>18</v>
      </c>
      <c r="V172" s="5">
        <v>1</v>
      </c>
      <c r="W172" s="5">
        <v>0</v>
      </c>
      <c r="X172" s="5">
        <v>0</v>
      </c>
      <c r="Y172" s="12">
        <v>1</v>
      </c>
      <c r="Z172" s="12">
        <v>1</v>
      </c>
      <c r="AA172" s="12">
        <v>1</v>
      </c>
      <c r="AB172" s="12">
        <v>1</v>
      </c>
      <c r="AC172" s="12">
        <v>0</v>
      </c>
      <c r="AD172" s="851" t="s">
        <v>820</v>
      </c>
      <c r="AE172" s="9" t="s">
        <v>1153</v>
      </c>
      <c r="AF172" s="813"/>
    </row>
    <row r="173" spans="1:32" ht="27.95" customHeight="1" x14ac:dyDescent="0.25">
      <c r="A173" s="801"/>
      <c r="B173" s="101"/>
      <c r="C173" s="798"/>
      <c r="D173" s="808"/>
      <c r="E173" s="1629"/>
      <c r="F173" s="771" t="s">
        <v>1084</v>
      </c>
      <c r="G173" s="839"/>
      <c r="H173" s="831"/>
      <c r="I173" s="836"/>
      <c r="J173" s="823"/>
      <c r="K173" s="797"/>
      <c r="L173" s="834"/>
      <c r="M173" s="836"/>
      <c r="N173" s="823"/>
      <c r="O173" s="830"/>
      <c r="P173" s="796"/>
      <c r="Q173" s="826"/>
      <c r="R173" s="796"/>
      <c r="S173" s="796"/>
      <c r="T173" s="164"/>
      <c r="U173" s="853" t="s">
        <v>18</v>
      </c>
      <c r="V173" s="851">
        <v>1</v>
      </c>
      <c r="W173" s="851">
        <v>0</v>
      </c>
      <c r="X173" s="851">
        <v>0</v>
      </c>
      <c r="Y173" s="735"/>
      <c r="Z173" s="735"/>
      <c r="AA173" s="735"/>
      <c r="AB173" s="735"/>
      <c r="AC173" s="735"/>
      <c r="AD173" s="851" t="s">
        <v>820</v>
      </c>
      <c r="AE173" s="852" t="s">
        <v>1153</v>
      </c>
      <c r="AF173" s="813"/>
    </row>
    <row r="174" spans="1:32" ht="27.95" customHeight="1" x14ac:dyDescent="0.25">
      <c r="A174" s="801"/>
      <c r="B174" s="101"/>
      <c r="C174" s="798"/>
      <c r="D174" s="808"/>
      <c r="E174" s="1629"/>
      <c r="F174" s="771" t="s">
        <v>67</v>
      </c>
      <c r="G174" s="839"/>
      <c r="H174" s="831"/>
      <c r="I174" s="836"/>
      <c r="J174" s="823"/>
      <c r="K174" s="797"/>
      <c r="L174" s="834"/>
      <c r="M174" s="836"/>
      <c r="N174" s="823"/>
      <c r="O174" s="830"/>
      <c r="P174" s="796"/>
      <c r="Q174" s="826"/>
      <c r="R174" s="796"/>
      <c r="S174" s="796"/>
      <c r="T174" s="164"/>
      <c r="U174" s="853" t="s">
        <v>18</v>
      </c>
      <c r="V174" s="851">
        <v>1</v>
      </c>
      <c r="W174" s="851">
        <v>0</v>
      </c>
      <c r="X174" s="851">
        <v>0</v>
      </c>
      <c r="Y174" s="735"/>
      <c r="Z174" s="735"/>
      <c r="AA174" s="735"/>
      <c r="AB174" s="735"/>
      <c r="AC174" s="735"/>
      <c r="AD174" s="851" t="s">
        <v>721</v>
      </c>
      <c r="AE174" s="852" t="s">
        <v>1153</v>
      </c>
      <c r="AF174" s="813"/>
    </row>
    <row r="175" spans="1:32" ht="27.95" customHeight="1" x14ac:dyDescent="0.25">
      <c r="A175" s="801"/>
      <c r="B175" s="101"/>
      <c r="C175" s="798"/>
      <c r="D175" s="38"/>
      <c r="E175" s="1629"/>
      <c r="F175" s="842" t="s">
        <v>123</v>
      </c>
      <c r="G175" s="370"/>
      <c r="H175" s="350"/>
      <c r="I175" s="360"/>
      <c r="J175" s="196"/>
      <c r="K175" s="10"/>
      <c r="L175" s="357"/>
      <c r="M175" s="360"/>
      <c r="N175" s="196"/>
      <c r="O175" s="216"/>
      <c r="P175" s="7"/>
      <c r="Q175" s="209"/>
      <c r="R175" s="7"/>
      <c r="S175" s="7"/>
      <c r="T175" s="164"/>
      <c r="U175" s="14" t="s">
        <v>18</v>
      </c>
      <c r="V175" s="5">
        <v>1</v>
      </c>
      <c r="W175" s="5">
        <v>0</v>
      </c>
      <c r="X175" s="5">
        <v>0</v>
      </c>
      <c r="Y175" s="5"/>
      <c r="Z175" s="5"/>
      <c r="AA175" s="5"/>
      <c r="AB175" s="5"/>
      <c r="AC175" s="5"/>
      <c r="AD175" s="851" t="s">
        <v>820</v>
      </c>
      <c r="AE175" s="9" t="s">
        <v>1153</v>
      </c>
      <c r="AF175" s="813"/>
    </row>
    <row r="176" spans="1:32" ht="26.25" customHeight="1" x14ac:dyDescent="0.25">
      <c r="A176" s="801"/>
      <c r="B176" s="101"/>
      <c r="C176" s="798"/>
      <c r="D176" s="38"/>
      <c r="E176" s="45"/>
      <c r="F176" s="1266" t="s">
        <v>610</v>
      </c>
      <c r="G176" s="370"/>
      <c r="H176" s="350"/>
      <c r="I176" s="360"/>
      <c r="J176" s="196"/>
      <c r="K176" s="10"/>
      <c r="L176" s="357"/>
      <c r="M176" s="360"/>
      <c r="N176" s="196"/>
      <c r="O176" s="216"/>
      <c r="P176" s="7"/>
      <c r="Q176" s="209"/>
      <c r="R176" s="7"/>
      <c r="S176" s="7"/>
      <c r="T176" s="164"/>
      <c r="U176" s="14" t="s">
        <v>18</v>
      </c>
      <c r="V176" s="5">
        <v>1</v>
      </c>
      <c r="W176" s="5">
        <v>0</v>
      </c>
      <c r="X176" s="5">
        <v>0</v>
      </c>
      <c r="Y176" s="5"/>
      <c r="Z176" s="5"/>
      <c r="AA176" s="5"/>
      <c r="AB176" s="5"/>
      <c r="AC176" s="5"/>
      <c r="AD176" s="5" t="s">
        <v>611</v>
      </c>
      <c r="AE176" s="9" t="s">
        <v>198</v>
      </c>
      <c r="AF176" s="813"/>
    </row>
    <row r="177" spans="1:34" ht="15" customHeight="1" x14ac:dyDescent="0.25">
      <c r="A177" s="801"/>
      <c r="B177" s="101"/>
      <c r="C177" s="798"/>
      <c r="D177" s="38"/>
      <c r="E177" s="45"/>
      <c r="F177" s="842" t="s">
        <v>165</v>
      </c>
      <c r="G177" s="370"/>
      <c r="H177" s="350"/>
      <c r="I177" s="360"/>
      <c r="J177" s="196"/>
      <c r="K177" s="10"/>
      <c r="L177" s="357"/>
      <c r="M177" s="360"/>
      <c r="N177" s="196"/>
      <c r="O177" s="216"/>
      <c r="P177" s="7"/>
      <c r="Q177" s="209"/>
      <c r="R177" s="7"/>
      <c r="S177" s="7"/>
      <c r="T177" s="164"/>
      <c r="U177" s="14" t="s">
        <v>18</v>
      </c>
      <c r="V177" s="5">
        <v>1</v>
      </c>
      <c r="W177" s="5">
        <v>0</v>
      </c>
      <c r="X177" s="5">
        <v>0</v>
      </c>
      <c r="Y177" s="5"/>
      <c r="Z177" s="5"/>
      <c r="AA177" s="5"/>
      <c r="AB177" s="5"/>
      <c r="AC177" s="5"/>
      <c r="AD177" s="5" t="s">
        <v>608</v>
      </c>
      <c r="AE177" s="9" t="s">
        <v>609</v>
      </c>
      <c r="AF177" s="813"/>
    </row>
    <row r="178" spans="1:34" ht="15" customHeight="1" x14ac:dyDescent="0.25">
      <c r="A178" s="801"/>
      <c r="B178" s="101"/>
      <c r="C178" s="798"/>
      <c r="D178" s="38"/>
      <c r="E178" s="45"/>
      <c r="F178" s="842" t="s">
        <v>190</v>
      </c>
      <c r="G178" s="370"/>
      <c r="H178" s="350"/>
      <c r="I178" s="360"/>
      <c r="J178" s="196"/>
      <c r="K178" s="10"/>
      <c r="L178" s="357"/>
      <c r="M178" s="360"/>
      <c r="N178" s="196"/>
      <c r="O178" s="216"/>
      <c r="P178" s="7"/>
      <c r="Q178" s="209"/>
      <c r="R178" s="7"/>
      <c r="S178" s="7"/>
      <c r="T178" s="164"/>
      <c r="U178" s="14" t="s">
        <v>18</v>
      </c>
      <c r="V178" s="5">
        <v>1</v>
      </c>
      <c r="W178" s="5">
        <v>0</v>
      </c>
      <c r="X178" s="5">
        <v>0</v>
      </c>
      <c r="Y178" s="5"/>
      <c r="Z178" s="5"/>
      <c r="AA178" s="5"/>
      <c r="AB178" s="5"/>
      <c r="AC178" s="5"/>
      <c r="AD178" s="5">
        <v>0</v>
      </c>
      <c r="AE178" s="9" t="s">
        <v>607</v>
      </c>
      <c r="AF178" s="813"/>
    </row>
    <row r="179" spans="1:34" ht="15" customHeight="1" x14ac:dyDescent="0.25">
      <c r="A179" s="801"/>
      <c r="B179" s="101"/>
      <c r="C179" s="798"/>
      <c r="D179" s="38"/>
      <c r="E179" s="45"/>
      <c r="F179" s="842" t="s">
        <v>25</v>
      </c>
      <c r="G179" s="370"/>
      <c r="H179" s="350"/>
      <c r="I179" s="360"/>
      <c r="J179" s="196"/>
      <c r="K179" s="10"/>
      <c r="L179" s="357"/>
      <c r="M179" s="360"/>
      <c r="N179" s="196"/>
      <c r="O179" s="216"/>
      <c r="P179" s="7"/>
      <c r="Q179" s="209"/>
      <c r="R179" s="7"/>
      <c r="S179" s="7"/>
      <c r="T179" s="164"/>
      <c r="U179" s="14" t="s">
        <v>18</v>
      </c>
      <c r="V179" s="5">
        <v>1</v>
      </c>
      <c r="W179" s="5">
        <v>0</v>
      </c>
      <c r="X179" s="5">
        <v>0</v>
      </c>
      <c r="Y179" s="5"/>
      <c r="Z179" s="5"/>
      <c r="AA179" s="5"/>
      <c r="AB179" s="5"/>
      <c r="AC179" s="5"/>
      <c r="AD179" s="5" t="s">
        <v>605</v>
      </c>
      <c r="AE179" s="9" t="s">
        <v>604</v>
      </c>
      <c r="AF179" s="813"/>
    </row>
    <row r="180" spans="1:34" ht="15" customHeight="1" thickBot="1" x14ac:dyDescent="0.3">
      <c r="A180" s="815"/>
      <c r="B180" s="1197"/>
      <c r="C180" s="806"/>
      <c r="D180" s="48"/>
      <c r="E180" s="92"/>
      <c r="F180" s="849" t="s">
        <v>66</v>
      </c>
      <c r="G180" s="371"/>
      <c r="H180" s="355"/>
      <c r="I180" s="360"/>
      <c r="J180" s="196"/>
      <c r="K180" s="10"/>
      <c r="L180" s="357"/>
      <c r="M180" s="360"/>
      <c r="N180" s="196"/>
      <c r="O180" s="592"/>
      <c r="P180" s="23"/>
      <c r="Q180" s="210"/>
      <c r="R180" s="23"/>
      <c r="S180" s="23"/>
      <c r="T180" s="165"/>
      <c r="U180" s="22" t="s">
        <v>18</v>
      </c>
      <c r="V180" s="20">
        <v>1</v>
      </c>
      <c r="W180" s="20">
        <v>0</v>
      </c>
      <c r="X180" s="20">
        <v>0</v>
      </c>
      <c r="Y180" s="16"/>
      <c r="Z180" s="16"/>
      <c r="AA180" s="16"/>
      <c r="AB180" s="16"/>
      <c r="AC180" s="16"/>
      <c r="AD180" s="20"/>
      <c r="AE180" s="104" t="s">
        <v>1437</v>
      </c>
      <c r="AF180" s="814"/>
    </row>
    <row r="181" spans="1:34" ht="27" customHeight="1" thickBot="1" x14ac:dyDescent="0.3">
      <c r="A181" s="1757">
        <v>6</v>
      </c>
      <c r="B181" s="1758">
        <v>30130</v>
      </c>
      <c r="C181" s="1759" t="s">
        <v>358</v>
      </c>
      <c r="D181" s="1760" t="s">
        <v>1662</v>
      </c>
      <c r="E181" s="1761">
        <v>0</v>
      </c>
      <c r="F181" s="1573" t="s">
        <v>859</v>
      </c>
      <c r="G181" s="378">
        <f>H181/$H$657</f>
        <v>0.16666666666666666</v>
      </c>
      <c r="H181" s="1574">
        <v>1</v>
      </c>
      <c r="I181" s="367">
        <v>0</v>
      </c>
      <c r="J181" s="218">
        <f>I181/$I$657</f>
        <v>0</v>
      </c>
      <c r="K181" s="498">
        <v>0</v>
      </c>
      <c r="L181" s="453">
        <f>K181/$K$657</f>
        <v>0</v>
      </c>
      <c r="M181" s="367">
        <v>0</v>
      </c>
      <c r="N181" s="1575">
        <f>M181/H181</f>
        <v>0</v>
      </c>
      <c r="O181" s="1576">
        <v>0</v>
      </c>
      <c r="P181" s="1577">
        <v>0</v>
      </c>
      <c r="Q181" s="1578">
        <v>0</v>
      </c>
      <c r="R181" s="1577">
        <v>0</v>
      </c>
      <c r="S181" s="1577">
        <v>48</v>
      </c>
      <c r="T181" s="1579">
        <f>O181/S181</f>
        <v>0</v>
      </c>
      <c r="U181" s="367" t="s">
        <v>18</v>
      </c>
      <c r="V181" s="1373">
        <v>1</v>
      </c>
      <c r="W181" s="1373">
        <v>0</v>
      </c>
      <c r="X181" s="1373">
        <v>0</v>
      </c>
      <c r="Y181" s="1373">
        <v>1</v>
      </c>
      <c r="Z181" s="1373">
        <v>1</v>
      </c>
      <c r="AA181" s="1373">
        <v>0</v>
      </c>
      <c r="AB181" s="1373">
        <v>1</v>
      </c>
      <c r="AC181" s="1373">
        <v>0</v>
      </c>
      <c r="AD181" s="1373" t="s">
        <v>1158</v>
      </c>
      <c r="AE181" s="1373" t="s">
        <v>1403</v>
      </c>
      <c r="AF181" s="1580" t="s">
        <v>1663</v>
      </c>
    </row>
    <row r="182" spans="1:34" ht="15" customHeight="1" x14ac:dyDescent="0.25">
      <c r="A182" s="1351">
        <v>7</v>
      </c>
      <c r="B182" s="95">
        <v>30160</v>
      </c>
      <c r="C182" s="1343" t="s">
        <v>359</v>
      </c>
      <c r="D182" s="1659" t="s">
        <v>26</v>
      </c>
      <c r="E182" s="1667" t="s">
        <v>1438</v>
      </c>
      <c r="F182" s="388" t="s">
        <v>123</v>
      </c>
      <c r="G182" s="1424">
        <f>H182/$H$657</f>
        <v>1</v>
      </c>
      <c r="H182" s="1342">
        <v>6</v>
      </c>
      <c r="I182" s="360">
        <v>0</v>
      </c>
      <c r="J182" s="196">
        <f>I182/$I$657</f>
        <v>0</v>
      </c>
      <c r="K182" s="10">
        <v>0</v>
      </c>
      <c r="L182" s="357">
        <f>K182/$K$657</f>
        <v>0</v>
      </c>
      <c r="M182" s="360">
        <v>0</v>
      </c>
      <c r="N182" s="196">
        <f>M182/H182</f>
        <v>0</v>
      </c>
      <c r="O182" s="593">
        <v>0</v>
      </c>
      <c r="P182" s="25">
        <v>0</v>
      </c>
      <c r="Q182" s="212">
        <v>0</v>
      </c>
      <c r="R182" s="25">
        <v>0</v>
      </c>
      <c r="S182" s="25">
        <v>53</v>
      </c>
      <c r="T182" s="172">
        <f>O182/S182</f>
        <v>0</v>
      </c>
      <c r="U182" s="24" t="s">
        <v>18</v>
      </c>
      <c r="V182" s="12">
        <v>1</v>
      </c>
      <c r="W182" s="12">
        <v>0</v>
      </c>
      <c r="X182" s="12">
        <v>0</v>
      </c>
      <c r="Y182" s="12"/>
      <c r="Z182" s="12"/>
      <c r="AA182" s="12"/>
      <c r="AB182" s="12"/>
      <c r="AC182" s="12"/>
      <c r="AD182" s="12" t="s">
        <v>811</v>
      </c>
      <c r="AE182" s="13" t="s">
        <v>131</v>
      </c>
      <c r="AF182" s="1019" t="s">
        <v>1428</v>
      </c>
    </row>
    <row r="183" spans="1:34" ht="28.5" customHeight="1" thickBot="1" x14ac:dyDescent="0.3">
      <c r="A183" s="801"/>
      <c r="B183" s="95"/>
      <c r="C183" s="798"/>
      <c r="D183" s="1659"/>
      <c r="E183" s="1667"/>
      <c r="F183" s="842" t="s">
        <v>133</v>
      </c>
      <c r="G183" s="370"/>
      <c r="H183" s="350"/>
      <c r="I183" s="360"/>
      <c r="J183" s="196"/>
      <c r="K183" s="10"/>
      <c r="L183" s="357"/>
      <c r="M183" s="360"/>
      <c r="N183" s="196"/>
      <c r="O183" s="216"/>
      <c r="P183" s="7"/>
      <c r="Q183" s="209"/>
      <c r="R183" s="7"/>
      <c r="S183" s="7"/>
      <c r="T183" s="167"/>
      <c r="U183" s="14" t="s">
        <v>18</v>
      </c>
      <c r="V183" s="5">
        <v>1</v>
      </c>
      <c r="W183" s="5">
        <v>0</v>
      </c>
      <c r="X183" s="5">
        <v>0</v>
      </c>
      <c r="Y183" s="20"/>
      <c r="Z183" s="20"/>
      <c r="AA183" s="20"/>
      <c r="AB183" s="20"/>
      <c r="AC183" s="20"/>
      <c r="AD183" s="5" t="s">
        <v>492</v>
      </c>
      <c r="AE183" s="9" t="s">
        <v>132</v>
      </c>
      <c r="AF183" s="813"/>
    </row>
    <row r="184" spans="1:34" ht="16.5" customHeight="1" x14ac:dyDescent="0.25">
      <c r="A184" s="801"/>
      <c r="B184" s="95"/>
      <c r="C184" s="798"/>
      <c r="D184" s="38"/>
      <c r="E184" s="606"/>
      <c r="F184" s="842" t="s">
        <v>134</v>
      </c>
      <c r="G184" s="370"/>
      <c r="H184" s="350"/>
      <c r="I184" s="360"/>
      <c r="J184" s="196"/>
      <c r="K184" s="10"/>
      <c r="L184" s="357"/>
      <c r="M184" s="360"/>
      <c r="N184" s="196"/>
      <c r="O184" s="216"/>
      <c r="P184" s="7"/>
      <c r="Q184" s="209"/>
      <c r="R184" s="7"/>
      <c r="S184" s="7"/>
      <c r="T184" s="167"/>
      <c r="U184" s="14" t="s">
        <v>18</v>
      </c>
      <c r="V184" s="5">
        <v>1</v>
      </c>
      <c r="W184" s="5">
        <v>0</v>
      </c>
      <c r="X184" s="5">
        <v>0</v>
      </c>
      <c r="Y184" s="12">
        <v>0</v>
      </c>
      <c r="Z184" s="12">
        <v>0</v>
      </c>
      <c r="AA184" s="12">
        <v>0</v>
      </c>
      <c r="AB184" s="12">
        <v>0</v>
      </c>
      <c r="AC184" s="12">
        <v>1</v>
      </c>
      <c r="AD184" s="5" t="s">
        <v>492</v>
      </c>
      <c r="AE184" s="9" t="s">
        <v>122</v>
      </c>
      <c r="AF184" s="813"/>
      <c r="AG184" s="10"/>
      <c r="AH184" s="85"/>
    </row>
    <row r="185" spans="1:34" ht="28.5" customHeight="1" x14ac:dyDescent="0.25">
      <c r="A185" s="801"/>
      <c r="B185" s="95"/>
      <c r="C185" s="798"/>
      <c r="D185" s="808"/>
      <c r="E185" s="745"/>
      <c r="F185" s="842" t="s">
        <v>859</v>
      </c>
      <c r="G185" s="590"/>
      <c r="H185" s="797"/>
      <c r="I185" s="836"/>
      <c r="J185" s="823"/>
      <c r="K185" s="797"/>
      <c r="L185" s="834"/>
      <c r="M185" s="836"/>
      <c r="N185" s="823"/>
      <c r="O185" s="830"/>
      <c r="P185" s="796"/>
      <c r="Q185" s="826"/>
      <c r="R185" s="796"/>
      <c r="S185" s="796"/>
      <c r="T185" s="819"/>
      <c r="U185" s="853" t="s">
        <v>18</v>
      </c>
      <c r="V185" s="851">
        <v>1</v>
      </c>
      <c r="W185" s="851">
        <v>0</v>
      </c>
      <c r="X185" s="851">
        <v>0</v>
      </c>
      <c r="Y185" s="851"/>
      <c r="Z185" s="851"/>
      <c r="AA185" s="851"/>
      <c r="AB185" s="851"/>
      <c r="AC185" s="851"/>
      <c r="AD185" s="1267" t="s">
        <v>1439</v>
      </c>
      <c r="AE185" s="852" t="s">
        <v>1403</v>
      </c>
      <c r="AF185" s="813"/>
      <c r="AG185" s="797"/>
      <c r="AH185" s="85"/>
    </row>
    <row r="186" spans="1:34" ht="15" customHeight="1" x14ac:dyDescent="0.25">
      <c r="A186" s="801"/>
      <c r="B186" s="95"/>
      <c r="C186" s="798"/>
      <c r="D186" s="38"/>
      <c r="E186" s="45"/>
      <c r="F186" s="842" t="s">
        <v>190</v>
      </c>
      <c r="G186" s="370"/>
      <c r="H186" s="350"/>
      <c r="I186" s="360"/>
      <c r="J186" s="196"/>
      <c r="K186" s="10"/>
      <c r="L186" s="357"/>
      <c r="M186" s="360"/>
      <c r="N186" s="196"/>
      <c r="O186" s="216"/>
      <c r="P186" s="7"/>
      <c r="Q186" s="209"/>
      <c r="R186" s="7"/>
      <c r="S186" s="7"/>
      <c r="T186" s="167"/>
      <c r="U186" s="18" t="s">
        <v>18</v>
      </c>
      <c r="V186" s="5">
        <v>1</v>
      </c>
      <c r="W186" s="5">
        <v>0</v>
      </c>
      <c r="X186" s="5">
        <v>0</v>
      </c>
      <c r="Y186" s="5"/>
      <c r="Z186" s="5"/>
      <c r="AA186" s="5"/>
      <c r="AB186" s="5"/>
      <c r="AC186" s="5"/>
      <c r="AD186" s="5">
        <v>0</v>
      </c>
      <c r="AE186" s="9" t="s">
        <v>1440</v>
      </c>
      <c r="AF186" s="813"/>
      <c r="AG186" s="10"/>
      <c r="AH186" s="85"/>
    </row>
    <row r="187" spans="1:34" ht="27" customHeight="1" thickBot="1" x14ac:dyDescent="0.3">
      <c r="A187" s="815"/>
      <c r="B187" s="96"/>
      <c r="C187" s="806"/>
      <c r="D187" s="48"/>
      <c r="E187" s="92"/>
      <c r="F187" s="1252" t="s">
        <v>115</v>
      </c>
      <c r="G187" s="371"/>
      <c r="H187" s="355"/>
      <c r="I187" s="360"/>
      <c r="J187" s="196"/>
      <c r="K187" s="10"/>
      <c r="L187" s="357"/>
      <c r="M187" s="360"/>
      <c r="N187" s="196"/>
      <c r="O187" s="567"/>
      <c r="P187" s="43"/>
      <c r="Q187" s="211"/>
      <c r="R187" s="43"/>
      <c r="S187" s="43"/>
      <c r="T187" s="168"/>
      <c r="U187" s="105" t="s">
        <v>18</v>
      </c>
      <c r="V187" s="16">
        <v>1</v>
      </c>
      <c r="W187" s="16">
        <v>0</v>
      </c>
      <c r="X187" s="16">
        <v>0</v>
      </c>
      <c r="Y187" s="5"/>
      <c r="Z187" s="5"/>
      <c r="AA187" s="5"/>
      <c r="AB187" s="5"/>
      <c r="AC187" s="5"/>
      <c r="AD187" s="16" t="s">
        <v>492</v>
      </c>
      <c r="AE187" s="15" t="s">
        <v>1441</v>
      </c>
      <c r="AF187" s="813"/>
      <c r="AG187" s="10"/>
      <c r="AH187" s="85"/>
    </row>
    <row r="188" spans="1:34" ht="15" customHeight="1" thickBot="1" x14ac:dyDescent="0.3">
      <c r="A188" s="812">
        <v>8</v>
      </c>
      <c r="B188" s="94">
        <v>30310</v>
      </c>
      <c r="C188" s="803" t="s">
        <v>360</v>
      </c>
      <c r="D188" s="47" t="s">
        <v>27</v>
      </c>
      <c r="E188" s="1257" t="s">
        <v>91</v>
      </c>
      <c r="F188" s="770" t="s">
        <v>129</v>
      </c>
      <c r="G188" s="372">
        <f>H188/$H$657</f>
        <v>0.5</v>
      </c>
      <c r="H188" s="27">
        <v>3</v>
      </c>
      <c r="I188" s="368">
        <v>0</v>
      </c>
      <c r="J188" s="195">
        <f>I188/$I$657</f>
        <v>0</v>
      </c>
      <c r="K188" s="389">
        <v>0</v>
      </c>
      <c r="L188" s="356">
        <f>K188/$K$657</f>
        <v>0</v>
      </c>
      <c r="M188" s="368">
        <v>0</v>
      </c>
      <c r="N188" s="195">
        <f>M188/H188</f>
        <v>0</v>
      </c>
      <c r="O188" s="215">
        <v>0</v>
      </c>
      <c r="P188" s="30">
        <v>0</v>
      </c>
      <c r="Q188" s="208">
        <v>0</v>
      </c>
      <c r="R188" s="30">
        <v>0</v>
      </c>
      <c r="S188" s="30">
        <v>38</v>
      </c>
      <c r="T188" s="166">
        <f>O188/S188</f>
        <v>0</v>
      </c>
      <c r="U188" s="28" t="s">
        <v>18</v>
      </c>
      <c r="V188" s="29">
        <v>1</v>
      </c>
      <c r="W188" s="29">
        <v>0</v>
      </c>
      <c r="X188" s="29">
        <v>0</v>
      </c>
      <c r="Y188" s="5"/>
      <c r="Z188" s="5"/>
      <c r="AA188" s="5"/>
      <c r="AB188" s="5"/>
      <c r="AC188" s="5"/>
      <c r="AD188" s="29">
        <v>0</v>
      </c>
      <c r="AE188" s="103" t="s">
        <v>130</v>
      </c>
      <c r="AF188" s="1018" t="s">
        <v>1428</v>
      </c>
      <c r="AG188" s="10"/>
      <c r="AH188" s="85"/>
    </row>
    <row r="189" spans="1:34" ht="28.5" customHeight="1" x14ac:dyDescent="0.25">
      <c r="A189" s="801"/>
      <c r="B189" s="95"/>
      <c r="C189" s="798"/>
      <c r="D189" s="38"/>
      <c r="E189" s="45"/>
      <c r="F189" s="842" t="s">
        <v>243</v>
      </c>
      <c r="G189" s="370"/>
      <c r="H189" s="350"/>
      <c r="I189" s="360"/>
      <c r="J189" s="196"/>
      <c r="K189" s="404"/>
      <c r="L189" s="357"/>
      <c r="M189" s="360"/>
      <c r="N189" s="196"/>
      <c r="O189" s="216"/>
      <c r="P189" s="7"/>
      <c r="Q189" s="209"/>
      <c r="R189" s="7"/>
      <c r="S189" s="7"/>
      <c r="T189" s="167"/>
      <c r="U189" s="14" t="s">
        <v>18</v>
      </c>
      <c r="V189" s="5">
        <v>1</v>
      </c>
      <c r="W189" s="5">
        <v>0</v>
      </c>
      <c r="X189" s="5">
        <v>0</v>
      </c>
      <c r="Y189" s="29">
        <v>1</v>
      </c>
      <c r="Z189" s="29">
        <v>1</v>
      </c>
      <c r="AA189" s="29">
        <v>1</v>
      </c>
      <c r="AB189" s="29">
        <v>0</v>
      </c>
      <c r="AC189" s="29">
        <v>0</v>
      </c>
      <c r="AD189" s="5">
        <v>0</v>
      </c>
      <c r="AE189" s="9" t="s">
        <v>127</v>
      </c>
      <c r="AF189" s="813"/>
      <c r="AG189" s="10"/>
      <c r="AH189" s="85"/>
    </row>
    <row r="190" spans="1:34" ht="16.5" customHeight="1" thickBot="1" x14ac:dyDescent="0.3">
      <c r="A190" s="801"/>
      <c r="B190" s="95"/>
      <c r="C190" s="798"/>
      <c r="D190" s="38"/>
      <c r="E190" s="45"/>
      <c r="F190" s="842" t="s">
        <v>128</v>
      </c>
      <c r="G190" s="370"/>
      <c r="H190" s="350"/>
      <c r="I190" s="360"/>
      <c r="J190" s="196"/>
      <c r="K190" s="404"/>
      <c r="L190" s="357"/>
      <c r="M190" s="360"/>
      <c r="N190" s="196"/>
      <c r="O190" s="216"/>
      <c r="P190" s="7"/>
      <c r="Q190" s="209"/>
      <c r="R190" s="7"/>
      <c r="S190" s="7"/>
      <c r="T190" s="167"/>
      <c r="U190" s="14" t="s">
        <v>18</v>
      </c>
      <c r="V190" s="5">
        <v>1</v>
      </c>
      <c r="W190" s="5">
        <v>0</v>
      </c>
      <c r="X190" s="5">
        <v>0</v>
      </c>
      <c r="Y190" s="5"/>
      <c r="Z190" s="5"/>
      <c r="AA190" s="5"/>
      <c r="AB190" s="5"/>
      <c r="AC190" s="5"/>
      <c r="AD190" s="5">
        <v>0</v>
      </c>
      <c r="AE190" s="9" t="s">
        <v>1442</v>
      </c>
      <c r="AF190" s="813"/>
      <c r="AG190" s="10"/>
      <c r="AH190" s="85"/>
    </row>
    <row r="191" spans="1:34" ht="28.5" customHeight="1" x14ac:dyDescent="0.25">
      <c r="A191" s="812">
        <v>9</v>
      </c>
      <c r="B191" s="94">
        <v>30440</v>
      </c>
      <c r="C191" s="803" t="s">
        <v>361</v>
      </c>
      <c r="D191" s="47" t="s">
        <v>98</v>
      </c>
      <c r="E191" s="413" t="s">
        <v>99</v>
      </c>
      <c r="F191" s="770" t="s">
        <v>103</v>
      </c>
      <c r="G191" s="372">
        <f>H191/$H$657</f>
        <v>1.1666666666666667</v>
      </c>
      <c r="H191" s="27">
        <v>7</v>
      </c>
      <c r="I191" s="368">
        <v>1</v>
      </c>
      <c r="J191" s="195">
        <f>I191/$I$657</f>
        <v>0.33333333333333331</v>
      </c>
      <c r="K191" s="27">
        <v>0</v>
      </c>
      <c r="L191" s="356">
        <f>K191/$K$657</f>
        <v>0</v>
      </c>
      <c r="M191" s="368">
        <v>0</v>
      </c>
      <c r="N191" s="195">
        <f>M191/H191</f>
        <v>0</v>
      </c>
      <c r="O191" s="215">
        <v>0</v>
      </c>
      <c r="P191" s="30">
        <v>0</v>
      </c>
      <c r="Q191" s="208">
        <v>0</v>
      </c>
      <c r="R191" s="30">
        <v>0</v>
      </c>
      <c r="S191" s="30">
        <v>56</v>
      </c>
      <c r="T191" s="166">
        <f>O191/S191</f>
        <v>0</v>
      </c>
      <c r="U191" s="28" t="s">
        <v>18</v>
      </c>
      <c r="V191" s="29">
        <v>1</v>
      </c>
      <c r="W191" s="29">
        <v>0</v>
      </c>
      <c r="X191" s="29">
        <v>0</v>
      </c>
      <c r="Y191" s="5"/>
      <c r="Z191" s="5"/>
      <c r="AA191" s="5"/>
      <c r="AB191" s="5"/>
      <c r="AC191" s="5"/>
      <c r="AD191" s="29" t="s">
        <v>722</v>
      </c>
      <c r="AE191" s="103" t="s">
        <v>122</v>
      </c>
      <c r="AF191" s="1018" t="s">
        <v>1428</v>
      </c>
      <c r="AG191" s="10"/>
      <c r="AH191" s="85"/>
    </row>
    <row r="192" spans="1:34" ht="26.25" customHeight="1" thickBot="1" x14ac:dyDescent="0.3">
      <c r="A192" s="801"/>
      <c r="B192" s="95"/>
      <c r="C192" s="798"/>
      <c r="D192" s="38"/>
      <c r="E192" s="45"/>
      <c r="F192" s="771" t="s">
        <v>67</v>
      </c>
      <c r="G192" s="370"/>
      <c r="H192" s="350"/>
      <c r="I192" s="360"/>
      <c r="J192" s="196"/>
      <c r="K192" s="10"/>
      <c r="L192" s="357"/>
      <c r="M192" s="360"/>
      <c r="N192" s="196"/>
      <c r="O192" s="216"/>
      <c r="P192" s="7"/>
      <c r="Q192" s="209"/>
      <c r="R192" s="7"/>
      <c r="S192" s="7"/>
      <c r="T192" s="167"/>
      <c r="U192" s="14" t="s">
        <v>18</v>
      </c>
      <c r="V192" s="5">
        <v>1</v>
      </c>
      <c r="W192" s="5">
        <v>0</v>
      </c>
      <c r="X192" s="5">
        <v>0</v>
      </c>
      <c r="Y192" s="20"/>
      <c r="Z192" s="20"/>
      <c r="AA192" s="20"/>
      <c r="AB192" s="20"/>
      <c r="AC192" s="20"/>
      <c r="AD192" s="5">
        <v>0</v>
      </c>
      <c r="AE192" s="9" t="s">
        <v>1443</v>
      </c>
      <c r="AF192" s="813"/>
    </row>
    <row r="193" spans="1:32" ht="15" customHeight="1" x14ac:dyDescent="0.25">
      <c r="A193" s="801"/>
      <c r="B193" s="95"/>
      <c r="C193" s="798"/>
      <c r="D193" s="38"/>
      <c r="E193" s="45"/>
      <c r="F193" s="842" t="s">
        <v>488</v>
      </c>
      <c r="G193" s="370"/>
      <c r="H193" s="350"/>
      <c r="I193" s="360"/>
      <c r="J193" s="196"/>
      <c r="K193" s="10"/>
      <c r="L193" s="357"/>
      <c r="M193" s="360"/>
      <c r="N193" s="196"/>
      <c r="O193" s="216"/>
      <c r="P193" s="7"/>
      <c r="Q193" s="209"/>
      <c r="R193" s="7"/>
      <c r="S193" s="7"/>
      <c r="T193" s="167"/>
      <c r="U193" s="14" t="s">
        <v>18</v>
      </c>
      <c r="V193" s="5">
        <v>1</v>
      </c>
      <c r="W193" s="5">
        <v>0</v>
      </c>
      <c r="X193" s="5">
        <v>0</v>
      </c>
      <c r="Y193" s="12">
        <v>0</v>
      </c>
      <c r="Z193" s="12">
        <v>0</v>
      </c>
      <c r="AA193" s="12">
        <v>0</v>
      </c>
      <c r="AB193" s="12">
        <v>0</v>
      </c>
      <c r="AC193" s="12">
        <v>0</v>
      </c>
      <c r="AD193" s="5" t="s">
        <v>811</v>
      </c>
      <c r="AE193" s="9" t="s">
        <v>124</v>
      </c>
      <c r="AF193" s="813"/>
    </row>
    <row r="194" spans="1:32" ht="28.5" customHeight="1" x14ac:dyDescent="0.25">
      <c r="A194" s="801"/>
      <c r="B194" s="95"/>
      <c r="C194" s="798"/>
      <c r="D194" s="38"/>
      <c r="E194" s="45"/>
      <c r="F194" s="842" t="s">
        <v>123</v>
      </c>
      <c r="G194" s="370"/>
      <c r="H194" s="350"/>
      <c r="I194" s="360"/>
      <c r="J194" s="196"/>
      <c r="K194" s="10"/>
      <c r="L194" s="357"/>
      <c r="M194" s="360"/>
      <c r="N194" s="196"/>
      <c r="O194" s="216"/>
      <c r="P194" s="7"/>
      <c r="Q194" s="209"/>
      <c r="R194" s="7"/>
      <c r="S194" s="7"/>
      <c r="T194" s="167"/>
      <c r="U194" s="14" t="s">
        <v>18</v>
      </c>
      <c r="V194" s="5">
        <v>1</v>
      </c>
      <c r="W194" s="5">
        <v>0</v>
      </c>
      <c r="X194" s="5">
        <v>0</v>
      </c>
      <c r="Y194" s="5"/>
      <c r="Z194" s="5"/>
      <c r="AA194" s="5"/>
      <c r="AB194" s="5"/>
      <c r="AC194" s="5"/>
      <c r="AD194" s="5">
        <v>0</v>
      </c>
      <c r="AE194" s="9" t="s">
        <v>812</v>
      </c>
      <c r="AF194" s="813"/>
    </row>
    <row r="195" spans="1:32" ht="15" customHeight="1" thickBot="1" x14ac:dyDescent="0.3">
      <c r="A195" s="801"/>
      <c r="B195" s="95"/>
      <c r="C195" s="798"/>
      <c r="D195" s="38"/>
      <c r="E195" s="45"/>
      <c r="F195" s="842" t="s">
        <v>125</v>
      </c>
      <c r="G195" s="370"/>
      <c r="H195" s="350"/>
      <c r="I195" s="360"/>
      <c r="J195" s="196"/>
      <c r="K195" s="10"/>
      <c r="L195" s="357"/>
      <c r="M195" s="360"/>
      <c r="N195" s="196"/>
      <c r="O195" s="216"/>
      <c r="P195" s="7"/>
      <c r="Q195" s="209"/>
      <c r="R195" s="7"/>
      <c r="S195" s="7"/>
      <c r="T195" s="167"/>
      <c r="U195" s="14" t="s">
        <v>18</v>
      </c>
      <c r="V195" s="5">
        <v>1</v>
      </c>
      <c r="W195" s="5">
        <v>0</v>
      </c>
      <c r="X195" s="5">
        <v>0</v>
      </c>
      <c r="Y195" s="5"/>
      <c r="Z195" s="5"/>
      <c r="AA195" s="5"/>
      <c r="AB195" s="5"/>
      <c r="AC195" s="5"/>
      <c r="AD195" s="5">
        <v>0</v>
      </c>
      <c r="AE195" s="9" t="s">
        <v>126</v>
      </c>
      <c r="AF195" s="813"/>
    </row>
    <row r="196" spans="1:32" ht="15" customHeight="1" x14ac:dyDescent="0.25">
      <c r="A196" s="801"/>
      <c r="B196" s="95"/>
      <c r="C196" s="798"/>
      <c r="D196" s="38"/>
      <c r="E196" s="45"/>
      <c r="F196" s="842" t="s">
        <v>265</v>
      </c>
      <c r="G196" s="370"/>
      <c r="H196" s="350"/>
      <c r="I196" s="360"/>
      <c r="J196" s="196"/>
      <c r="K196" s="10"/>
      <c r="L196" s="357"/>
      <c r="M196" s="360"/>
      <c r="N196" s="196"/>
      <c r="O196" s="216"/>
      <c r="P196" s="7"/>
      <c r="Q196" s="209"/>
      <c r="R196" s="7"/>
      <c r="S196" s="7"/>
      <c r="T196" s="167"/>
      <c r="U196" s="14" t="s">
        <v>18</v>
      </c>
      <c r="V196" s="5">
        <v>1</v>
      </c>
      <c r="W196" s="5">
        <v>0</v>
      </c>
      <c r="X196" s="5">
        <v>0</v>
      </c>
      <c r="Y196" s="29"/>
      <c r="Z196" s="29"/>
      <c r="AA196" s="29"/>
      <c r="AB196" s="29"/>
      <c r="AC196" s="29"/>
      <c r="AD196" s="851" t="s">
        <v>1160</v>
      </c>
      <c r="AE196" s="852" t="s">
        <v>1159</v>
      </c>
      <c r="AF196" s="813"/>
    </row>
    <row r="197" spans="1:32" ht="15" customHeight="1" thickBot="1" x14ac:dyDescent="0.3">
      <c r="A197" s="815"/>
      <c r="B197" s="96"/>
      <c r="C197" s="806"/>
      <c r="D197" s="811"/>
      <c r="E197" s="92"/>
      <c r="F197" s="849" t="s">
        <v>63</v>
      </c>
      <c r="G197" s="840"/>
      <c r="H197" s="832"/>
      <c r="I197" s="837"/>
      <c r="J197" s="824"/>
      <c r="K197" s="807"/>
      <c r="L197" s="835"/>
      <c r="M197" s="837"/>
      <c r="N197" s="824"/>
      <c r="O197" s="848"/>
      <c r="P197" s="802"/>
      <c r="Q197" s="827"/>
      <c r="R197" s="802"/>
      <c r="S197" s="802"/>
      <c r="T197" s="821"/>
      <c r="U197" s="789" t="s">
        <v>18</v>
      </c>
      <c r="V197" s="854">
        <v>1</v>
      </c>
      <c r="W197" s="854">
        <v>0</v>
      </c>
      <c r="X197" s="854">
        <v>0</v>
      </c>
      <c r="Y197" s="854"/>
      <c r="Z197" s="854"/>
      <c r="AA197" s="854"/>
      <c r="AB197" s="854"/>
      <c r="AC197" s="854"/>
      <c r="AD197" s="854">
        <v>0</v>
      </c>
      <c r="AE197" s="788" t="s">
        <v>1161</v>
      </c>
      <c r="AF197" s="814"/>
    </row>
    <row r="198" spans="1:32" ht="15" customHeight="1" x14ac:dyDescent="0.25">
      <c r="A198" s="801">
        <v>10</v>
      </c>
      <c r="B198" s="95">
        <v>30500</v>
      </c>
      <c r="C198" s="798" t="s">
        <v>363</v>
      </c>
      <c r="D198" s="38" t="s">
        <v>28</v>
      </c>
      <c r="E198" s="1258" t="s">
        <v>92</v>
      </c>
      <c r="F198" s="388" t="s">
        <v>106</v>
      </c>
      <c r="G198" s="839">
        <f>H198/$H$657</f>
        <v>0.66666666666666663</v>
      </c>
      <c r="H198" s="797">
        <v>4</v>
      </c>
      <c r="I198" s="836">
        <v>0</v>
      </c>
      <c r="J198" s="823">
        <f>I198/$I$657</f>
        <v>0</v>
      </c>
      <c r="K198" s="10">
        <v>0</v>
      </c>
      <c r="L198" s="357">
        <f>K198/$K$657</f>
        <v>0</v>
      </c>
      <c r="M198" s="360">
        <v>0</v>
      </c>
      <c r="N198" s="196">
        <f>M198/H198</f>
        <v>0</v>
      </c>
      <c r="O198" s="593">
        <v>0</v>
      </c>
      <c r="P198" s="25">
        <v>0</v>
      </c>
      <c r="Q198" s="212">
        <v>0</v>
      </c>
      <c r="R198" s="25">
        <v>0</v>
      </c>
      <c r="S198" s="25">
        <v>22</v>
      </c>
      <c r="T198" s="172">
        <f>O198/S198</f>
        <v>0</v>
      </c>
      <c r="U198" s="24" t="s">
        <v>18</v>
      </c>
      <c r="V198" s="12">
        <v>0</v>
      </c>
      <c r="W198" s="12">
        <v>0</v>
      </c>
      <c r="X198" s="12">
        <v>0</v>
      </c>
      <c r="Y198" s="735"/>
      <c r="Z198" s="735"/>
      <c r="AA198" s="735"/>
      <c r="AB198" s="735"/>
      <c r="AC198" s="735"/>
      <c r="AD198" s="12" t="s">
        <v>612</v>
      </c>
      <c r="AE198" s="13">
        <v>0</v>
      </c>
      <c r="AF198" s="1019" t="s">
        <v>1428</v>
      </c>
    </row>
    <row r="199" spans="1:32" ht="15" customHeight="1" x14ac:dyDescent="0.25">
      <c r="A199" s="801"/>
      <c r="B199" s="95"/>
      <c r="C199" s="798"/>
      <c r="D199" s="38"/>
      <c r="E199" s="661"/>
      <c r="F199" s="842" t="s">
        <v>599</v>
      </c>
      <c r="G199" s="370"/>
      <c r="H199" s="350"/>
      <c r="I199" s="360"/>
      <c r="J199" s="196"/>
      <c r="K199" s="10"/>
      <c r="L199" s="357"/>
      <c r="M199" s="360"/>
      <c r="N199" s="196"/>
      <c r="O199" s="216"/>
      <c r="P199" s="7"/>
      <c r="Q199" s="209"/>
      <c r="R199" s="7"/>
      <c r="S199" s="7"/>
      <c r="T199" s="167"/>
      <c r="U199" s="14" t="s">
        <v>18</v>
      </c>
      <c r="V199" s="5">
        <v>1</v>
      </c>
      <c r="W199" s="5">
        <v>0</v>
      </c>
      <c r="X199" s="5">
        <v>0</v>
      </c>
      <c r="Y199" s="5"/>
      <c r="Z199" s="5"/>
      <c r="AA199" s="5"/>
      <c r="AB199" s="5"/>
      <c r="AC199" s="5"/>
      <c r="AD199" s="851" t="s">
        <v>722</v>
      </c>
      <c r="AE199" s="9" t="s">
        <v>221</v>
      </c>
      <c r="AF199" s="813"/>
    </row>
    <row r="200" spans="1:32" ht="15" customHeight="1" x14ac:dyDescent="0.25">
      <c r="A200" s="801"/>
      <c r="B200" s="95"/>
      <c r="C200" s="798"/>
      <c r="D200" s="38"/>
      <c r="E200" s="45"/>
      <c r="F200" s="842" t="s">
        <v>120</v>
      </c>
      <c r="G200" s="370"/>
      <c r="H200" s="350"/>
      <c r="I200" s="360"/>
      <c r="J200" s="196"/>
      <c r="K200" s="10"/>
      <c r="L200" s="357"/>
      <c r="M200" s="360"/>
      <c r="N200" s="196"/>
      <c r="O200" s="216"/>
      <c r="P200" s="7"/>
      <c r="Q200" s="209"/>
      <c r="R200" s="7"/>
      <c r="S200" s="7"/>
      <c r="T200" s="167"/>
      <c r="U200" s="14" t="s">
        <v>18</v>
      </c>
      <c r="V200" s="5">
        <v>1</v>
      </c>
      <c r="W200" s="5">
        <v>0</v>
      </c>
      <c r="X200" s="5">
        <v>0</v>
      </c>
      <c r="Y200" s="5"/>
      <c r="Z200" s="5"/>
      <c r="AA200" s="5"/>
      <c r="AB200" s="5"/>
      <c r="AC200" s="5"/>
      <c r="AD200" s="5" t="s">
        <v>1444</v>
      </c>
      <c r="AE200" s="9" t="s">
        <v>221</v>
      </c>
      <c r="AF200" s="813"/>
    </row>
    <row r="201" spans="1:32" ht="15" customHeight="1" thickBot="1" x14ac:dyDescent="0.3">
      <c r="A201" s="801"/>
      <c r="B201" s="95"/>
      <c r="C201" s="798"/>
      <c r="D201" s="38"/>
      <c r="E201" s="45"/>
      <c r="F201" s="842" t="s">
        <v>190</v>
      </c>
      <c r="G201" s="370"/>
      <c r="H201" s="350"/>
      <c r="I201" s="366"/>
      <c r="J201" s="197"/>
      <c r="K201" s="10"/>
      <c r="L201" s="357"/>
      <c r="M201" s="360"/>
      <c r="N201" s="196"/>
      <c r="O201" s="216"/>
      <c r="P201" s="7"/>
      <c r="Q201" s="209"/>
      <c r="R201" s="7"/>
      <c r="S201" s="7"/>
      <c r="T201" s="167"/>
      <c r="U201" s="14" t="s">
        <v>18</v>
      </c>
      <c r="V201" s="5">
        <v>1</v>
      </c>
      <c r="W201" s="5">
        <v>0</v>
      </c>
      <c r="X201" s="5">
        <v>0</v>
      </c>
      <c r="Y201" s="5"/>
      <c r="Z201" s="5"/>
      <c r="AA201" s="5"/>
      <c r="AB201" s="5"/>
      <c r="AC201" s="5"/>
      <c r="AD201" s="5">
        <v>0</v>
      </c>
      <c r="AE201" s="9" t="s">
        <v>62</v>
      </c>
      <c r="AF201" s="813"/>
    </row>
    <row r="202" spans="1:32" ht="15" customHeight="1" thickBot="1" x14ac:dyDescent="0.3">
      <c r="A202" s="90">
        <v>11</v>
      </c>
      <c r="B202" s="97">
        <v>30530</v>
      </c>
      <c r="C202" s="803" t="s">
        <v>364</v>
      </c>
      <c r="D202" s="683" t="s">
        <v>643</v>
      </c>
      <c r="E202" s="1643" t="s">
        <v>642</v>
      </c>
      <c r="F202" s="770" t="s">
        <v>151</v>
      </c>
      <c r="G202" s="372">
        <f>H202/$H$657</f>
        <v>1</v>
      </c>
      <c r="H202" s="27">
        <v>6</v>
      </c>
      <c r="I202" s="360">
        <v>1</v>
      </c>
      <c r="J202" s="196">
        <f>I202/$I$657</f>
        <v>0.33333333333333331</v>
      </c>
      <c r="K202" s="389">
        <v>0</v>
      </c>
      <c r="L202" s="356">
        <f>K202/$K$657</f>
        <v>0</v>
      </c>
      <c r="M202" s="368">
        <v>0</v>
      </c>
      <c r="N202" s="195">
        <f>M202/H202</f>
        <v>0</v>
      </c>
      <c r="O202" s="215">
        <v>0</v>
      </c>
      <c r="P202" s="30">
        <v>0</v>
      </c>
      <c r="Q202" s="208">
        <v>0</v>
      </c>
      <c r="R202" s="30">
        <v>0</v>
      </c>
      <c r="S202" s="30">
        <v>92</v>
      </c>
      <c r="T202" s="166">
        <f>O202/S202</f>
        <v>0</v>
      </c>
      <c r="U202" s="28" t="s">
        <v>18</v>
      </c>
      <c r="V202" s="29">
        <v>1</v>
      </c>
      <c r="W202" s="29">
        <v>0</v>
      </c>
      <c r="X202" s="29">
        <v>0</v>
      </c>
      <c r="Y202" s="20"/>
      <c r="Z202" s="20"/>
      <c r="AA202" s="20"/>
      <c r="AB202" s="20"/>
      <c r="AC202" s="20"/>
      <c r="AD202" s="29">
        <v>0</v>
      </c>
      <c r="AE202" s="103" t="s">
        <v>647</v>
      </c>
      <c r="AF202" s="1018" t="s">
        <v>1428</v>
      </c>
    </row>
    <row r="203" spans="1:32" ht="27" customHeight="1" x14ac:dyDescent="0.25">
      <c r="A203" s="83"/>
      <c r="B203" s="98"/>
      <c r="C203" s="798"/>
      <c r="D203" s="682"/>
      <c r="E203" s="1644"/>
      <c r="F203" s="842" t="s">
        <v>859</v>
      </c>
      <c r="G203" s="370"/>
      <c r="H203" s="350"/>
      <c r="I203" s="360"/>
      <c r="J203" s="196"/>
      <c r="K203" s="404"/>
      <c r="L203" s="357"/>
      <c r="M203" s="360"/>
      <c r="N203" s="196"/>
      <c r="O203" s="216"/>
      <c r="P203" s="7"/>
      <c r="Q203" s="209"/>
      <c r="R203" s="7"/>
      <c r="S203" s="7"/>
      <c r="T203" s="167"/>
      <c r="U203" s="14" t="s">
        <v>18</v>
      </c>
      <c r="V203" s="5">
        <v>1</v>
      </c>
      <c r="W203" s="5">
        <v>0</v>
      </c>
      <c r="X203" s="5">
        <v>0</v>
      </c>
      <c r="Y203" s="12"/>
      <c r="Z203" s="12"/>
      <c r="AA203" s="12"/>
      <c r="AB203" s="12"/>
      <c r="AC203" s="12"/>
      <c r="AD203" s="851" t="s">
        <v>1206</v>
      </c>
      <c r="AE203" s="735" t="s">
        <v>1403</v>
      </c>
      <c r="AF203" s="396"/>
    </row>
    <row r="204" spans="1:32" ht="15" customHeight="1" x14ac:dyDescent="0.25">
      <c r="A204" s="83"/>
      <c r="B204" s="98"/>
      <c r="C204" s="798"/>
      <c r="D204" s="965"/>
      <c r="E204" s="966"/>
      <c r="F204" s="1010" t="s">
        <v>520</v>
      </c>
      <c r="G204" s="839"/>
      <c r="H204" s="831"/>
      <c r="I204" s="836"/>
      <c r="J204" s="823"/>
      <c r="K204" s="844"/>
      <c r="L204" s="834"/>
      <c r="M204" s="836"/>
      <c r="N204" s="823"/>
      <c r="O204" s="830"/>
      <c r="P204" s="796"/>
      <c r="Q204" s="826"/>
      <c r="R204" s="796"/>
      <c r="S204" s="796"/>
      <c r="T204" s="819"/>
      <c r="U204" s="853" t="s">
        <v>18</v>
      </c>
      <c r="V204" s="851">
        <v>1</v>
      </c>
      <c r="W204" s="851">
        <v>0</v>
      </c>
      <c r="X204" s="851">
        <v>0</v>
      </c>
      <c r="Y204" s="735"/>
      <c r="Z204" s="735"/>
      <c r="AA204" s="735"/>
      <c r="AB204" s="735"/>
      <c r="AC204" s="735"/>
      <c r="AD204" s="1021" t="s">
        <v>1145</v>
      </c>
      <c r="AE204" s="852" t="s">
        <v>62</v>
      </c>
      <c r="AF204" s="396"/>
    </row>
    <row r="205" spans="1:32" ht="15" customHeight="1" x14ac:dyDescent="0.25">
      <c r="A205" s="83"/>
      <c r="B205" s="98"/>
      <c r="C205" s="798"/>
      <c r="D205" s="427"/>
      <c r="E205" s="428"/>
      <c r="F205" s="842" t="s">
        <v>515</v>
      </c>
      <c r="G205" s="370"/>
      <c r="H205" s="350"/>
      <c r="I205" s="360"/>
      <c r="J205" s="196"/>
      <c r="K205" s="404"/>
      <c r="L205" s="357"/>
      <c r="M205" s="360"/>
      <c r="N205" s="196"/>
      <c r="O205" s="216"/>
      <c r="P205" s="7"/>
      <c r="Q205" s="209"/>
      <c r="R205" s="7"/>
      <c r="S205" s="7"/>
      <c r="T205" s="167"/>
      <c r="U205" s="14" t="s">
        <v>18</v>
      </c>
      <c r="V205" s="5">
        <v>1</v>
      </c>
      <c r="W205" s="5">
        <v>0</v>
      </c>
      <c r="X205" s="5">
        <v>0</v>
      </c>
      <c r="Y205" s="5"/>
      <c r="Z205" s="5"/>
      <c r="AA205" s="5"/>
      <c r="AB205" s="5"/>
      <c r="AC205" s="5"/>
      <c r="AD205" s="5" t="s">
        <v>722</v>
      </c>
      <c r="AE205" s="9" t="s">
        <v>644</v>
      </c>
      <c r="AF205" s="396"/>
    </row>
    <row r="206" spans="1:32" ht="15" customHeight="1" x14ac:dyDescent="0.25">
      <c r="A206" s="83"/>
      <c r="B206" s="98"/>
      <c r="C206" s="798"/>
      <c r="D206" s="45"/>
      <c r="E206" s="45"/>
      <c r="F206" s="842" t="s">
        <v>243</v>
      </c>
      <c r="G206" s="370"/>
      <c r="H206" s="350"/>
      <c r="I206" s="360"/>
      <c r="J206" s="196"/>
      <c r="K206" s="404"/>
      <c r="L206" s="357"/>
      <c r="M206" s="360"/>
      <c r="N206" s="196"/>
      <c r="O206" s="216"/>
      <c r="P206" s="7"/>
      <c r="Q206" s="209"/>
      <c r="R206" s="7"/>
      <c r="S206" s="7"/>
      <c r="T206" s="167"/>
      <c r="U206" s="14" t="s">
        <v>18</v>
      </c>
      <c r="V206" s="5">
        <v>1</v>
      </c>
      <c r="W206" s="5">
        <v>0</v>
      </c>
      <c r="X206" s="5">
        <v>0</v>
      </c>
      <c r="Y206" s="5"/>
      <c r="Z206" s="5"/>
      <c r="AA206" s="5"/>
      <c r="AB206" s="5"/>
      <c r="AC206" s="5"/>
      <c r="AD206" s="5" t="s">
        <v>646</v>
      </c>
      <c r="AE206" s="9" t="s">
        <v>645</v>
      </c>
      <c r="AF206" s="813"/>
    </row>
    <row r="207" spans="1:32" ht="15" customHeight="1" thickBot="1" x14ac:dyDescent="0.3">
      <c r="A207" s="91"/>
      <c r="B207" s="99"/>
      <c r="C207" s="806"/>
      <c r="D207" s="92"/>
      <c r="E207" s="92"/>
      <c r="F207" s="849" t="s">
        <v>648</v>
      </c>
      <c r="G207" s="371"/>
      <c r="H207" s="355"/>
      <c r="I207" s="360"/>
      <c r="J207" s="196"/>
      <c r="K207" s="405"/>
      <c r="L207" s="358"/>
      <c r="M207" s="366"/>
      <c r="N207" s="197"/>
      <c r="O207" s="592"/>
      <c r="P207" s="23"/>
      <c r="Q207" s="210"/>
      <c r="R207" s="23"/>
      <c r="S207" s="23"/>
      <c r="T207" s="170"/>
      <c r="U207" s="22" t="s">
        <v>18</v>
      </c>
      <c r="V207" s="20">
        <v>1</v>
      </c>
      <c r="W207" s="20">
        <v>0</v>
      </c>
      <c r="X207" s="20">
        <v>0</v>
      </c>
      <c r="Y207" s="5"/>
      <c r="Z207" s="5"/>
      <c r="AA207" s="5"/>
      <c r="AB207" s="5"/>
      <c r="AC207" s="5"/>
      <c r="AD207" s="20" t="s">
        <v>650</v>
      </c>
      <c r="AE207" s="21" t="s">
        <v>649</v>
      </c>
      <c r="AF207" s="814"/>
    </row>
    <row r="208" spans="1:32" ht="15" customHeight="1" x14ac:dyDescent="0.25">
      <c r="A208" s="90">
        <v>12</v>
      </c>
      <c r="B208" s="97">
        <v>30640</v>
      </c>
      <c r="C208" s="803" t="s">
        <v>365</v>
      </c>
      <c r="D208" s="93" t="s">
        <v>29</v>
      </c>
      <c r="E208" s="1643" t="s">
        <v>773</v>
      </c>
      <c r="F208" s="770" t="s">
        <v>116</v>
      </c>
      <c r="G208" s="372">
        <f>H208/$H$657</f>
        <v>0.5</v>
      </c>
      <c r="H208" s="27">
        <v>3</v>
      </c>
      <c r="I208" s="368">
        <v>1</v>
      </c>
      <c r="J208" s="195">
        <f>I208/$I$657</f>
        <v>0.33333333333333331</v>
      </c>
      <c r="K208" s="10">
        <v>0</v>
      </c>
      <c r="L208" s="357">
        <f>K208/$K$657</f>
        <v>0</v>
      </c>
      <c r="M208" s="360">
        <v>0</v>
      </c>
      <c r="N208" s="196">
        <f>M208/H208</f>
        <v>0</v>
      </c>
      <c r="O208" s="593">
        <v>0</v>
      </c>
      <c r="P208" s="25">
        <v>0</v>
      </c>
      <c r="Q208" s="212">
        <v>0</v>
      </c>
      <c r="R208" s="25">
        <v>0</v>
      </c>
      <c r="S208" s="25">
        <v>48</v>
      </c>
      <c r="T208" s="172">
        <f>O208/S208</f>
        <v>0</v>
      </c>
      <c r="U208" s="24" t="s">
        <v>18</v>
      </c>
      <c r="V208" s="12">
        <v>1</v>
      </c>
      <c r="W208" s="12">
        <v>0</v>
      </c>
      <c r="X208" s="12">
        <v>0</v>
      </c>
      <c r="Y208" s="5"/>
      <c r="Z208" s="5"/>
      <c r="AA208" s="5"/>
      <c r="AB208" s="5"/>
      <c r="AC208" s="5"/>
      <c r="AD208" s="12">
        <v>0</v>
      </c>
      <c r="AE208" s="13" t="s">
        <v>1445</v>
      </c>
      <c r="AF208" s="1018" t="s">
        <v>1428</v>
      </c>
    </row>
    <row r="209" spans="1:32" ht="27" customHeight="1" x14ac:dyDescent="0.25">
      <c r="A209" s="83"/>
      <c r="B209" s="98"/>
      <c r="C209" s="798"/>
      <c r="D209" s="45"/>
      <c r="E209" s="1644"/>
      <c r="F209" s="842" t="s">
        <v>859</v>
      </c>
      <c r="G209" s="370"/>
      <c r="H209" s="350"/>
      <c r="I209" s="360"/>
      <c r="J209" s="196"/>
      <c r="K209" s="10"/>
      <c r="L209" s="357"/>
      <c r="M209" s="360"/>
      <c r="N209" s="196"/>
      <c r="O209" s="216"/>
      <c r="P209" s="7"/>
      <c r="Q209" s="209"/>
      <c r="R209" s="7"/>
      <c r="S209" s="7"/>
      <c r="T209" s="167"/>
      <c r="U209" s="42" t="s">
        <v>18</v>
      </c>
      <c r="V209" s="16">
        <v>1</v>
      </c>
      <c r="W209" s="16">
        <v>1</v>
      </c>
      <c r="X209" s="16">
        <v>0</v>
      </c>
      <c r="Y209" s="5"/>
      <c r="Z209" s="5"/>
      <c r="AA209" s="5"/>
      <c r="AB209" s="5"/>
      <c r="AC209" s="5"/>
      <c r="AD209" s="11" t="s">
        <v>1158</v>
      </c>
      <c r="AE209" s="17" t="s">
        <v>1403</v>
      </c>
      <c r="AF209" s="813"/>
    </row>
    <row r="210" spans="1:32" ht="27" customHeight="1" thickBot="1" x14ac:dyDescent="0.3">
      <c r="A210" s="83"/>
      <c r="B210" s="98"/>
      <c r="C210" s="798"/>
      <c r="D210" s="45"/>
      <c r="E210" s="642"/>
      <c r="F210" s="771" t="s">
        <v>694</v>
      </c>
      <c r="G210" s="370"/>
      <c r="H210" s="350"/>
      <c r="I210" s="366"/>
      <c r="J210" s="197"/>
      <c r="K210" s="10"/>
      <c r="L210" s="357"/>
      <c r="M210" s="360"/>
      <c r="N210" s="196"/>
      <c r="O210" s="216"/>
      <c r="P210" s="7"/>
      <c r="Q210" s="209"/>
      <c r="R210" s="7"/>
      <c r="S210" s="7"/>
      <c r="T210" s="167"/>
      <c r="U210" s="42" t="s">
        <v>18</v>
      </c>
      <c r="V210" s="16">
        <v>1</v>
      </c>
      <c r="W210" s="16">
        <v>0</v>
      </c>
      <c r="X210" s="16">
        <v>0</v>
      </c>
      <c r="Y210" s="5"/>
      <c r="Z210" s="5"/>
      <c r="AA210" s="5"/>
      <c r="AB210" s="5"/>
      <c r="AC210" s="5"/>
      <c r="AD210" s="16" t="s">
        <v>772</v>
      </c>
      <c r="AE210" s="5" t="s">
        <v>814</v>
      </c>
      <c r="AF210" s="813"/>
    </row>
    <row r="211" spans="1:32" ht="15" customHeight="1" x14ac:dyDescent="0.25">
      <c r="A211" s="90">
        <v>13</v>
      </c>
      <c r="B211" s="97">
        <v>30650</v>
      </c>
      <c r="C211" s="803" t="s">
        <v>366</v>
      </c>
      <c r="D211" s="93" t="s">
        <v>30</v>
      </c>
      <c r="E211" s="1628" t="s">
        <v>94</v>
      </c>
      <c r="F211" s="770" t="s">
        <v>25</v>
      </c>
      <c r="G211" s="372">
        <f>H211/$H$657</f>
        <v>1.3333333333333333</v>
      </c>
      <c r="H211" s="728">
        <v>8</v>
      </c>
      <c r="I211" s="360">
        <v>2</v>
      </c>
      <c r="J211" s="196">
        <f>I211/$I$657</f>
        <v>0.66666666666666663</v>
      </c>
      <c r="K211" s="389">
        <v>3</v>
      </c>
      <c r="L211" s="356">
        <f>K211/$K$657</f>
        <v>1</v>
      </c>
      <c r="M211" s="368">
        <v>0</v>
      </c>
      <c r="N211" s="195">
        <f>M211/H211</f>
        <v>0</v>
      </c>
      <c r="O211" s="215">
        <v>0</v>
      </c>
      <c r="P211" s="30">
        <v>0</v>
      </c>
      <c r="Q211" s="208">
        <v>0</v>
      </c>
      <c r="R211" s="30">
        <v>0</v>
      </c>
      <c r="S211" s="30">
        <v>65</v>
      </c>
      <c r="T211" s="166">
        <f>O211/S211</f>
        <v>0</v>
      </c>
      <c r="U211" s="362" t="s">
        <v>18</v>
      </c>
      <c r="V211" s="29">
        <v>1</v>
      </c>
      <c r="W211" s="29">
        <v>0</v>
      </c>
      <c r="X211" s="29">
        <v>0</v>
      </c>
      <c r="Y211" s="5"/>
      <c r="Z211" s="5"/>
      <c r="AA211" s="5"/>
      <c r="AB211" s="5"/>
      <c r="AC211" s="5"/>
      <c r="AD211" s="29" t="s">
        <v>69</v>
      </c>
      <c r="AE211" s="103" t="s">
        <v>613</v>
      </c>
      <c r="AF211" s="1018" t="s">
        <v>1428</v>
      </c>
    </row>
    <row r="212" spans="1:32" ht="15" customHeight="1" x14ac:dyDescent="0.25">
      <c r="A212" s="83"/>
      <c r="B212" s="98"/>
      <c r="C212" s="798"/>
      <c r="D212" s="45"/>
      <c r="E212" s="1629"/>
      <c r="F212" s="842" t="s">
        <v>255</v>
      </c>
      <c r="G212" s="370"/>
      <c r="H212" s="350"/>
      <c r="I212" s="360"/>
      <c r="J212" s="196"/>
      <c r="K212" s="404"/>
      <c r="L212" s="357"/>
      <c r="M212" s="360"/>
      <c r="N212" s="196"/>
      <c r="O212" s="216"/>
      <c r="P212" s="7"/>
      <c r="Q212" s="209"/>
      <c r="R212" s="7"/>
      <c r="S212" s="7"/>
      <c r="T212" s="167"/>
      <c r="U212" s="361" t="s">
        <v>18</v>
      </c>
      <c r="V212" s="5">
        <v>1</v>
      </c>
      <c r="W212" s="5">
        <v>0</v>
      </c>
      <c r="X212" s="5">
        <v>0</v>
      </c>
      <c r="Y212" s="5"/>
      <c r="Z212" s="5"/>
      <c r="AA212" s="5"/>
      <c r="AB212" s="5"/>
      <c r="AC212" s="5"/>
      <c r="AD212" s="5">
        <v>0</v>
      </c>
      <c r="AE212" s="9" t="s">
        <v>118</v>
      </c>
      <c r="AF212" s="813"/>
    </row>
    <row r="213" spans="1:32" ht="15" customHeight="1" x14ac:dyDescent="0.25">
      <c r="A213" s="83"/>
      <c r="B213" s="98"/>
      <c r="C213" s="798"/>
      <c r="D213" s="745"/>
      <c r="E213" s="1258"/>
      <c r="F213" s="388" t="s">
        <v>158</v>
      </c>
      <c r="G213" s="839"/>
      <c r="H213" s="783"/>
      <c r="I213" s="836"/>
      <c r="J213" s="776"/>
      <c r="K213" s="844"/>
      <c r="L213" s="777"/>
      <c r="M213" s="836"/>
      <c r="N213" s="776"/>
      <c r="O213" s="596"/>
      <c r="P213" s="739"/>
      <c r="Q213" s="759"/>
      <c r="R213" s="739"/>
      <c r="S213" s="739"/>
      <c r="T213" s="755"/>
      <c r="U213" s="1256" t="s">
        <v>17</v>
      </c>
      <c r="V213" s="1255">
        <v>1</v>
      </c>
      <c r="W213" s="1255">
        <v>0</v>
      </c>
      <c r="X213" s="1255">
        <v>0</v>
      </c>
      <c r="Y213" s="784"/>
      <c r="Z213" s="784"/>
      <c r="AA213" s="784"/>
      <c r="AB213" s="793"/>
      <c r="AC213" s="793"/>
      <c r="AD213" s="1620" t="s">
        <v>872</v>
      </c>
      <c r="AE213" s="1620" t="s">
        <v>1448</v>
      </c>
      <c r="AF213" s="813"/>
    </row>
    <row r="214" spans="1:32" ht="15" customHeight="1" x14ac:dyDescent="0.25">
      <c r="A214" s="83"/>
      <c r="B214" s="98"/>
      <c r="C214" s="798"/>
      <c r="D214" s="45"/>
      <c r="E214" s="965"/>
      <c r="F214" s="771" t="s">
        <v>67</v>
      </c>
      <c r="G214" s="370"/>
      <c r="H214" s="350"/>
      <c r="I214" s="360"/>
      <c r="J214" s="196"/>
      <c r="K214" s="404"/>
      <c r="L214" s="357"/>
      <c r="M214" s="360"/>
      <c r="N214" s="196"/>
      <c r="O214" s="216"/>
      <c r="P214" s="7"/>
      <c r="Q214" s="209"/>
      <c r="R214" s="7"/>
      <c r="S214" s="7"/>
      <c r="T214" s="167"/>
      <c r="U214" s="731" t="s">
        <v>17</v>
      </c>
      <c r="V214" s="730">
        <v>1</v>
      </c>
      <c r="W214" s="730">
        <v>0</v>
      </c>
      <c r="X214" s="730">
        <v>0</v>
      </c>
      <c r="Y214" s="730"/>
      <c r="Z214" s="730"/>
      <c r="AA214" s="730"/>
      <c r="AB214" s="730"/>
      <c r="AC214" s="730"/>
      <c r="AD214" s="1615"/>
      <c r="AE214" s="1615"/>
      <c r="AF214" s="813"/>
    </row>
    <row r="215" spans="1:32" ht="41.25" customHeight="1" x14ac:dyDescent="0.25">
      <c r="A215" s="83"/>
      <c r="B215" s="98"/>
      <c r="C215" s="798"/>
      <c r="D215" s="45"/>
      <c r="E215" s="965" t="s">
        <v>1164</v>
      </c>
      <c r="F215" s="771" t="s">
        <v>500</v>
      </c>
      <c r="G215" s="370"/>
      <c r="H215" s="350"/>
      <c r="I215" s="360"/>
      <c r="J215" s="196"/>
      <c r="K215" s="404"/>
      <c r="L215" s="357"/>
      <c r="M215" s="360"/>
      <c r="N215" s="196"/>
      <c r="O215" s="216"/>
      <c r="P215" s="7"/>
      <c r="Q215" s="209"/>
      <c r="R215" s="7"/>
      <c r="S215" s="7"/>
      <c r="T215" s="167"/>
      <c r="U215" s="731" t="s">
        <v>101</v>
      </c>
      <c r="V215" s="730">
        <v>1</v>
      </c>
      <c r="W215" s="730">
        <v>0</v>
      </c>
      <c r="X215" s="730">
        <v>0</v>
      </c>
      <c r="Y215" s="730"/>
      <c r="Z215" s="730"/>
      <c r="AA215" s="730"/>
      <c r="AB215" s="730"/>
      <c r="AC215" s="730"/>
      <c r="AD215" s="730" t="s">
        <v>938</v>
      </c>
      <c r="AE215" s="732" t="s">
        <v>939</v>
      </c>
      <c r="AF215" s="813"/>
    </row>
    <row r="216" spans="1:32" ht="15" customHeight="1" x14ac:dyDescent="0.25">
      <c r="A216" s="83"/>
      <c r="B216" s="98"/>
      <c r="C216" s="798"/>
      <c r="D216" s="45"/>
      <c r="E216" s="45"/>
      <c r="F216" s="771" t="s">
        <v>381</v>
      </c>
      <c r="G216" s="370"/>
      <c r="H216" s="350"/>
      <c r="I216" s="360"/>
      <c r="J216" s="196"/>
      <c r="K216" s="404"/>
      <c r="L216" s="357"/>
      <c r="M216" s="360"/>
      <c r="N216" s="196"/>
      <c r="O216" s="216"/>
      <c r="P216" s="7"/>
      <c r="Q216" s="209"/>
      <c r="R216" s="7"/>
      <c r="S216" s="7"/>
      <c r="T216" s="167"/>
      <c r="U216" s="361" t="s">
        <v>18</v>
      </c>
      <c r="V216" s="5">
        <v>1</v>
      </c>
      <c r="W216" s="5">
        <v>0</v>
      </c>
      <c r="X216" s="5">
        <v>0</v>
      </c>
      <c r="Y216" s="5"/>
      <c r="Z216" s="5"/>
      <c r="AA216" s="5"/>
      <c r="AB216" s="5"/>
      <c r="AC216" s="5"/>
      <c r="AD216" s="5" t="s">
        <v>875</v>
      </c>
      <c r="AE216" s="9" t="s">
        <v>614</v>
      </c>
      <c r="AF216" s="813"/>
    </row>
    <row r="217" spans="1:32" ht="15" customHeight="1" x14ac:dyDescent="0.25">
      <c r="A217" s="83"/>
      <c r="B217" s="98"/>
      <c r="C217" s="798"/>
      <c r="D217" s="45"/>
      <c r="E217" s="45"/>
      <c r="F217" s="771" t="s">
        <v>912</v>
      </c>
      <c r="G217" s="370"/>
      <c r="H217" s="350"/>
      <c r="I217" s="360"/>
      <c r="J217" s="196"/>
      <c r="K217" s="404"/>
      <c r="L217" s="357"/>
      <c r="M217" s="360"/>
      <c r="N217" s="196"/>
      <c r="O217" s="216"/>
      <c r="P217" s="7"/>
      <c r="Q217" s="209"/>
      <c r="R217" s="7"/>
      <c r="S217" s="7"/>
      <c r="T217" s="167"/>
      <c r="U217" s="361" t="s">
        <v>18</v>
      </c>
      <c r="V217" s="5">
        <v>1</v>
      </c>
      <c r="W217" s="5">
        <v>0</v>
      </c>
      <c r="X217" s="5">
        <v>0</v>
      </c>
      <c r="Y217" s="5"/>
      <c r="Z217" s="5"/>
      <c r="AA217" s="5"/>
      <c r="AB217" s="5"/>
      <c r="AC217" s="5"/>
      <c r="AD217" s="5" t="s">
        <v>875</v>
      </c>
      <c r="AE217" s="9" t="s">
        <v>614</v>
      </c>
      <c r="AF217" s="813"/>
    </row>
    <row r="218" spans="1:32" ht="15" customHeight="1" thickBot="1" x14ac:dyDescent="0.3">
      <c r="A218" s="83"/>
      <c r="B218" s="98"/>
      <c r="C218" s="798"/>
      <c r="D218" s="45"/>
      <c r="E218" s="45"/>
      <c r="F218" s="729" t="s">
        <v>119</v>
      </c>
      <c r="G218" s="370"/>
      <c r="H218" s="350"/>
      <c r="I218" s="360"/>
      <c r="J218" s="196"/>
      <c r="K218" s="404"/>
      <c r="L218" s="357"/>
      <c r="M218" s="360"/>
      <c r="N218" s="196"/>
      <c r="O218" s="567"/>
      <c r="P218" s="43"/>
      <c r="Q218" s="211"/>
      <c r="R218" s="43"/>
      <c r="S218" s="43"/>
      <c r="T218" s="168"/>
      <c r="U218" s="365" t="s">
        <v>18</v>
      </c>
      <c r="V218" s="16">
        <v>1</v>
      </c>
      <c r="W218" s="16">
        <v>0</v>
      </c>
      <c r="X218" s="16">
        <v>0</v>
      </c>
      <c r="Y218" s="16"/>
      <c r="Z218" s="16"/>
      <c r="AA218" s="16"/>
      <c r="AB218" s="16"/>
      <c r="AC218" s="16"/>
      <c r="AD218" s="16" t="s">
        <v>875</v>
      </c>
      <c r="AE218" s="15" t="s">
        <v>614</v>
      </c>
      <c r="AF218" s="813"/>
    </row>
    <row r="219" spans="1:32" ht="27.75" customHeight="1" x14ac:dyDescent="0.25">
      <c r="A219" s="812">
        <v>14</v>
      </c>
      <c r="B219" s="100">
        <v>30790</v>
      </c>
      <c r="C219" s="803" t="s">
        <v>367</v>
      </c>
      <c r="D219" s="1668" t="s">
        <v>96</v>
      </c>
      <c r="E219" s="1028" t="s">
        <v>97</v>
      </c>
      <c r="F219" s="770" t="s">
        <v>250</v>
      </c>
      <c r="G219" s="372">
        <f>H219/$H$657</f>
        <v>0.83333333333333337</v>
      </c>
      <c r="H219" s="27">
        <v>5</v>
      </c>
      <c r="I219" s="368">
        <v>0</v>
      </c>
      <c r="J219" s="195">
        <f>I219/$I$657</f>
        <v>0</v>
      </c>
      <c r="K219" s="27">
        <v>0</v>
      </c>
      <c r="L219" s="356">
        <f>K219/$K$657</f>
        <v>0</v>
      </c>
      <c r="M219" s="368">
        <v>0</v>
      </c>
      <c r="N219" s="195">
        <f>M219/H219</f>
        <v>0</v>
      </c>
      <c r="O219" s="215">
        <v>0</v>
      </c>
      <c r="P219" s="30">
        <v>0</v>
      </c>
      <c r="Q219" s="208">
        <v>0</v>
      </c>
      <c r="R219" s="30">
        <v>0</v>
      </c>
      <c r="S219" s="30">
        <v>42</v>
      </c>
      <c r="T219" s="166">
        <f>O219/S219</f>
        <v>0</v>
      </c>
      <c r="U219" s="362" t="s">
        <v>18</v>
      </c>
      <c r="V219" s="29">
        <v>0</v>
      </c>
      <c r="W219" s="29">
        <v>0</v>
      </c>
      <c r="X219" s="29">
        <v>0</v>
      </c>
      <c r="Y219" s="29"/>
      <c r="Z219" s="29"/>
      <c r="AA219" s="29"/>
      <c r="AB219" s="29"/>
      <c r="AC219" s="29"/>
      <c r="AD219" s="29">
        <v>0</v>
      </c>
      <c r="AE219" s="29" t="s">
        <v>1453</v>
      </c>
      <c r="AF219" s="1018" t="s">
        <v>1429</v>
      </c>
    </row>
    <row r="220" spans="1:32" ht="28.5" customHeight="1" x14ac:dyDescent="0.25">
      <c r="A220" s="801"/>
      <c r="B220" s="101"/>
      <c r="C220" s="798"/>
      <c r="D220" s="1659"/>
      <c r="E220" s="1022"/>
      <c r="F220" s="388" t="s">
        <v>859</v>
      </c>
      <c r="G220" s="839"/>
      <c r="H220" s="797"/>
      <c r="I220" s="836"/>
      <c r="J220" s="823"/>
      <c r="K220" s="797"/>
      <c r="L220" s="834"/>
      <c r="M220" s="836"/>
      <c r="N220" s="823"/>
      <c r="O220" s="780"/>
      <c r="P220" s="739"/>
      <c r="Q220" s="759"/>
      <c r="R220" s="739"/>
      <c r="S220" s="739"/>
      <c r="T220" s="755"/>
      <c r="U220" s="364" t="s">
        <v>18</v>
      </c>
      <c r="V220" s="735">
        <v>1</v>
      </c>
      <c r="W220" s="735">
        <v>0</v>
      </c>
      <c r="X220" s="735">
        <v>0</v>
      </c>
      <c r="Y220" s="735"/>
      <c r="Z220" s="735"/>
      <c r="AA220" s="735"/>
      <c r="AB220" s="735"/>
      <c r="AC220" s="735"/>
      <c r="AD220" s="735" t="s">
        <v>1439</v>
      </c>
      <c r="AE220" s="735" t="s">
        <v>1403</v>
      </c>
      <c r="AF220" s="1019"/>
    </row>
    <row r="221" spans="1:32" ht="16.5" customHeight="1" x14ac:dyDescent="0.25">
      <c r="A221" s="801"/>
      <c r="B221" s="101"/>
      <c r="C221" s="798"/>
      <c r="D221" s="1659"/>
      <c r="E221" s="1261"/>
      <c r="F221" s="388" t="s">
        <v>193</v>
      </c>
      <c r="G221" s="839"/>
      <c r="H221" s="797"/>
      <c r="I221" s="836"/>
      <c r="J221" s="823"/>
      <c r="K221" s="797"/>
      <c r="L221" s="834"/>
      <c r="M221" s="836"/>
      <c r="N221" s="823"/>
      <c r="O221" s="780"/>
      <c r="P221" s="739"/>
      <c r="Q221" s="759"/>
      <c r="R221" s="739"/>
      <c r="S221" s="739"/>
      <c r="T221" s="755"/>
      <c r="U221" s="364" t="s">
        <v>18</v>
      </c>
      <c r="V221" s="735">
        <v>1</v>
      </c>
      <c r="W221" s="735">
        <v>0</v>
      </c>
      <c r="X221" s="735">
        <v>0</v>
      </c>
      <c r="Y221" s="735"/>
      <c r="Z221" s="735"/>
      <c r="AA221" s="735"/>
      <c r="AB221" s="735"/>
      <c r="AC221" s="735"/>
      <c r="AD221" s="735" t="s">
        <v>1450</v>
      </c>
      <c r="AE221" s="735" t="s">
        <v>1449</v>
      </c>
      <c r="AF221" s="1019"/>
    </row>
    <row r="222" spans="1:32" ht="15" customHeight="1" x14ac:dyDescent="0.25">
      <c r="A222" s="801"/>
      <c r="B222" s="101"/>
      <c r="C222" s="798"/>
      <c r="D222" s="1659"/>
      <c r="E222" s="1022"/>
      <c r="F222" s="842" t="s">
        <v>65</v>
      </c>
      <c r="G222" s="370"/>
      <c r="H222" s="350"/>
      <c r="I222" s="360"/>
      <c r="J222" s="196"/>
      <c r="K222" s="10"/>
      <c r="L222" s="357"/>
      <c r="M222" s="360"/>
      <c r="N222" s="196"/>
      <c r="O222" s="593"/>
      <c r="P222" s="25"/>
      <c r="Q222" s="212"/>
      <c r="R222" s="25"/>
      <c r="S222" s="25"/>
      <c r="T222" s="172"/>
      <c r="U222" s="364" t="s">
        <v>18</v>
      </c>
      <c r="V222" s="12">
        <v>1</v>
      </c>
      <c r="W222" s="12">
        <v>0</v>
      </c>
      <c r="X222" s="12">
        <v>0</v>
      </c>
      <c r="Y222" s="5"/>
      <c r="Z222" s="5"/>
      <c r="AA222" s="5"/>
      <c r="AB222" s="5"/>
      <c r="AC222" s="5"/>
      <c r="AD222" s="5" t="s">
        <v>747</v>
      </c>
      <c r="AE222" s="5" t="s">
        <v>1451</v>
      </c>
      <c r="AF222" s="813"/>
    </row>
    <row r="223" spans="1:32" ht="15" customHeight="1" thickBot="1" x14ac:dyDescent="0.3">
      <c r="A223" s="815"/>
      <c r="B223" s="1197"/>
      <c r="C223" s="806"/>
      <c r="D223" s="48"/>
      <c r="E223" s="92"/>
      <c r="F223" s="849" t="s">
        <v>66</v>
      </c>
      <c r="G223" s="371"/>
      <c r="H223" s="355"/>
      <c r="I223" s="366"/>
      <c r="J223" s="197"/>
      <c r="K223" s="33"/>
      <c r="L223" s="358"/>
      <c r="M223" s="366"/>
      <c r="N223" s="197"/>
      <c r="O223" s="592"/>
      <c r="P223" s="23"/>
      <c r="Q223" s="210"/>
      <c r="R223" s="23"/>
      <c r="S223" s="23"/>
      <c r="T223" s="170"/>
      <c r="U223" s="363" t="s">
        <v>18</v>
      </c>
      <c r="V223" s="20">
        <v>1</v>
      </c>
      <c r="W223" s="20">
        <v>0</v>
      </c>
      <c r="X223" s="20">
        <v>0</v>
      </c>
      <c r="Y223" s="20"/>
      <c r="Z223" s="20"/>
      <c r="AA223" s="20"/>
      <c r="AB223" s="20"/>
      <c r="AC223" s="20"/>
      <c r="AD223" s="20">
        <v>0</v>
      </c>
      <c r="AE223" s="20" t="s">
        <v>1452</v>
      </c>
      <c r="AF223" s="814"/>
    </row>
    <row r="224" spans="1:32" ht="27" customHeight="1" x14ac:dyDescent="0.25">
      <c r="A224" s="801">
        <v>15</v>
      </c>
      <c r="B224" s="101">
        <v>30890</v>
      </c>
      <c r="C224" s="798" t="s">
        <v>368</v>
      </c>
      <c r="D224" s="1659" t="s">
        <v>31</v>
      </c>
      <c r="E224" s="1028" t="s">
        <v>95</v>
      </c>
      <c r="F224" s="770" t="s">
        <v>615</v>
      </c>
      <c r="G224" s="370">
        <f>H224/$H$657</f>
        <v>1</v>
      </c>
      <c r="H224" s="10">
        <v>6</v>
      </c>
      <c r="I224" s="360">
        <v>1</v>
      </c>
      <c r="J224" s="196">
        <f>I224/$I$657</f>
        <v>0.33333333333333331</v>
      </c>
      <c r="K224" s="10">
        <v>0</v>
      </c>
      <c r="L224" s="357">
        <f>K224/$K$657</f>
        <v>0</v>
      </c>
      <c r="M224" s="360">
        <v>0</v>
      </c>
      <c r="N224" s="196">
        <f>M224/H224</f>
        <v>0</v>
      </c>
      <c r="O224" s="593">
        <v>0</v>
      </c>
      <c r="P224" s="25">
        <v>0</v>
      </c>
      <c r="Q224" s="212">
        <v>0</v>
      </c>
      <c r="R224" s="25">
        <v>0</v>
      </c>
      <c r="S224" s="25">
        <v>44</v>
      </c>
      <c r="T224" s="172">
        <f>O224/S224</f>
        <v>0</v>
      </c>
      <c r="U224" s="364" t="s">
        <v>18</v>
      </c>
      <c r="V224" s="12">
        <v>1</v>
      </c>
      <c r="W224" s="12">
        <v>0</v>
      </c>
      <c r="X224" s="12">
        <v>0</v>
      </c>
      <c r="Y224" s="12"/>
      <c r="Z224" s="12"/>
      <c r="AA224" s="12"/>
      <c r="AB224" s="12"/>
      <c r="AC224" s="12"/>
      <c r="AD224" s="12" t="s">
        <v>819</v>
      </c>
      <c r="AE224" s="13" t="s">
        <v>1454</v>
      </c>
      <c r="AF224" s="1018" t="s">
        <v>1429</v>
      </c>
    </row>
    <row r="225" spans="1:32" ht="26.25" customHeight="1" thickBot="1" x14ac:dyDescent="0.3">
      <c r="A225" s="801"/>
      <c r="B225" s="101"/>
      <c r="C225" s="798"/>
      <c r="D225" s="1659"/>
      <c r="E225" s="1022"/>
      <c r="F225" s="842" t="s">
        <v>192</v>
      </c>
      <c r="G225" s="370"/>
      <c r="H225" s="350"/>
      <c r="I225" s="360"/>
      <c r="J225" s="196"/>
      <c r="K225" s="10"/>
      <c r="L225" s="357"/>
      <c r="M225" s="360"/>
      <c r="N225" s="196"/>
      <c r="O225" s="216"/>
      <c r="P225" s="7"/>
      <c r="Q225" s="209"/>
      <c r="R225" s="7"/>
      <c r="S225" s="7"/>
      <c r="T225" s="167"/>
      <c r="U225" s="361" t="s">
        <v>18</v>
      </c>
      <c r="V225" s="5">
        <v>1</v>
      </c>
      <c r="W225" s="5">
        <v>0</v>
      </c>
      <c r="X225" s="5">
        <v>0</v>
      </c>
      <c r="Y225" s="20"/>
      <c r="Z225" s="20"/>
      <c r="AA225" s="20"/>
      <c r="AB225" s="20"/>
      <c r="AC225" s="20"/>
      <c r="AD225" s="5" t="s">
        <v>817</v>
      </c>
      <c r="AE225" s="852" t="s">
        <v>1166</v>
      </c>
      <c r="AF225" s="813"/>
    </row>
    <row r="226" spans="1:32" ht="15" customHeight="1" x14ac:dyDescent="0.25">
      <c r="A226" s="801"/>
      <c r="B226" s="101"/>
      <c r="C226" s="798"/>
      <c r="D226" s="429"/>
      <c r="E226" s="1261"/>
      <c r="F226" s="771" t="s">
        <v>67</v>
      </c>
      <c r="G226" s="370"/>
      <c r="H226" s="350"/>
      <c r="I226" s="360"/>
      <c r="J226" s="196"/>
      <c r="K226" s="10"/>
      <c r="L226" s="357"/>
      <c r="M226" s="360"/>
      <c r="N226" s="196"/>
      <c r="O226" s="216"/>
      <c r="P226" s="7"/>
      <c r="Q226" s="209"/>
      <c r="R226" s="7"/>
      <c r="S226" s="7"/>
      <c r="T226" s="167"/>
      <c r="U226" s="361" t="s">
        <v>18</v>
      </c>
      <c r="V226" s="5">
        <v>1</v>
      </c>
      <c r="W226" s="5">
        <v>0</v>
      </c>
      <c r="X226" s="5">
        <v>0</v>
      </c>
      <c r="Y226" s="5"/>
      <c r="Z226" s="5"/>
      <c r="AA226" s="5"/>
      <c r="AB226" s="5"/>
      <c r="AC226" s="5"/>
      <c r="AD226" s="851" t="s">
        <v>1165</v>
      </c>
      <c r="AE226" s="13" t="s">
        <v>1455</v>
      </c>
      <c r="AF226" s="813"/>
    </row>
    <row r="227" spans="1:32" ht="15" customHeight="1" x14ac:dyDescent="0.25">
      <c r="A227" s="801"/>
      <c r="B227" s="101"/>
      <c r="C227" s="798"/>
      <c r="D227" s="38"/>
      <c r="E227" s="45"/>
      <c r="F227" s="842" t="s">
        <v>80</v>
      </c>
      <c r="G227" s="370"/>
      <c r="H227" s="350"/>
      <c r="I227" s="360"/>
      <c r="J227" s="196"/>
      <c r="K227" s="10"/>
      <c r="L227" s="357"/>
      <c r="M227" s="360"/>
      <c r="N227" s="196"/>
      <c r="O227" s="216"/>
      <c r="P227" s="7"/>
      <c r="Q227" s="209"/>
      <c r="R227" s="7"/>
      <c r="S227" s="7"/>
      <c r="T227" s="167"/>
      <c r="U227" s="361" t="s">
        <v>18</v>
      </c>
      <c r="V227" s="5">
        <v>1</v>
      </c>
      <c r="W227" s="5">
        <v>0</v>
      </c>
      <c r="X227" s="5">
        <v>0</v>
      </c>
      <c r="Y227" s="5"/>
      <c r="Z227" s="5"/>
      <c r="AA227" s="5"/>
      <c r="AB227" s="5"/>
      <c r="AC227" s="5"/>
      <c r="AD227" s="5" t="s">
        <v>818</v>
      </c>
      <c r="AE227" s="9" t="s">
        <v>617</v>
      </c>
      <c r="AF227" s="813"/>
    </row>
    <row r="228" spans="1:32" ht="15" customHeight="1" x14ac:dyDescent="0.25">
      <c r="A228" s="801"/>
      <c r="B228" s="101"/>
      <c r="C228" s="798"/>
      <c r="D228" s="38"/>
      <c r="E228" s="45"/>
      <c r="F228" s="1271" t="s">
        <v>616</v>
      </c>
      <c r="G228" s="370"/>
      <c r="H228" s="350"/>
      <c r="I228" s="360"/>
      <c r="J228" s="196"/>
      <c r="K228" s="10"/>
      <c r="L228" s="357"/>
      <c r="M228" s="360"/>
      <c r="N228" s="196"/>
      <c r="O228" s="567"/>
      <c r="P228" s="43"/>
      <c r="Q228" s="211"/>
      <c r="R228" s="43"/>
      <c r="S228" s="43"/>
      <c r="T228" s="168"/>
      <c r="U228" s="365" t="s">
        <v>18</v>
      </c>
      <c r="V228" s="16">
        <v>1</v>
      </c>
      <c r="W228" s="16">
        <v>0</v>
      </c>
      <c r="X228" s="16">
        <v>0</v>
      </c>
      <c r="Y228" s="5"/>
      <c r="Z228" s="5"/>
      <c r="AA228" s="5"/>
      <c r="AB228" s="5"/>
      <c r="AC228" s="5"/>
      <c r="AD228" s="851" t="s">
        <v>747</v>
      </c>
      <c r="AE228" s="15" t="s">
        <v>1456</v>
      </c>
      <c r="AF228" s="813"/>
    </row>
    <row r="229" spans="1:32" ht="15" customHeight="1" thickBot="1" x14ac:dyDescent="0.3">
      <c r="A229" s="801"/>
      <c r="B229" s="101"/>
      <c r="C229" s="798"/>
      <c r="D229" s="38"/>
      <c r="E229" s="45"/>
      <c r="F229" s="849" t="s">
        <v>117</v>
      </c>
      <c r="G229" s="370"/>
      <c r="H229" s="350"/>
      <c r="I229" s="360"/>
      <c r="J229" s="196"/>
      <c r="K229" s="10"/>
      <c r="L229" s="357"/>
      <c r="M229" s="360"/>
      <c r="N229" s="196"/>
      <c r="O229" s="567"/>
      <c r="P229" s="43"/>
      <c r="Q229" s="211"/>
      <c r="R229" s="43"/>
      <c r="S229" s="43"/>
      <c r="T229" s="168"/>
      <c r="U229" s="365" t="s">
        <v>18</v>
      </c>
      <c r="V229" s="16">
        <v>1</v>
      </c>
      <c r="W229" s="16">
        <v>0</v>
      </c>
      <c r="X229" s="16">
        <v>0</v>
      </c>
      <c r="Y229" s="16"/>
      <c r="Z229" s="16"/>
      <c r="AA229" s="16"/>
      <c r="AB229" s="16"/>
      <c r="AC229" s="16"/>
      <c r="AD229" s="16">
        <v>0</v>
      </c>
      <c r="AE229" s="15" t="s">
        <v>1457</v>
      </c>
      <c r="AF229" s="813"/>
    </row>
    <row r="230" spans="1:32" ht="15" customHeight="1" x14ac:dyDescent="0.25">
      <c r="A230" s="812">
        <v>16</v>
      </c>
      <c r="B230" s="100">
        <v>30940</v>
      </c>
      <c r="C230" s="803" t="s">
        <v>369</v>
      </c>
      <c r="D230" s="111" t="s">
        <v>32</v>
      </c>
      <c r="E230" s="93" t="s">
        <v>618</v>
      </c>
      <c r="F230" s="770" t="s">
        <v>488</v>
      </c>
      <c r="G230" s="372">
        <f>H230/$H$657</f>
        <v>1.6666666666666667</v>
      </c>
      <c r="H230" s="27">
        <v>10</v>
      </c>
      <c r="I230" s="368">
        <v>3</v>
      </c>
      <c r="J230" s="195">
        <f>I230/$I$657</f>
        <v>1</v>
      </c>
      <c r="K230" s="389">
        <v>0</v>
      </c>
      <c r="L230" s="356">
        <f>K230/$K$657</f>
        <v>0</v>
      </c>
      <c r="M230" s="368">
        <v>1</v>
      </c>
      <c r="N230" s="195">
        <f>M230/H230</f>
        <v>0.1</v>
      </c>
      <c r="O230" s="215">
        <v>0</v>
      </c>
      <c r="P230" s="30">
        <v>0</v>
      </c>
      <c r="Q230" s="208">
        <v>0</v>
      </c>
      <c r="R230" s="30">
        <v>0</v>
      </c>
      <c r="S230" s="30">
        <v>74</v>
      </c>
      <c r="T230" s="166">
        <f>O230/S230</f>
        <v>0</v>
      </c>
      <c r="U230" s="362" t="s">
        <v>18</v>
      </c>
      <c r="V230" s="29">
        <v>1</v>
      </c>
      <c r="W230" s="29">
        <v>0</v>
      </c>
      <c r="X230" s="29">
        <v>0</v>
      </c>
      <c r="Y230" s="26"/>
      <c r="Z230" s="26"/>
      <c r="AA230" s="26"/>
      <c r="AB230" s="26"/>
      <c r="AC230" s="26"/>
      <c r="AD230" s="29" t="s">
        <v>821</v>
      </c>
      <c r="AE230" s="103" t="s">
        <v>137</v>
      </c>
      <c r="AF230" s="1018" t="s">
        <v>1429</v>
      </c>
    </row>
    <row r="231" spans="1:32" ht="27.95" customHeight="1" x14ac:dyDescent="0.25">
      <c r="A231" s="801"/>
      <c r="B231" s="101"/>
      <c r="C231" s="798"/>
      <c r="D231" s="746"/>
      <c r="E231" s="745"/>
      <c r="F231" s="772" t="s">
        <v>520</v>
      </c>
      <c r="G231" s="839"/>
      <c r="H231" s="797"/>
      <c r="I231" s="836"/>
      <c r="J231" s="823"/>
      <c r="K231" s="844"/>
      <c r="L231" s="834"/>
      <c r="M231" s="836"/>
      <c r="N231" s="823"/>
      <c r="O231" s="780"/>
      <c r="P231" s="739"/>
      <c r="Q231" s="759"/>
      <c r="R231" s="739"/>
      <c r="S231" s="739"/>
      <c r="T231" s="755"/>
      <c r="U231" s="364" t="s">
        <v>18</v>
      </c>
      <c r="V231" s="735">
        <v>1</v>
      </c>
      <c r="W231" s="735">
        <v>0</v>
      </c>
      <c r="X231" s="735">
        <v>0</v>
      </c>
      <c r="Y231" s="798">
        <v>1</v>
      </c>
      <c r="Z231" s="798">
        <v>1</v>
      </c>
      <c r="AA231" s="798">
        <v>1</v>
      </c>
      <c r="AB231" s="798">
        <v>1</v>
      </c>
      <c r="AC231" s="798">
        <v>0</v>
      </c>
      <c r="AD231" s="735" t="s">
        <v>820</v>
      </c>
      <c r="AE231" s="13" t="s">
        <v>1153</v>
      </c>
      <c r="AF231" s="1019"/>
    </row>
    <row r="232" spans="1:32" ht="27.95" customHeight="1" x14ac:dyDescent="0.25">
      <c r="A232" s="801"/>
      <c r="B232" s="101"/>
      <c r="C232" s="798"/>
      <c r="D232" s="86"/>
      <c r="E232" s="45"/>
      <c r="F232" s="771" t="s">
        <v>1084</v>
      </c>
      <c r="G232" s="370"/>
      <c r="H232" s="350"/>
      <c r="I232" s="360"/>
      <c r="J232" s="196"/>
      <c r="K232" s="404"/>
      <c r="L232" s="357"/>
      <c r="M232" s="360"/>
      <c r="N232" s="196"/>
      <c r="O232" s="216"/>
      <c r="P232" s="7"/>
      <c r="Q232" s="209"/>
      <c r="R232" s="7"/>
      <c r="S232" s="7"/>
      <c r="T232" s="167"/>
      <c r="U232" s="361" t="s">
        <v>18</v>
      </c>
      <c r="V232" s="5">
        <v>1</v>
      </c>
      <c r="W232" s="5">
        <v>0</v>
      </c>
      <c r="X232" s="5">
        <v>0</v>
      </c>
      <c r="Y232" s="5"/>
      <c r="Z232" s="5"/>
      <c r="AA232" s="5"/>
      <c r="AB232" s="5"/>
      <c r="AC232" s="5"/>
      <c r="AD232" s="5" t="s">
        <v>820</v>
      </c>
      <c r="AE232" s="9" t="s">
        <v>1153</v>
      </c>
      <c r="AF232" s="813"/>
    </row>
    <row r="233" spans="1:32" ht="27.95" customHeight="1" x14ac:dyDescent="0.25">
      <c r="A233" s="801"/>
      <c r="B233" s="101"/>
      <c r="C233" s="798"/>
      <c r="D233" s="86"/>
      <c r="E233" s="45"/>
      <c r="F233" s="771" t="s">
        <v>67</v>
      </c>
      <c r="G233" s="370"/>
      <c r="H233" s="350"/>
      <c r="I233" s="360"/>
      <c r="J233" s="196"/>
      <c r="K233" s="404"/>
      <c r="L233" s="357"/>
      <c r="M233" s="360"/>
      <c r="N233" s="196"/>
      <c r="O233" s="216"/>
      <c r="P233" s="7"/>
      <c r="Q233" s="209"/>
      <c r="R233" s="7"/>
      <c r="S233" s="7"/>
      <c r="T233" s="167"/>
      <c r="U233" s="361" t="s">
        <v>18</v>
      </c>
      <c r="V233" s="5">
        <v>1</v>
      </c>
      <c r="W233" s="5">
        <v>0</v>
      </c>
      <c r="X233" s="5">
        <v>0</v>
      </c>
      <c r="Y233" s="5"/>
      <c r="Z233" s="5"/>
      <c r="AA233" s="5"/>
      <c r="AB233" s="5"/>
      <c r="AC233" s="5"/>
      <c r="AD233" s="5" t="s">
        <v>721</v>
      </c>
      <c r="AE233" s="9" t="s">
        <v>1153</v>
      </c>
      <c r="AF233" s="813"/>
    </row>
    <row r="234" spans="1:32" ht="27.95" customHeight="1" x14ac:dyDescent="0.25">
      <c r="A234" s="801"/>
      <c r="B234" s="101"/>
      <c r="C234" s="798"/>
      <c r="D234" s="86"/>
      <c r="E234" s="45"/>
      <c r="F234" s="842" t="s">
        <v>123</v>
      </c>
      <c r="G234" s="370"/>
      <c r="H234" s="350"/>
      <c r="I234" s="360"/>
      <c r="J234" s="196"/>
      <c r="K234" s="404"/>
      <c r="L234" s="357"/>
      <c r="M234" s="360"/>
      <c r="N234" s="196"/>
      <c r="O234" s="216"/>
      <c r="P234" s="7"/>
      <c r="Q234" s="209"/>
      <c r="R234" s="7"/>
      <c r="S234" s="7"/>
      <c r="T234" s="167"/>
      <c r="U234" s="361" t="s">
        <v>18</v>
      </c>
      <c r="V234" s="5">
        <v>1</v>
      </c>
      <c r="W234" s="5">
        <v>0</v>
      </c>
      <c r="X234" s="5">
        <v>0</v>
      </c>
      <c r="Y234" s="5"/>
      <c r="Z234" s="5"/>
      <c r="AA234" s="5"/>
      <c r="AB234" s="5"/>
      <c r="AC234" s="5"/>
      <c r="AD234" s="5" t="s">
        <v>820</v>
      </c>
      <c r="AE234" s="9" t="s">
        <v>1153</v>
      </c>
      <c r="AF234" s="813"/>
    </row>
    <row r="235" spans="1:32" ht="86.25" customHeight="1" thickBot="1" x14ac:dyDescent="0.3">
      <c r="A235" s="801"/>
      <c r="B235" s="101"/>
      <c r="C235" s="798"/>
      <c r="D235" s="746"/>
      <c r="E235" s="745"/>
      <c r="F235" s="842" t="s">
        <v>859</v>
      </c>
      <c r="G235" s="839"/>
      <c r="H235" s="831"/>
      <c r="I235" s="836"/>
      <c r="J235" s="823"/>
      <c r="K235" s="844"/>
      <c r="L235" s="834"/>
      <c r="M235" s="836"/>
      <c r="N235" s="823"/>
      <c r="O235" s="830"/>
      <c r="P235" s="796"/>
      <c r="Q235" s="826"/>
      <c r="R235" s="796"/>
      <c r="S235" s="796"/>
      <c r="T235" s="819"/>
      <c r="U235" s="731" t="s">
        <v>18</v>
      </c>
      <c r="V235" s="851">
        <v>1</v>
      </c>
      <c r="W235" s="851">
        <v>0</v>
      </c>
      <c r="X235" s="851">
        <v>0</v>
      </c>
      <c r="Y235" s="851"/>
      <c r="Z235" s="851"/>
      <c r="AA235" s="851"/>
      <c r="AB235" s="851"/>
      <c r="AC235" s="851"/>
      <c r="AD235" s="798" t="s">
        <v>1446</v>
      </c>
      <c r="AE235" s="852" t="s">
        <v>1403</v>
      </c>
      <c r="AF235" s="813"/>
    </row>
    <row r="236" spans="1:32" ht="25.5" customHeight="1" x14ac:dyDescent="0.25">
      <c r="A236" s="801"/>
      <c r="B236" s="101"/>
      <c r="C236" s="798"/>
      <c r="D236" s="86"/>
      <c r="E236" s="45"/>
      <c r="F236" s="842" t="s">
        <v>244</v>
      </c>
      <c r="G236" s="370"/>
      <c r="H236" s="350"/>
      <c r="I236" s="360"/>
      <c r="J236" s="196"/>
      <c r="K236" s="404"/>
      <c r="L236" s="357"/>
      <c r="M236" s="360"/>
      <c r="N236" s="196"/>
      <c r="O236" s="216"/>
      <c r="P236" s="7"/>
      <c r="Q236" s="209"/>
      <c r="R236" s="7"/>
      <c r="S236" s="7"/>
      <c r="T236" s="167"/>
      <c r="U236" s="361" t="s">
        <v>18</v>
      </c>
      <c r="V236" s="5">
        <v>1</v>
      </c>
      <c r="W236" s="5">
        <v>0</v>
      </c>
      <c r="X236" s="5">
        <v>0</v>
      </c>
      <c r="Y236" s="29">
        <v>0</v>
      </c>
      <c r="Z236" s="29">
        <v>0</v>
      </c>
      <c r="AA236" s="29">
        <v>0</v>
      </c>
      <c r="AB236" s="29">
        <v>0</v>
      </c>
      <c r="AC236" s="29">
        <v>0</v>
      </c>
      <c r="AD236" s="5">
        <v>0</v>
      </c>
      <c r="AE236" s="852" t="s">
        <v>1168</v>
      </c>
      <c r="AF236" s="813"/>
    </row>
    <row r="237" spans="1:32" ht="15" customHeight="1" x14ac:dyDescent="0.25">
      <c r="A237" s="801"/>
      <c r="B237" s="101"/>
      <c r="C237" s="798"/>
      <c r="D237" s="86"/>
      <c r="E237" s="45"/>
      <c r="F237" s="842" t="s">
        <v>190</v>
      </c>
      <c r="G237" s="370"/>
      <c r="H237" s="350"/>
      <c r="I237" s="360"/>
      <c r="J237" s="196"/>
      <c r="K237" s="404"/>
      <c r="L237" s="357"/>
      <c r="M237" s="360"/>
      <c r="N237" s="196"/>
      <c r="O237" s="216"/>
      <c r="P237" s="7"/>
      <c r="Q237" s="209"/>
      <c r="R237" s="7"/>
      <c r="S237" s="7"/>
      <c r="T237" s="167"/>
      <c r="U237" s="361" t="s">
        <v>18</v>
      </c>
      <c r="V237" s="5">
        <v>1</v>
      </c>
      <c r="W237" s="5">
        <v>0</v>
      </c>
      <c r="X237" s="5">
        <v>0</v>
      </c>
      <c r="Y237" s="12"/>
      <c r="Z237" s="12"/>
      <c r="AA237" s="12"/>
      <c r="AB237" s="12"/>
      <c r="AC237" s="12"/>
      <c r="AD237" s="5">
        <v>0</v>
      </c>
      <c r="AE237" s="9" t="s">
        <v>1458</v>
      </c>
      <c r="AF237" s="813"/>
    </row>
    <row r="238" spans="1:32" ht="15" customHeight="1" x14ac:dyDescent="0.25">
      <c r="A238" s="801"/>
      <c r="B238" s="101"/>
      <c r="C238" s="798"/>
      <c r="D238" s="86"/>
      <c r="E238" s="45"/>
      <c r="F238" s="842" t="s">
        <v>75</v>
      </c>
      <c r="G238" s="370"/>
      <c r="H238" s="350"/>
      <c r="I238" s="360"/>
      <c r="J238" s="196"/>
      <c r="K238" s="404"/>
      <c r="L238" s="357"/>
      <c r="M238" s="360"/>
      <c r="N238" s="196"/>
      <c r="O238" s="216"/>
      <c r="P238" s="7"/>
      <c r="Q238" s="209"/>
      <c r="R238" s="7"/>
      <c r="S238" s="7"/>
      <c r="T238" s="167"/>
      <c r="U238" s="361" t="s">
        <v>18</v>
      </c>
      <c r="V238" s="5">
        <v>1</v>
      </c>
      <c r="W238" s="5">
        <v>0</v>
      </c>
      <c r="X238" s="5">
        <v>0</v>
      </c>
      <c r="Y238" s="5">
        <v>0</v>
      </c>
      <c r="Z238" s="5">
        <v>0</v>
      </c>
      <c r="AA238" s="5">
        <v>0</v>
      </c>
      <c r="AB238" s="5">
        <v>0</v>
      </c>
      <c r="AC238" s="5">
        <v>0</v>
      </c>
      <c r="AD238" s="5" t="s">
        <v>823</v>
      </c>
      <c r="AE238" s="9" t="s">
        <v>824</v>
      </c>
      <c r="AF238" s="813"/>
    </row>
    <row r="239" spans="1:32" ht="15" customHeight="1" thickBot="1" x14ac:dyDescent="0.3">
      <c r="A239" s="815"/>
      <c r="B239" s="1197"/>
      <c r="C239" s="806"/>
      <c r="D239" s="112"/>
      <c r="E239" s="92"/>
      <c r="F239" s="849" t="s">
        <v>115</v>
      </c>
      <c r="G239" s="371"/>
      <c r="H239" s="355"/>
      <c r="I239" s="366"/>
      <c r="J239" s="197"/>
      <c r="K239" s="405"/>
      <c r="L239" s="358"/>
      <c r="M239" s="366"/>
      <c r="N239" s="197"/>
      <c r="O239" s="592"/>
      <c r="P239" s="23"/>
      <c r="Q239" s="210"/>
      <c r="R239" s="23"/>
      <c r="S239" s="23"/>
      <c r="T239" s="170"/>
      <c r="U239" s="363" t="s">
        <v>18</v>
      </c>
      <c r="V239" s="20">
        <v>1</v>
      </c>
      <c r="W239" s="20">
        <v>0</v>
      </c>
      <c r="X239" s="20">
        <v>0</v>
      </c>
      <c r="Y239" s="20">
        <v>0</v>
      </c>
      <c r="Z239" s="20">
        <v>0</v>
      </c>
      <c r="AA239" s="20">
        <v>0</v>
      </c>
      <c r="AB239" s="20">
        <v>0</v>
      </c>
      <c r="AC239" s="20">
        <v>0</v>
      </c>
      <c r="AD239" s="20">
        <v>0</v>
      </c>
      <c r="AE239" s="21" t="s">
        <v>822</v>
      </c>
      <c r="AF239" s="814"/>
    </row>
    <row r="240" spans="1:32" ht="16.5" customHeight="1" thickBot="1" x14ac:dyDescent="0.3">
      <c r="A240" s="812">
        <v>17</v>
      </c>
      <c r="B240" s="100">
        <v>31480</v>
      </c>
      <c r="C240" s="803" t="s">
        <v>371</v>
      </c>
      <c r="D240" s="47" t="s">
        <v>1169</v>
      </c>
      <c r="E240" s="1732" t="s">
        <v>1170</v>
      </c>
      <c r="F240" s="770" t="s">
        <v>63</v>
      </c>
      <c r="G240" s="841">
        <f>H240/$H$657</f>
        <v>1.1666666666666667</v>
      </c>
      <c r="H240" s="855">
        <v>7</v>
      </c>
      <c r="I240" s="838">
        <v>4</v>
      </c>
      <c r="J240" s="822">
        <f>I240/$I$657</f>
        <v>1.3333333333333333</v>
      </c>
      <c r="K240" s="855">
        <v>0</v>
      </c>
      <c r="L240" s="833">
        <f>K240/$K$657</f>
        <v>0</v>
      </c>
      <c r="M240" s="838">
        <v>1</v>
      </c>
      <c r="N240" s="822">
        <f>M240/H240</f>
        <v>0.14285714285714285</v>
      </c>
      <c r="O240" s="829">
        <v>0</v>
      </c>
      <c r="P240" s="805">
        <v>0</v>
      </c>
      <c r="Q240" s="825">
        <v>0</v>
      </c>
      <c r="R240" s="805">
        <v>0</v>
      </c>
      <c r="S240" s="805">
        <v>125</v>
      </c>
      <c r="T240" s="818">
        <f>O240/S240</f>
        <v>0</v>
      </c>
      <c r="U240" s="856" t="s">
        <v>18</v>
      </c>
      <c r="V240" s="857">
        <v>1</v>
      </c>
      <c r="W240" s="857">
        <v>0</v>
      </c>
      <c r="X240" s="857">
        <v>0</v>
      </c>
      <c r="Y240" s="50"/>
      <c r="Z240" s="50"/>
      <c r="AA240" s="50"/>
      <c r="AB240" s="50"/>
      <c r="AC240" s="50"/>
      <c r="AD240" s="857">
        <v>0</v>
      </c>
      <c r="AE240" s="858" t="s">
        <v>61</v>
      </c>
      <c r="AF240" s="1018" t="s">
        <v>1429</v>
      </c>
    </row>
    <row r="241" spans="1:33" ht="27.95" customHeight="1" x14ac:dyDescent="0.25">
      <c r="A241" s="801"/>
      <c r="B241" s="101"/>
      <c r="C241" s="798"/>
      <c r="D241" s="37"/>
      <c r="E241" s="1733"/>
      <c r="F241" s="1268" t="s">
        <v>520</v>
      </c>
      <c r="G241" s="839"/>
      <c r="H241" s="797"/>
      <c r="I241" s="836"/>
      <c r="J241" s="823"/>
      <c r="K241" s="797"/>
      <c r="L241" s="834"/>
      <c r="M241" s="836"/>
      <c r="N241" s="823"/>
      <c r="O241" s="779"/>
      <c r="P241" s="796"/>
      <c r="Q241" s="826"/>
      <c r="R241" s="796"/>
      <c r="S241" s="796"/>
      <c r="T241" s="819"/>
      <c r="U241" s="853" t="s">
        <v>18</v>
      </c>
      <c r="V241" s="851">
        <v>1</v>
      </c>
      <c r="W241" s="851">
        <v>0</v>
      </c>
      <c r="X241" s="851">
        <v>0</v>
      </c>
      <c r="Y241" s="735">
        <v>0</v>
      </c>
      <c r="Z241" s="735">
        <v>0</v>
      </c>
      <c r="AA241" s="735">
        <v>0</v>
      </c>
      <c r="AB241" s="735">
        <v>0</v>
      </c>
      <c r="AC241" s="735">
        <v>0</v>
      </c>
      <c r="AD241" s="851" t="s">
        <v>820</v>
      </c>
      <c r="AE241" s="852" t="s">
        <v>1153</v>
      </c>
      <c r="AF241" s="110"/>
    </row>
    <row r="242" spans="1:33" ht="27.95" customHeight="1" x14ac:dyDescent="0.25">
      <c r="A242" s="801"/>
      <c r="B242" s="101"/>
      <c r="C242" s="798"/>
      <c r="D242" s="37"/>
      <c r="E242" s="161"/>
      <c r="F242" s="771" t="s">
        <v>1084</v>
      </c>
      <c r="G242" s="839"/>
      <c r="H242" s="797"/>
      <c r="I242" s="836"/>
      <c r="J242" s="823"/>
      <c r="K242" s="797"/>
      <c r="L242" s="834"/>
      <c r="M242" s="836"/>
      <c r="N242" s="823"/>
      <c r="O242" s="779"/>
      <c r="P242" s="796"/>
      <c r="Q242" s="826"/>
      <c r="R242" s="796"/>
      <c r="S242" s="796"/>
      <c r="T242" s="819"/>
      <c r="U242" s="853" t="s">
        <v>18</v>
      </c>
      <c r="V242" s="851">
        <v>1</v>
      </c>
      <c r="W242" s="851">
        <v>0</v>
      </c>
      <c r="X242" s="851">
        <v>0</v>
      </c>
      <c r="Y242" s="735"/>
      <c r="Z242" s="735"/>
      <c r="AA242" s="735"/>
      <c r="AB242" s="735"/>
      <c r="AC242" s="735"/>
      <c r="AD242" s="851" t="s">
        <v>820</v>
      </c>
      <c r="AE242" s="852" t="s">
        <v>1153</v>
      </c>
      <c r="AF242" s="110"/>
    </row>
    <row r="243" spans="1:33" ht="40.5" customHeight="1" x14ac:dyDescent="0.25">
      <c r="A243" s="801"/>
      <c r="B243" s="101"/>
      <c r="C243" s="798"/>
      <c r="D243" s="37"/>
      <c r="E243" s="161"/>
      <c r="F243" s="771" t="s">
        <v>67</v>
      </c>
      <c r="G243" s="839"/>
      <c r="H243" s="797"/>
      <c r="I243" s="836"/>
      <c r="J243" s="823"/>
      <c r="K243" s="797"/>
      <c r="L243" s="834"/>
      <c r="M243" s="836"/>
      <c r="N243" s="823"/>
      <c r="O243" s="779"/>
      <c r="P243" s="796"/>
      <c r="Q243" s="826"/>
      <c r="R243" s="796"/>
      <c r="S243" s="796"/>
      <c r="T243" s="819"/>
      <c r="U243" s="853" t="s">
        <v>18</v>
      </c>
      <c r="V243" s="851">
        <v>1</v>
      </c>
      <c r="W243" s="851">
        <v>0</v>
      </c>
      <c r="X243" s="851">
        <v>0</v>
      </c>
      <c r="Y243" s="851"/>
      <c r="Z243" s="851"/>
      <c r="AA243" s="851"/>
      <c r="AB243" s="851"/>
      <c r="AC243" s="851"/>
      <c r="AD243" s="608" t="s">
        <v>1167</v>
      </c>
      <c r="AE243" s="852" t="s">
        <v>1459</v>
      </c>
      <c r="AF243" s="110"/>
    </row>
    <row r="244" spans="1:33" ht="27.95" customHeight="1" x14ac:dyDescent="0.25">
      <c r="A244" s="801"/>
      <c r="B244" s="101"/>
      <c r="C244" s="798"/>
      <c r="D244" s="37"/>
      <c r="E244" s="161"/>
      <c r="F244" s="842" t="s">
        <v>123</v>
      </c>
      <c r="G244" s="839"/>
      <c r="H244" s="797"/>
      <c r="I244" s="836"/>
      <c r="J244" s="823"/>
      <c r="K244" s="797"/>
      <c r="L244" s="834"/>
      <c r="M244" s="836"/>
      <c r="N244" s="823"/>
      <c r="O244" s="779"/>
      <c r="P244" s="796"/>
      <c r="Q244" s="826"/>
      <c r="R244" s="796"/>
      <c r="S244" s="796"/>
      <c r="T244" s="819"/>
      <c r="U244" s="853" t="s">
        <v>18</v>
      </c>
      <c r="V244" s="851">
        <v>1</v>
      </c>
      <c r="W244" s="851">
        <v>0</v>
      </c>
      <c r="X244" s="851">
        <v>0</v>
      </c>
      <c r="Y244" s="851"/>
      <c r="Z244" s="851"/>
      <c r="AA244" s="851"/>
      <c r="AB244" s="851"/>
      <c r="AC244" s="851"/>
      <c r="AD244" s="1287" t="s">
        <v>820</v>
      </c>
      <c r="AE244" s="852" t="s">
        <v>1153</v>
      </c>
      <c r="AF244" s="110"/>
    </row>
    <row r="245" spans="1:33" ht="15" customHeight="1" x14ac:dyDescent="0.25">
      <c r="A245" s="801"/>
      <c r="B245" s="101"/>
      <c r="C245" s="798"/>
      <c r="D245" s="37"/>
      <c r="E245" s="161"/>
      <c r="F245" s="771" t="s">
        <v>1460</v>
      </c>
      <c r="G245" s="839"/>
      <c r="H245" s="797"/>
      <c r="I245" s="836"/>
      <c r="J245" s="823"/>
      <c r="K245" s="797"/>
      <c r="L245" s="834"/>
      <c r="M245" s="836"/>
      <c r="N245" s="823"/>
      <c r="O245" s="779"/>
      <c r="P245" s="796"/>
      <c r="Q245" s="826"/>
      <c r="R245" s="796"/>
      <c r="S245" s="796"/>
      <c r="T245" s="819"/>
      <c r="U245" s="853" t="s">
        <v>18</v>
      </c>
      <c r="V245" s="796">
        <v>1</v>
      </c>
      <c r="W245" s="851">
        <v>0</v>
      </c>
      <c r="X245" s="851">
        <v>0</v>
      </c>
      <c r="Y245" s="851"/>
      <c r="Z245" s="851"/>
      <c r="AA245" s="851"/>
      <c r="AB245" s="851"/>
      <c r="AC245" s="851"/>
      <c r="AD245" s="851" t="s">
        <v>619</v>
      </c>
      <c r="AE245" s="852" t="s">
        <v>1461</v>
      </c>
      <c r="AF245" s="110"/>
    </row>
    <row r="246" spans="1:33" ht="72" customHeight="1" thickBot="1" x14ac:dyDescent="0.3">
      <c r="A246" s="815"/>
      <c r="B246" s="1260"/>
      <c r="C246" s="806"/>
      <c r="D246" s="49"/>
      <c r="E246" s="250"/>
      <c r="F246" s="849" t="s">
        <v>859</v>
      </c>
      <c r="G246" s="840"/>
      <c r="H246" s="1251"/>
      <c r="I246" s="837"/>
      <c r="J246" s="778"/>
      <c r="K246" s="807"/>
      <c r="L246" s="762"/>
      <c r="M246" s="837"/>
      <c r="N246" s="778"/>
      <c r="O246" s="405"/>
      <c r="P246" s="44"/>
      <c r="Q246" s="213"/>
      <c r="R246" s="213"/>
      <c r="S246" s="44"/>
      <c r="T246" s="1129"/>
      <c r="U246" s="1288" t="s">
        <v>18</v>
      </c>
      <c r="V246" s="1260">
        <v>1</v>
      </c>
      <c r="W246" s="99">
        <v>0</v>
      </c>
      <c r="X246" s="1260">
        <v>0</v>
      </c>
      <c r="Y246" s="79"/>
      <c r="Z246" s="79"/>
      <c r="AA246" s="79"/>
      <c r="AB246" s="122"/>
      <c r="AC246" s="122"/>
      <c r="AD246" s="1288" t="s">
        <v>1447</v>
      </c>
      <c r="AE246" s="806" t="s">
        <v>1403</v>
      </c>
      <c r="AF246" s="113"/>
    </row>
    <row r="247" spans="1:33" ht="18" customHeight="1" thickBot="1" x14ac:dyDescent="0.3">
      <c r="A247" s="1663" t="s">
        <v>417</v>
      </c>
      <c r="B247" s="1664"/>
      <c r="C247" s="1664"/>
      <c r="D247" s="1272"/>
      <c r="E247" s="1272"/>
      <c r="F247" s="1273"/>
      <c r="G247" s="1274">
        <f t="shared" ref="G247:N247" si="3">AVERAGE(G248:G341)</f>
        <v>0.81578947368421062</v>
      </c>
      <c r="H247" s="1275">
        <f t="shared" si="3"/>
        <v>4.8947368421052628</v>
      </c>
      <c r="I247" s="1276">
        <f t="shared" si="3"/>
        <v>1.7894736842105263</v>
      </c>
      <c r="J247" s="1277">
        <f t="shared" si="3"/>
        <v>0.59649122807017541</v>
      </c>
      <c r="K247" s="1278">
        <f t="shared" si="3"/>
        <v>0.21052631578947367</v>
      </c>
      <c r="L247" s="1279">
        <f t="shared" si="3"/>
        <v>7.0175438596491224E-2</v>
      </c>
      <c r="M247" s="1280">
        <f t="shared" si="3"/>
        <v>0.21052631578947367</v>
      </c>
      <c r="N247" s="1281">
        <f t="shared" si="3"/>
        <v>4.1353383458646607E-2</v>
      </c>
      <c r="O247" s="1282">
        <f>SUM(O248:O341)</f>
        <v>2</v>
      </c>
      <c r="P247" s="1283">
        <f>SUM(P248:P341)</f>
        <v>0</v>
      </c>
      <c r="Q247" s="1272">
        <f>SUM(Q248:Q341)</f>
        <v>2</v>
      </c>
      <c r="R247" s="1283">
        <f>SUM(R248:R341)</f>
        <v>0</v>
      </c>
      <c r="S247" s="1284">
        <f>SUM(S248:S341)</f>
        <v>1476</v>
      </c>
      <c r="T247" s="1285">
        <f>AVERAGE(T248:T341)</f>
        <v>1.5710919088766692E-3</v>
      </c>
      <c r="U247" s="1272"/>
      <c r="V247" s="1272"/>
      <c r="W247" s="1272"/>
      <c r="X247" s="1272"/>
      <c r="Y247" s="735"/>
      <c r="Z247" s="735"/>
      <c r="AA247" s="735"/>
      <c r="AB247" s="735"/>
      <c r="AC247" s="735"/>
      <c r="AD247" s="1272"/>
      <c r="AE247" s="1272"/>
      <c r="AF247" s="1286"/>
    </row>
    <row r="248" spans="1:33" ht="28.5" customHeight="1" thickBot="1" x14ac:dyDescent="0.3">
      <c r="A248" s="801">
        <v>1</v>
      </c>
      <c r="B248" s="1224">
        <v>40010</v>
      </c>
      <c r="C248" s="1224" t="s">
        <v>421</v>
      </c>
      <c r="D248" s="134" t="s">
        <v>266</v>
      </c>
      <c r="E248" s="1661" t="s">
        <v>267</v>
      </c>
      <c r="F248" s="1291" t="s">
        <v>496</v>
      </c>
      <c r="G248" s="184">
        <f>H248/$H$657</f>
        <v>1.1666666666666667</v>
      </c>
      <c r="H248" s="1034">
        <v>7</v>
      </c>
      <c r="I248" s="456">
        <v>5</v>
      </c>
      <c r="J248" s="822">
        <f>I248/$I$657</f>
        <v>1.6666666666666667</v>
      </c>
      <c r="K248" s="124">
        <v>0</v>
      </c>
      <c r="L248" s="637">
        <f>K248/$K$657</f>
        <v>0</v>
      </c>
      <c r="M248" s="456">
        <v>1</v>
      </c>
      <c r="N248" s="822">
        <f>M248/H248</f>
        <v>0.14285714285714285</v>
      </c>
      <c r="O248" s="199">
        <v>0</v>
      </c>
      <c r="P248" s="2">
        <v>0</v>
      </c>
      <c r="Q248" s="199">
        <v>0</v>
      </c>
      <c r="R248" s="2">
        <v>0</v>
      </c>
      <c r="S248" s="2">
        <v>232</v>
      </c>
      <c r="T248" s="175">
        <f>O248/S248</f>
        <v>0</v>
      </c>
      <c r="U248" s="80" t="s">
        <v>101</v>
      </c>
      <c r="V248" s="2">
        <v>1</v>
      </c>
      <c r="W248" s="2">
        <v>0</v>
      </c>
      <c r="X248" s="2">
        <v>0</v>
      </c>
      <c r="Y248" s="20"/>
      <c r="Z248" s="20"/>
      <c r="AA248" s="20"/>
      <c r="AB248" s="20"/>
      <c r="AC248" s="20"/>
      <c r="AD248" s="5" t="s">
        <v>1386</v>
      </c>
      <c r="AE248" s="5" t="s">
        <v>1468</v>
      </c>
      <c r="AF248" s="1018" t="s">
        <v>1429</v>
      </c>
      <c r="AG248" s="708"/>
    </row>
    <row r="249" spans="1:33" ht="15" customHeight="1" thickBot="1" x14ac:dyDescent="0.3">
      <c r="A249" s="801"/>
      <c r="B249" s="1224"/>
      <c r="C249" s="1224"/>
      <c r="D249" s="134"/>
      <c r="E249" s="1661"/>
      <c r="F249" s="1292" t="s">
        <v>202</v>
      </c>
      <c r="G249" s="359"/>
      <c r="H249" s="1035"/>
      <c r="I249" s="458"/>
      <c r="J249" s="845"/>
      <c r="K249" s="116"/>
      <c r="L249" s="1032"/>
      <c r="M249" s="458"/>
      <c r="N249" s="845"/>
      <c r="O249" s="199"/>
      <c r="P249" s="2"/>
      <c r="Q249" s="199"/>
      <c r="R249" s="2"/>
      <c r="S249" s="2"/>
      <c r="T249" s="175"/>
      <c r="U249" s="80" t="s">
        <v>135</v>
      </c>
      <c r="V249" s="2">
        <v>1</v>
      </c>
      <c r="W249" s="2">
        <v>0</v>
      </c>
      <c r="X249" s="2">
        <v>0</v>
      </c>
      <c r="Y249" s="454"/>
      <c r="Z249" s="454"/>
      <c r="AA249" s="454"/>
      <c r="AB249" s="454"/>
      <c r="AC249" s="454"/>
      <c r="AD249" s="5">
        <v>0</v>
      </c>
      <c r="AE249" s="5" t="s">
        <v>221</v>
      </c>
      <c r="AF249" s="109"/>
    </row>
    <row r="250" spans="1:33" s="4" customFormat="1" ht="15" customHeight="1" x14ac:dyDescent="0.25">
      <c r="A250" s="801"/>
      <c r="B250" s="1224"/>
      <c r="C250" s="1224"/>
      <c r="D250" s="134"/>
      <c r="E250" s="399"/>
      <c r="F250" s="1293" t="s">
        <v>67</v>
      </c>
      <c r="G250" s="359"/>
      <c r="H250" s="1035"/>
      <c r="I250" s="458"/>
      <c r="J250" s="823"/>
      <c r="K250" s="116"/>
      <c r="L250" s="638"/>
      <c r="M250" s="458"/>
      <c r="N250" s="823"/>
      <c r="O250" s="199"/>
      <c r="P250" s="2"/>
      <c r="Q250" s="199"/>
      <c r="R250" s="2"/>
      <c r="S250" s="2"/>
      <c r="T250" s="175"/>
      <c r="U250" s="80" t="s">
        <v>18</v>
      </c>
      <c r="V250" s="2">
        <v>1</v>
      </c>
      <c r="W250" s="2">
        <v>0</v>
      </c>
      <c r="X250" s="2">
        <v>0</v>
      </c>
      <c r="Y250" s="29">
        <v>1</v>
      </c>
      <c r="Z250" s="29">
        <v>1</v>
      </c>
      <c r="AA250" s="29">
        <v>0</v>
      </c>
      <c r="AB250" s="29">
        <v>0</v>
      </c>
      <c r="AC250" s="29">
        <v>0</v>
      </c>
      <c r="AD250" s="5" t="s">
        <v>269</v>
      </c>
      <c r="AE250" s="851" t="s">
        <v>1300</v>
      </c>
      <c r="AF250" s="109"/>
    </row>
    <row r="251" spans="1:33" s="4" customFormat="1" ht="15" customHeight="1" x14ac:dyDescent="0.25">
      <c r="A251" s="801"/>
      <c r="B251" s="1224"/>
      <c r="C251" s="1224"/>
      <c r="D251" s="134"/>
      <c r="E251" s="399"/>
      <c r="F251" s="1010" t="s">
        <v>482</v>
      </c>
      <c r="G251" s="359"/>
      <c r="H251" s="1035"/>
      <c r="I251" s="458"/>
      <c r="J251" s="823"/>
      <c r="K251" s="116"/>
      <c r="L251" s="638"/>
      <c r="M251" s="458"/>
      <c r="N251" s="823"/>
      <c r="O251" s="199"/>
      <c r="P251" s="784"/>
      <c r="Q251" s="199"/>
      <c r="R251" s="784"/>
      <c r="S251" s="784"/>
      <c r="T251" s="175"/>
      <c r="U251" s="80" t="s">
        <v>18</v>
      </c>
      <c r="V251" s="784">
        <v>1</v>
      </c>
      <c r="W251" s="784">
        <v>0</v>
      </c>
      <c r="X251" s="784">
        <v>0</v>
      </c>
      <c r="Y251" s="735"/>
      <c r="Z251" s="735"/>
      <c r="AA251" s="735"/>
      <c r="AB251" s="735"/>
      <c r="AC251" s="735"/>
      <c r="AD251" s="851" t="s">
        <v>1171</v>
      </c>
      <c r="AE251" s="851" t="s">
        <v>826</v>
      </c>
      <c r="AF251" s="109"/>
    </row>
    <row r="252" spans="1:33" s="4" customFormat="1" ht="15" customHeight="1" x14ac:dyDescent="0.25">
      <c r="A252" s="801"/>
      <c r="B252" s="1224"/>
      <c r="C252" s="1224"/>
      <c r="D252" s="134"/>
      <c r="E252" s="399"/>
      <c r="F252" s="1294" t="s">
        <v>462</v>
      </c>
      <c r="G252" s="359"/>
      <c r="H252" s="1035"/>
      <c r="I252" s="458"/>
      <c r="J252" s="823"/>
      <c r="K252" s="116"/>
      <c r="L252" s="1033"/>
      <c r="M252" s="458"/>
      <c r="N252" s="823"/>
      <c r="O252" s="199"/>
      <c r="P252" s="2"/>
      <c r="Q252" s="199"/>
      <c r="R252" s="2"/>
      <c r="S252" s="2"/>
      <c r="T252" s="175"/>
      <c r="U252" s="80" t="s">
        <v>18</v>
      </c>
      <c r="V252" s="2">
        <v>1</v>
      </c>
      <c r="W252" s="2">
        <v>0</v>
      </c>
      <c r="X252" s="2">
        <v>0</v>
      </c>
      <c r="Y252" s="5"/>
      <c r="Z252" s="5"/>
      <c r="AA252" s="5"/>
      <c r="AB252" s="5"/>
      <c r="AC252" s="5"/>
      <c r="AD252" s="5" t="s">
        <v>268</v>
      </c>
      <c r="AE252" s="5" t="s">
        <v>508</v>
      </c>
      <c r="AF252" s="109"/>
    </row>
    <row r="253" spans="1:33" s="4" customFormat="1" ht="42" customHeight="1" x14ac:dyDescent="0.25">
      <c r="A253" s="801"/>
      <c r="B253" s="1224"/>
      <c r="C253" s="1224"/>
      <c r="D253" s="134"/>
      <c r="E253" s="399"/>
      <c r="F253" s="842" t="s">
        <v>859</v>
      </c>
      <c r="G253" s="359"/>
      <c r="H253" s="655"/>
      <c r="I253" s="836"/>
      <c r="J253" s="823"/>
      <c r="K253" s="836"/>
      <c r="L253" s="823"/>
      <c r="M253" s="836"/>
      <c r="N253" s="823"/>
      <c r="O253" s="826"/>
      <c r="P253" s="796"/>
      <c r="Q253" s="826"/>
      <c r="R253" s="796"/>
      <c r="S253" s="796"/>
      <c r="T253" s="819"/>
      <c r="U253" s="853" t="s">
        <v>18</v>
      </c>
      <c r="V253" s="851">
        <v>1</v>
      </c>
      <c r="W253" s="851">
        <v>0</v>
      </c>
      <c r="X253" s="851">
        <v>0</v>
      </c>
      <c r="Y253" s="851"/>
      <c r="Z253" s="851"/>
      <c r="AA253" s="851"/>
      <c r="AB253" s="851"/>
      <c r="AC253" s="851"/>
      <c r="AD253" s="851" t="s">
        <v>1464</v>
      </c>
      <c r="AE253" s="851" t="s">
        <v>1403</v>
      </c>
      <c r="AF253" s="109"/>
    </row>
    <row r="254" spans="1:33" ht="16.5" customHeight="1" thickBot="1" x14ac:dyDescent="0.3">
      <c r="A254" s="801"/>
      <c r="B254" s="1224"/>
      <c r="C254" s="1224"/>
      <c r="D254" s="134"/>
      <c r="E254" s="399"/>
      <c r="F254" s="1296" t="s">
        <v>274</v>
      </c>
      <c r="G254" s="359"/>
      <c r="H254" s="1035"/>
      <c r="I254" s="458"/>
      <c r="J254" s="823"/>
      <c r="K254" s="116"/>
      <c r="L254" s="1033"/>
      <c r="M254" s="458"/>
      <c r="N254" s="823"/>
      <c r="O254" s="397"/>
      <c r="P254" s="763"/>
      <c r="Q254" s="397"/>
      <c r="R254" s="763"/>
      <c r="S254" s="763"/>
      <c r="T254" s="585"/>
      <c r="U254" s="398" t="s">
        <v>18</v>
      </c>
      <c r="V254" s="763">
        <v>1</v>
      </c>
      <c r="W254" s="763">
        <v>0</v>
      </c>
      <c r="X254" s="763">
        <v>0</v>
      </c>
      <c r="Y254" s="800"/>
      <c r="Z254" s="800"/>
      <c r="AA254" s="800"/>
      <c r="AB254" s="800"/>
      <c r="AC254" s="800"/>
      <c r="AD254" s="800"/>
      <c r="AE254" s="800" t="s">
        <v>825</v>
      </c>
      <c r="AF254" s="109"/>
    </row>
    <row r="255" spans="1:33" ht="15" customHeight="1" x14ac:dyDescent="0.25">
      <c r="A255" s="812">
        <v>2</v>
      </c>
      <c r="B255" s="1229">
        <v>40030</v>
      </c>
      <c r="C255" s="1229" t="s">
        <v>426</v>
      </c>
      <c r="D255" s="133" t="s">
        <v>275</v>
      </c>
      <c r="E255" s="401">
        <v>0</v>
      </c>
      <c r="F255" s="1295" t="s">
        <v>629</v>
      </c>
      <c r="G255" s="841">
        <f>H255/$H$657</f>
        <v>0.33333333333333331</v>
      </c>
      <c r="H255" s="665">
        <v>2</v>
      </c>
      <c r="I255" s="456">
        <v>0</v>
      </c>
      <c r="J255" s="822">
        <f>I255/$I$657</f>
        <v>0</v>
      </c>
      <c r="K255" s="124">
        <v>0</v>
      </c>
      <c r="L255" s="833">
        <f>K255/$K$657</f>
        <v>0</v>
      </c>
      <c r="M255" s="456">
        <v>0</v>
      </c>
      <c r="N255" s="822">
        <f>M255/H255</f>
        <v>0</v>
      </c>
      <c r="O255" s="598">
        <v>0</v>
      </c>
      <c r="P255" s="119">
        <v>0</v>
      </c>
      <c r="Q255" s="198">
        <v>0</v>
      </c>
      <c r="R255" s="119">
        <v>0</v>
      </c>
      <c r="S255" s="119">
        <v>40</v>
      </c>
      <c r="T255" s="174">
        <f>O255/S255</f>
        <v>0</v>
      </c>
      <c r="U255" s="118" t="s">
        <v>18</v>
      </c>
      <c r="V255" s="119">
        <v>1</v>
      </c>
      <c r="W255" s="119">
        <v>0</v>
      </c>
      <c r="X255" s="119">
        <v>0</v>
      </c>
      <c r="Y255" s="857"/>
      <c r="Z255" s="857"/>
      <c r="AA255" s="857"/>
      <c r="AB255" s="857"/>
      <c r="AC255" s="857"/>
      <c r="AD255" s="857" t="s">
        <v>654</v>
      </c>
      <c r="AE255" s="857" t="s">
        <v>221</v>
      </c>
      <c r="AF255" s="1018" t="s">
        <v>1429</v>
      </c>
    </row>
    <row r="256" spans="1:33" ht="41.25" customHeight="1" thickBot="1" x14ac:dyDescent="0.3">
      <c r="A256" s="815"/>
      <c r="B256" s="1228"/>
      <c r="C256" s="1228"/>
      <c r="D256" s="135"/>
      <c r="E256" s="400"/>
      <c r="F256" s="1297" t="s">
        <v>859</v>
      </c>
      <c r="G256" s="840"/>
      <c r="H256" s="1298"/>
      <c r="I256" s="461"/>
      <c r="J256" s="824"/>
      <c r="K256" s="125"/>
      <c r="L256" s="835"/>
      <c r="M256" s="461"/>
      <c r="N256" s="824"/>
      <c r="O256" s="125"/>
      <c r="P256" s="750"/>
      <c r="Q256" s="122"/>
      <c r="R256" s="750"/>
      <c r="S256" s="750"/>
      <c r="T256" s="1038"/>
      <c r="U256" s="789" t="s">
        <v>18</v>
      </c>
      <c r="V256" s="854">
        <v>1</v>
      </c>
      <c r="W256" s="854">
        <v>0</v>
      </c>
      <c r="X256" s="854">
        <v>0</v>
      </c>
      <c r="Y256" s="854"/>
      <c r="Z256" s="854"/>
      <c r="AA256" s="854"/>
      <c r="AB256" s="854"/>
      <c r="AC256" s="854"/>
      <c r="AD256" s="806" t="s">
        <v>1466</v>
      </c>
      <c r="AE256" s="854" t="s">
        <v>1403</v>
      </c>
      <c r="AF256" s="1060"/>
    </row>
    <row r="257" spans="1:32" ht="26.25" customHeight="1" thickBot="1" x14ac:dyDescent="0.3">
      <c r="A257" s="812">
        <v>3</v>
      </c>
      <c r="B257" s="1229">
        <v>40410</v>
      </c>
      <c r="C257" s="1229" t="s">
        <v>382</v>
      </c>
      <c r="D257" s="133" t="s">
        <v>278</v>
      </c>
      <c r="E257" s="1660" t="s">
        <v>279</v>
      </c>
      <c r="F257" s="1291" t="s">
        <v>70</v>
      </c>
      <c r="G257" s="841">
        <f>H257/$H$657</f>
        <v>1</v>
      </c>
      <c r="H257" s="665">
        <v>6</v>
      </c>
      <c r="I257" s="456">
        <v>2</v>
      </c>
      <c r="J257" s="822">
        <f>I257/$I$657</f>
        <v>0.66666666666666663</v>
      </c>
      <c r="K257" s="121">
        <v>0</v>
      </c>
      <c r="L257" s="833">
        <f>K257/$K$657</f>
        <v>0</v>
      </c>
      <c r="M257" s="456">
        <v>1</v>
      </c>
      <c r="N257" s="822">
        <f>M257/H257</f>
        <v>0.16666666666666666</v>
      </c>
      <c r="O257" s="598">
        <v>0</v>
      </c>
      <c r="P257" s="119">
        <v>0</v>
      </c>
      <c r="Q257" s="198">
        <v>0</v>
      </c>
      <c r="R257" s="119">
        <v>0</v>
      </c>
      <c r="S257" s="119">
        <v>143</v>
      </c>
      <c r="T257" s="174">
        <f>O257/S257</f>
        <v>0</v>
      </c>
      <c r="U257" s="118" t="s">
        <v>18</v>
      </c>
      <c r="V257" s="119">
        <v>1</v>
      </c>
      <c r="W257" s="119">
        <v>0</v>
      </c>
      <c r="X257" s="119">
        <v>0</v>
      </c>
      <c r="Y257" s="857"/>
      <c r="Z257" s="857"/>
      <c r="AA257" s="857"/>
      <c r="AB257" s="857"/>
      <c r="AC257" s="857"/>
      <c r="AD257" s="857" t="s">
        <v>828</v>
      </c>
      <c r="AE257" s="857" t="s">
        <v>1658</v>
      </c>
      <c r="AF257" s="1018" t="s">
        <v>1429</v>
      </c>
    </row>
    <row r="258" spans="1:32" ht="15" customHeight="1" x14ac:dyDescent="0.25">
      <c r="A258" s="801"/>
      <c r="B258" s="1224"/>
      <c r="C258" s="1224"/>
      <c r="D258" s="134"/>
      <c r="E258" s="1661"/>
      <c r="F258" s="1294" t="s">
        <v>830</v>
      </c>
      <c r="G258" s="839"/>
      <c r="H258" s="351"/>
      <c r="I258" s="458"/>
      <c r="J258" s="823"/>
      <c r="K258" s="793"/>
      <c r="L258" s="834"/>
      <c r="M258" s="458"/>
      <c r="N258" s="823"/>
      <c r="O258" s="578"/>
      <c r="P258" s="784"/>
      <c r="Q258" s="199"/>
      <c r="R258" s="784"/>
      <c r="S258" s="784"/>
      <c r="T258" s="175"/>
      <c r="U258" s="80" t="s">
        <v>135</v>
      </c>
      <c r="V258" s="784">
        <v>1</v>
      </c>
      <c r="W258" s="784">
        <v>0</v>
      </c>
      <c r="X258" s="784">
        <v>0</v>
      </c>
      <c r="Y258" s="857">
        <v>0</v>
      </c>
      <c r="Z258" s="857">
        <v>0</v>
      </c>
      <c r="AA258" s="857">
        <v>0</v>
      </c>
      <c r="AB258" s="857">
        <v>0</v>
      </c>
      <c r="AC258" s="857">
        <v>0</v>
      </c>
      <c r="AD258" s="851" t="s">
        <v>831</v>
      </c>
      <c r="AE258" s="851" t="s">
        <v>1172</v>
      </c>
      <c r="AF258" s="109"/>
    </row>
    <row r="259" spans="1:32" ht="15" customHeight="1" x14ac:dyDescent="0.25">
      <c r="A259" s="801"/>
      <c r="B259" s="1224"/>
      <c r="C259" s="1224"/>
      <c r="D259" s="134"/>
      <c r="E259" s="399"/>
      <c r="F259" s="1299" t="s">
        <v>714</v>
      </c>
      <c r="G259" s="839"/>
      <c r="H259" s="351"/>
      <c r="I259" s="458"/>
      <c r="J259" s="823"/>
      <c r="K259" s="793"/>
      <c r="L259" s="834"/>
      <c r="M259" s="458"/>
      <c r="N259" s="823"/>
      <c r="O259" s="578"/>
      <c r="P259" s="784"/>
      <c r="Q259" s="199"/>
      <c r="R259" s="784"/>
      <c r="S259" s="784"/>
      <c r="T259" s="175"/>
      <c r="U259" s="80" t="s">
        <v>135</v>
      </c>
      <c r="V259" s="784">
        <v>1</v>
      </c>
      <c r="W259" s="784">
        <v>0</v>
      </c>
      <c r="X259" s="784">
        <v>0</v>
      </c>
      <c r="Y259" s="851"/>
      <c r="Z259" s="851"/>
      <c r="AA259" s="851"/>
      <c r="AB259" s="851"/>
      <c r="AC259" s="851"/>
      <c r="AD259" s="851" t="s">
        <v>569</v>
      </c>
      <c r="AE259" s="851" t="s">
        <v>1174</v>
      </c>
      <c r="AF259" s="109"/>
    </row>
    <row r="260" spans="1:32" ht="27.75" customHeight="1" x14ac:dyDescent="0.25">
      <c r="A260" s="801"/>
      <c r="B260" s="1224"/>
      <c r="C260" s="1224"/>
      <c r="D260" s="134"/>
      <c r="E260" s="399"/>
      <c r="F260" s="1569" t="s">
        <v>1624</v>
      </c>
      <c r="G260" s="839"/>
      <c r="H260" s="351"/>
      <c r="I260" s="458"/>
      <c r="J260" s="823"/>
      <c r="K260" s="793"/>
      <c r="L260" s="834"/>
      <c r="M260" s="458"/>
      <c r="N260" s="823"/>
      <c r="O260" s="578"/>
      <c r="P260" s="784"/>
      <c r="Q260" s="199"/>
      <c r="R260" s="784"/>
      <c r="S260" s="784"/>
      <c r="T260" s="177"/>
      <c r="U260" s="80" t="s">
        <v>18</v>
      </c>
      <c r="V260" s="784">
        <v>1</v>
      </c>
      <c r="W260" s="784">
        <v>0</v>
      </c>
      <c r="X260" s="784">
        <v>0</v>
      </c>
      <c r="Y260" s="851"/>
      <c r="Z260" s="851"/>
      <c r="AA260" s="851"/>
      <c r="AB260" s="851"/>
      <c r="AC260" s="851"/>
      <c r="AD260" s="800" t="s">
        <v>827</v>
      </c>
      <c r="AE260" s="800" t="s">
        <v>1173</v>
      </c>
      <c r="AF260" s="109"/>
    </row>
    <row r="261" spans="1:32" ht="42" customHeight="1" x14ac:dyDescent="0.25">
      <c r="A261" s="801"/>
      <c r="B261" s="1224"/>
      <c r="C261" s="1224"/>
      <c r="D261" s="134"/>
      <c r="E261" s="399"/>
      <c r="F261" s="1289" t="s">
        <v>859</v>
      </c>
      <c r="G261" s="839"/>
      <c r="H261" s="351"/>
      <c r="I261" s="458"/>
      <c r="J261" s="823"/>
      <c r="K261" s="793"/>
      <c r="L261" s="834"/>
      <c r="M261" s="458"/>
      <c r="N261" s="823"/>
      <c r="O261" s="599"/>
      <c r="P261" s="763"/>
      <c r="Q261" s="397"/>
      <c r="R261" s="763"/>
      <c r="S261" s="763"/>
      <c r="T261" s="585"/>
      <c r="U261" s="398" t="s">
        <v>18</v>
      </c>
      <c r="V261" s="763">
        <v>1</v>
      </c>
      <c r="W261" s="763">
        <v>0</v>
      </c>
      <c r="X261" s="763">
        <v>0</v>
      </c>
      <c r="Y261" s="851"/>
      <c r="Z261" s="851"/>
      <c r="AA261" s="851"/>
      <c r="AB261" s="851"/>
      <c r="AC261" s="851"/>
      <c r="AD261" s="800" t="s">
        <v>1463</v>
      </c>
      <c r="AE261" s="851" t="s">
        <v>1403</v>
      </c>
      <c r="AF261" s="109"/>
    </row>
    <row r="262" spans="1:32" ht="15" customHeight="1" thickBot="1" x14ac:dyDescent="0.3">
      <c r="A262" s="815"/>
      <c r="B262" s="1228"/>
      <c r="C262" s="1228"/>
      <c r="D262" s="135"/>
      <c r="E262" s="400"/>
      <c r="F262" s="849" t="s">
        <v>829</v>
      </c>
      <c r="G262" s="840"/>
      <c r="H262" s="352"/>
      <c r="I262" s="461"/>
      <c r="J262" s="824"/>
      <c r="K262" s="122"/>
      <c r="L262" s="835"/>
      <c r="M262" s="461"/>
      <c r="N262" s="824"/>
      <c r="O262" s="597"/>
      <c r="P262" s="79"/>
      <c r="Q262" s="200"/>
      <c r="R262" s="79"/>
      <c r="S262" s="79"/>
      <c r="T262" s="176"/>
      <c r="U262" s="81" t="s">
        <v>18</v>
      </c>
      <c r="V262" s="79">
        <v>1</v>
      </c>
      <c r="W262" s="79">
        <v>0</v>
      </c>
      <c r="X262" s="79">
        <v>0</v>
      </c>
      <c r="Y262" s="854"/>
      <c r="Z262" s="854"/>
      <c r="AA262" s="854"/>
      <c r="AB262" s="854"/>
      <c r="AC262" s="854"/>
      <c r="AD262" s="854">
        <v>0</v>
      </c>
      <c r="AE262" s="854" t="s">
        <v>225</v>
      </c>
      <c r="AF262" s="123"/>
    </row>
    <row r="263" spans="1:32" ht="27" customHeight="1" x14ac:dyDescent="0.25">
      <c r="A263" s="812">
        <v>4</v>
      </c>
      <c r="B263" s="1229">
        <v>40011</v>
      </c>
      <c r="C263" s="1229" t="s">
        <v>373</v>
      </c>
      <c r="D263" s="133" t="s">
        <v>283</v>
      </c>
      <c r="E263" s="1665" t="s">
        <v>621</v>
      </c>
      <c r="F263" s="843" t="s">
        <v>67</v>
      </c>
      <c r="G263" s="841">
        <f>H263/$H$657</f>
        <v>0.5</v>
      </c>
      <c r="H263" s="665">
        <v>3</v>
      </c>
      <c r="I263" s="456">
        <v>2</v>
      </c>
      <c r="J263" s="822">
        <f>I263/$I$657</f>
        <v>0.66666666666666663</v>
      </c>
      <c r="K263" s="124">
        <v>0</v>
      </c>
      <c r="L263" s="833">
        <f>K263/$K$657</f>
        <v>0</v>
      </c>
      <c r="M263" s="456">
        <v>1</v>
      </c>
      <c r="N263" s="822">
        <f>M263/H263</f>
        <v>0.33333333333333331</v>
      </c>
      <c r="O263" s="598">
        <v>0</v>
      </c>
      <c r="P263" s="119">
        <v>0</v>
      </c>
      <c r="Q263" s="198">
        <v>0</v>
      </c>
      <c r="R263" s="119">
        <v>0</v>
      </c>
      <c r="S263" s="119">
        <v>146</v>
      </c>
      <c r="T263" s="174">
        <f>O263/S263</f>
        <v>0</v>
      </c>
      <c r="U263" s="118" t="s">
        <v>18</v>
      </c>
      <c r="V263" s="119">
        <v>1</v>
      </c>
      <c r="W263" s="119">
        <v>0</v>
      </c>
      <c r="X263" s="119">
        <v>0</v>
      </c>
      <c r="Y263" s="857"/>
      <c r="Z263" s="857"/>
      <c r="AA263" s="857"/>
      <c r="AB263" s="857"/>
      <c r="AC263" s="857"/>
      <c r="AD263" s="1301" t="s">
        <v>622</v>
      </c>
      <c r="AE263" s="857" t="s">
        <v>1301</v>
      </c>
      <c r="AF263" s="1018" t="s">
        <v>1429</v>
      </c>
    </row>
    <row r="264" spans="1:32" ht="27" customHeight="1" x14ac:dyDescent="0.25">
      <c r="A264" s="801"/>
      <c r="B264" s="1224"/>
      <c r="C264" s="1224"/>
      <c r="D264" s="134"/>
      <c r="E264" s="1666"/>
      <c r="F264" s="771" t="s">
        <v>482</v>
      </c>
      <c r="G264" s="839"/>
      <c r="H264" s="351"/>
      <c r="I264" s="458"/>
      <c r="J264" s="823"/>
      <c r="K264" s="116"/>
      <c r="L264" s="834"/>
      <c r="M264" s="458"/>
      <c r="N264" s="823"/>
      <c r="O264" s="692"/>
      <c r="P264" s="761"/>
      <c r="Q264" s="488"/>
      <c r="R264" s="761"/>
      <c r="S264" s="761"/>
      <c r="T264" s="693"/>
      <c r="U264" s="694" t="s">
        <v>18</v>
      </c>
      <c r="V264" s="761">
        <v>1</v>
      </c>
      <c r="W264" s="761">
        <v>0</v>
      </c>
      <c r="X264" s="761">
        <v>0</v>
      </c>
      <c r="Y264" s="851"/>
      <c r="Z264" s="851"/>
      <c r="AA264" s="851"/>
      <c r="AB264" s="851"/>
      <c r="AC264" s="851"/>
      <c r="AD264" s="695" t="s">
        <v>832</v>
      </c>
      <c r="AE264" s="735" t="s">
        <v>833</v>
      </c>
      <c r="AF264" s="261"/>
    </row>
    <row r="265" spans="1:32" ht="27" customHeight="1" thickBot="1" x14ac:dyDescent="0.3">
      <c r="A265" s="815"/>
      <c r="B265" s="1228"/>
      <c r="C265" s="1228"/>
      <c r="D265" s="135"/>
      <c r="E265" s="1302"/>
      <c r="F265" s="1297" t="s">
        <v>859</v>
      </c>
      <c r="G265" s="840"/>
      <c r="H265" s="352"/>
      <c r="I265" s="461"/>
      <c r="J265" s="824"/>
      <c r="K265" s="125"/>
      <c r="L265" s="835"/>
      <c r="M265" s="461"/>
      <c r="N265" s="824"/>
      <c r="O265" s="125"/>
      <c r="P265" s="750"/>
      <c r="Q265" s="122"/>
      <c r="R265" s="750"/>
      <c r="S265" s="750"/>
      <c r="T265" s="1038"/>
      <c r="U265" s="230" t="s">
        <v>18</v>
      </c>
      <c r="V265" s="750">
        <v>1</v>
      </c>
      <c r="W265" s="750">
        <v>0</v>
      </c>
      <c r="X265" s="750">
        <v>0</v>
      </c>
      <c r="Y265" s="854"/>
      <c r="Z265" s="854"/>
      <c r="AA265" s="854"/>
      <c r="AB265" s="854"/>
      <c r="AC265" s="854"/>
      <c r="AD265" s="854" t="s">
        <v>1217</v>
      </c>
      <c r="AE265" s="854" t="s">
        <v>1403</v>
      </c>
      <c r="AF265" s="1081"/>
    </row>
    <row r="266" spans="1:32" ht="27" customHeight="1" x14ac:dyDescent="0.25">
      <c r="A266" s="801">
        <v>5</v>
      </c>
      <c r="B266" s="1224">
        <v>40080</v>
      </c>
      <c r="C266" s="1224" t="s">
        <v>376</v>
      </c>
      <c r="D266" s="134" t="s">
        <v>285</v>
      </c>
      <c r="E266" s="1263" t="s">
        <v>834</v>
      </c>
      <c r="F266" s="1300" t="s">
        <v>67</v>
      </c>
      <c r="G266" s="839">
        <f>H266/$H$657</f>
        <v>1</v>
      </c>
      <c r="H266" s="664">
        <v>6</v>
      </c>
      <c r="I266" s="458">
        <v>2</v>
      </c>
      <c r="J266" s="196">
        <f>I266/$I$657</f>
        <v>0.66666666666666663</v>
      </c>
      <c r="K266" s="75">
        <v>0</v>
      </c>
      <c r="L266" s="357">
        <f>K266/$K$657</f>
        <v>0</v>
      </c>
      <c r="M266" s="458">
        <v>0</v>
      </c>
      <c r="N266" s="196">
        <f>M266/H266</f>
        <v>0</v>
      </c>
      <c r="O266" s="692">
        <v>0</v>
      </c>
      <c r="P266" s="761">
        <v>0</v>
      </c>
      <c r="Q266" s="488">
        <v>0</v>
      </c>
      <c r="R266" s="761">
        <v>0</v>
      </c>
      <c r="S266" s="761">
        <v>80</v>
      </c>
      <c r="T266" s="693">
        <f>O266/S266</f>
        <v>0</v>
      </c>
      <c r="U266" s="694" t="s">
        <v>18</v>
      </c>
      <c r="V266" s="761">
        <v>1</v>
      </c>
      <c r="W266" s="761">
        <v>0</v>
      </c>
      <c r="X266" s="761">
        <v>0</v>
      </c>
      <c r="Y266" s="735"/>
      <c r="Z266" s="735"/>
      <c r="AA266" s="735"/>
      <c r="AB266" s="735"/>
      <c r="AC266" s="735"/>
      <c r="AD266" s="735" t="s">
        <v>286</v>
      </c>
      <c r="AE266" s="735" t="s">
        <v>1177</v>
      </c>
      <c r="AF266" s="1019" t="s">
        <v>1429</v>
      </c>
    </row>
    <row r="267" spans="1:32" s="4" customFormat="1" ht="15" customHeight="1" x14ac:dyDescent="0.25">
      <c r="A267" s="801"/>
      <c r="B267" s="1224"/>
      <c r="C267" s="1224"/>
      <c r="D267" s="134"/>
      <c r="E267" s="402"/>
      <c r="F267" s="1299" t="s">
        <v>440</v>
      </c>
      <c r="G267" s="370"/>
      <c r="H267" s="351"/>
      <c r="I267" s="458"/>
      <c r="J267" s="196"/>
      <c r="K267" s="75"/>
      <c r="L267" s="357"/>
      <c r="M267" s="458"/>
      <c r="N267" s="196"/>
      <c r="O267" s="578"/>
      <c r="P267" s="2"/>
      <c r="Q267" s="199"/>
      <c r="R267" s="2"/>
      <c r="S267" s="2"/>
      <c r="T267" s="177"/>
      <c r="U267" s="80" t="s">
        <v>18</v>
      </c>
      <c r="V267" s="2">
        <v>1</v>
      </c>
      <c r="W267" s="2">
        <v>0</v>
      </c>
      <c r="X267" s="2">
        <v>0</v>
      </c>
      <c r="Y267" s="5"/>
      <c r="Z267" s="5"/>
      <c r="AA267" s="5"/>
      <c r="AB267" s="5"/>
      <c r="AC267" s="5"/>
      <c r="AD267" s="5">
        <v>0</v>
      </c>
      <c r="AE267" s="5" t="s">
        <v>289</v>
      </c>
      <c r="AF267" s="109"/>
    </row>
    <row r="268" spans="1:32" s="4" customFormat="1" ht="41.25" customHeight="1" x14ac:dyDescent="0.25">
      <c r="A268" s="801"/>
      <c r="B268" s="1224"/>
      <c r="C268" s="1224"/>
      <c r="D268" s="134"/>
      <c r="E268" s="402"/>
      <c r="F268" s="1304" t="s">
        <v>851</v>
      </c>
      <c r="G268" s="839"/>
      <c r="H268" s="351"/>
      <c r="I268" s="458"/>
      <c r="J268" s="823"/>
      <c r="K268" s="793"/>
      <c r="L268" s="834"/>
      <c r="M268" s="458"/>
      <c r="N268" s="823"/>
      <c r="O268" s="578"/>
      <c r="P268" s="784"/>
      <c r="Q268" s="199"/>
      <c r="R268" s="784"/>
      <c r="S268" s="784"/>
      <c r="T268" s="177"/>
      <c r="U268" s="853" t="s">
        <v>18</v>
      </c>
      <c r="V268" s="851">
        <v>1</v>
      </c>
      <c r="W268" s="851">
        <v>0</v>
      </c>
      <c r="X268" s="851">
        <v>0</v>
      </c>
      <c r="Y268" s="851"/>
      <c r="Z268" s="851"/>
      <c r="AA268" s="851"/>
      <c r="AB268" s="851"/>
      <c r="AC268" s="851"/>
      <c r="AD268" s="851" t="s">
        <v>1112</v>
      </c>
      <c r="AE268" s="851" t="s">
        <v>1113</v>
      </c>
      <c r="AF268" s="109"/>
    </row>
    <row r="269" spans="1:32" s="4" customFormat="1" ht="25.5" customHeight="1" x14ac:dyDescent="0.25">
      <c r="A269" s="801"/>
      <c r="B269" s="1224"/>
      <c r="C269" s="1224"/>
      <c r="D269" s="134"/>
      <c r="E269" s="402"/>
      <c r="F269" s="1570" t="s">
        <v>1645</v>
      </c>
      <c r="G269" s="373"/>
      <c r="H269" s="351"/>
      <c r="I269" s="458"/>
      <c r="J269" s="448"/>
      <c r="K269" s="793"/>
      <c r="L269" s="17"/>
      <c r="M269" s="458"/>
      <c r="N269" s="823"/>
      <c r="O269" s="116"/>
      <c r="P269" s="747"/>
      <c r="Q269" s="747"/>
      <c r="R269" s="793"/>
      <c r="S269" s="747"/>
      <c r="T269" s="225"/>
      <c r="U269" s="793" t="s">
        <v>135</v>
      </c>
      <c r="V269" s="747">
        <v>1</v>
      </c>
      <c r="W269" s="793">
        <v>0</v>
      </c>
      <c r="X269" s="747">
        <v>0</v>
      </c>
      <c r="Y269" s="800"/>
      <c r="Z269" s="800"/>
      <c r="AA269" s="800"/>
      <c r="AB269" s="800"/>
      <c r="AC269" s="800"/>
      <c r="AD269" s="784" t="s">
        <v>1105</v>
      </c>
      <c r="AE269" s="747" t="s">
        <v>1107</v>
      </c>
      <c r="AF269" s="109"/>
    </row>
    <row r="270" spans="1:32" ht="42" customHeight="1" thickBot="1" x14ac:dyDescent="0.3">
      <c r="A270" s="815"/>
      <c r="B270" s="1228"/>
      <c r="C270" s="1228"/>
      <c r="D270" s="135"/>
      <c r="E270" s="403"/>
      <c r="F270" s="1303" t="s">
        <v>293</v>
      </c>
      <c r="G270" s="371"/>
      <c r="H270" s="352"/>
      <c r="I270" s="458"/>
      <c r="J270" s="196"/>
      <c r="K270" s="75"/>
      <c r="L270" s="357"/>
      <c r="M270" s="458"/>
      <c r="N270" s="196"/>
      <c r="O270" s="597"/>
      <c r="P270" s="79"/>
      <c r="Q270" s="200"/>
      <c r="R270" s="79"/>
      <c r="S270" s="79"/>
      <c r="T270" s="176"/>
      <c r="U270" s="81" t="s">
        <v>18</v>
      </c>
      <c r="V270" s="79">
        <v>1</v>
      </c>
      <c r="W270" s="79">
        <v>0</v>
      </c>
      <c r="X270" s="79">
        <v>0</v>
      </c>
      <c r="Y270" s="20"/>
      <c r="Z270" s="20"/>
      <c r="AA270" s="20"/>
      <c r="AB270" s="20"/>
      <c r="AC270" s="20"/>
      <c r="AD270" s="20" t="s">
        <v>688</v>
      </c>
      <c r="AE270" s="854" t="s">
        <v>1176</v>
      </c>
      <c r="AF270" s="123"/>
    </row>
    <row r="271" spans="1:32" ht="16.5" customHeight="1" x14ac:dyDescent="0.25">
      <c r="A271" s="812">
        <v>6</v>
      </c>
      <c r="B271" s="1229">
        <v>40100</v>
      </c>
      <c r="C271" s="1229" t="s">
        <v>377</v>
      </c>
      <c r="D271" s="133" t="s">
        <v>1178</v>
      </c>
      <c r="E271" s="401" t="s">
        <v>1179</v>
      </c>
      <c r="F271" s="1305" t="s">
        <v>70</v>
      </c>
      <c r="G271" s="841">
        <f>H271/$H$657</f>
        <v>1.1666666666666667</v>
      </c>
      <c r="H271" s="665">
        <v>7</v>
      </c>
      <c r="I271" s="456">
        <v>3</v>
      </c>
      <c r="J271" s="462">
        <f>I271/$I$657</f>
        <v>1</v>
      </c>
      <c r="K271" s="124">
        <v>0</v>
      </c>
      <c r="L271" s="833">
        <f>K271/$K$657</f>
        <v>0</v>
      </c>
      <c r="M271" s="456">
        <v>1</v>
      </c>
      <c r="N271" s="822">
        <f>M271/H271</f>
        <v>0.14285714285714285</v>
      </c>
      <c r="O271" s="598">
        <v>0</v>
      </c>
      <c r="P271" s="119">
        <v>0</v>
      </c>
      <c r="Q271" s="198">
        <v>0</v>
      </c>
      <c r="R271" s="119">
        <v>0</v>
      </c>
      <c r="S271" s="119">
        <v>123</v>
      </c>
      <c r="T271" s="174">
        <f>O271/S271</f>
        <v>0</v>
      </c>
      <c r="U271" s="1730" t="s">
        <v>18</v>
      </c>
      <c r="V271" s="1634">
        <v>1</v>
      </c>
      <c r="W271" s="1634">
        <v>0</v>
      </c>
      <c r="X271" s="1634">
        <v>0</v>
      </c>
      <c r="Y271" s="857">
        <v>0</v>
      </c>
      <c r="Z271" s="857">
        <v>0</v>
      </c>
      <c r="AA271" s="857">
        <v>0</v>
      </c>
      <c r="AB271" s="857">
        <v>0</v>
      </c>
      <c r="AC271" s="857">
        <v>0</v>
      </c>
      <c r="AD271" s="1614" t="s">
        <v>836</v>
      </c>
      <c r="AE271" s="857" t="s">
        <v>1470</v>
      </c>
      <c r="AF271" s="1018" t="s">
        <v>1472</v>
      </c>
    </row>
    <row r="272" spans="1:32" ht="16.5" customHeight="1" x14ac:dyDescent="0.25">
      <c r="A272" s="801"/>
      <c r="B272" s="1224"/>
      <c r="C272" s="1224"/>
      <c r="D272" s="134"/>
      <c r="E272" s="399"/>
      <c r="F272" s="1306" t="s">
        <v>1064</v>
      </c>
      <c r="G272" s="839"/>
      <c r="H272" s="664"/>
      <c r="I272" s="458"/>
      <c r="J272" s="495"/>
      <c r="K272" s="116"/>
      <c r="L272" s="834"/>
      <c r="M272" s="458"/>
      <c r="N272" s="823"/>
      <c r="O272" s="692"/>
      <c r="P272" s="761"/>
      <c r="Q272" s="488"/>
      <c r="R272" s="761"/>
      <c r="S272" s="761"/>
      <c r="T272" s="693"/>
      <c r="U272" s="1731"/>
      <c r="V272" s="1635"/>
      <c r="W272" s="1635"/>
      <c r="X272" s="1635"/>
      <c r="Y272" s="735"/>
      <c r="Z272" s="735"/>
      <c r="AA272" s="735"/>
      <c r="AB272" s="735"/>
      <c r="AC272" s="735"/>
      <c r="AD272" s="1615"/>
      <c r="AE272" s="735" t="s">
        <v>1302</v>
      </c>
      <c r="AF272" s="261"/>
    </row>
    <row r="273" spans="1:32" ht="28.5" customHeight="1" x14ac:dyDescent="0.25">
      <c r="A273" s="801"/>
      <c r="B273" s="1224"/>
      <c r="C273" s="1224"/>
      <c r="D273" s="136"/>
      <c r="E273" s="399"/>
      <c r="F273" s="1290" t="s">
        <v>859</v>
      </c>
      <c r="G273" s="839"/>
      <c r="H273" s="351"/>
      <c r="I273" s="458"/>
      <c r="J273" s="823"/>
      <c r="K273" s="116"/>
      <c r="L273" s="834"/>
      <c r="M273" s="458"/>
      <c r="N273" s="823"/>
      <c r="O273" s="578"/>
      <c r="P273" s="784"/>
      <c r="Q273" s="199"/>
      <c r="R273" s="784"/>
      <c r="S273" s="784"/>
      <c r="T273" s="177"/>
      <c r="U273" s="80" t="s">
        <v>18</v>
      </c>
      <c r="V273" s="784">
        <v>1</v>
      </c>
      <c r="W273" s="784">
        <v>0</v>
      </c>
      <c r="X273" s="784">
        <v>0</v>
      </c>
      <c r="Y273" s="851"/>
      <c r="Z273" s="851"/>
      <c r="AA273" s="851"/>
      <c r="AB273" s="851"/>
      <c r="AC273" s="851"/>
      <c r="AD273" s="220" t="s">
        <v>1217</v>
      </c>
      <c r="AE273" s="696" t="s">
        <v>1403</v>
      </c>
      <c r="AF273" s="109"/>
    </row>
    <row r="274" spans="1:32" ht="28.5" customHeight="1" x14ac:dyDescent="0.25">
      <c r="A274" s="801"/>
      <c r="B274" s="1224"/>
      <c r="C274" s="1224"/>
      <c r="D274" s="136"/>
      <c r="E274" s="399"/>
      <c r="F274" s="1010" t="s">
        <v>67</v>
      </c>
      <c r="G274" s="839"/>
      <c r="H274" s="351"/>
      <c r="I274" s="458"/>
      <c r="J274" s="823"/>
      <c r="K274" s="116"/>
      <c r="L274" s="834"/>
      <c r="M274" s="458"/>
      <c r="N274" s="823"/>
      <c r="O274" s="578"/>
      <c r="P274" s="784"/>
      <c r="Q274" s="199"/>
      <c r="R274" s="784"/>
      <c r="S274" s="784"/>
      <c r="T274" s="177"/>
      <c r="U274" s="80" t="s">
        <v>18</v>
      </c>
      <c r="V274" s="784">
        <v>1</v>
      </c>
      <c r="W274" s="784">
        <v>0</v>
      </c>
      <c r="X274" s="784">
        <v>0</v>
      </c>
      <c r="Y274" s="851"/>
      <c r="Z274" s="851"/>
      <c r="AA274" s="851"/>
      <c r="AB274" s="851"/>
      <c r="AC274" s="851"/>
      <c r="AD274" s="220" t="s">
        <v>1183</v>
      </c>
      <c r="AE274" s="851" t="s">
        <v>1471</v>
      </c>
      <c r="AF274" s="109"/>
    </row>
    <row r="275" spans="1:32" ht="27" customHeight="1" x14ac:dyDescent="0.25">
      <c r="A275" s="801"/>
      <c r="B275" s="1224"/>
      <c r="C275" s="1224"/>
      <c r="D275" s="136"/>
      <c r="E275" s="227"/>
      <c r="F275" s="1010" t="s">
        <v>1108</v>
      </c>
      <c r="G275" s="839"/>
      <c r="H275" s="351"/>
      <c r="I275" s="458"/>
      <c r="J275" s="823"/>
      <c r="K275" s="116"/>
      <c r="L275" s="834"/>
      <c r="M275" s="458"/>
      <c r="N275" s="823"/>
      <c r="O275" s="578"/>
      <c r="P275" s="784"/>
      <c r="Q275" s="199"/>
      <c r="R275" s="784"/>
      <c r="S275" s="784"/>
      <c r="T275" s="177"/>
      <c r="U275" s="80" t="s">
        <v>18</v>
      </c>
      <c r="V275" s="784">
        <v>1</v>
      </c>
      <c r="W275" s="784">
        <v>1</v>
      </c>
      <c r="X275" s="784">
        <v>0</v>
      </c>
      <c r="Y275" s="851"/>
      <c r="Z275" s="851"/>
      <c r="AA275" s="851"/>
      <c r="AB275" s="851"/>
      <c r="AC275" s="851"/>
      <c r="AD275" s="851" t="s">
        <v>1180</v>
      </c>
      <c r="AE275" s="851" t="s">
        <v>1181</v>
      </c>
      <c r="AF275" s="109"/>
    </row>
    <row r="276" spans="1:32" ht="15" customHeight="1" x14ac:dyDescent="0.25">
      <c r="A276" s="801"/>
      <c r="B276" s="1224"/>
      <c r="C276" s="1224"/>
      <c r="D276" s="136"/>
      <c r="E276" s="227"/>
      <c r="F276" s="842" t="s">
        <v>716</v>
      </c>
      <c r="G276" s="839"/>
      <c r="H276" s="351"/>
      <c r="I276" s="458"/>
      <c r="J276" s="823"/>
      <c r="K276" s="116"/>
      <c r="L276" s="834"/>
      <c r="M276" s="458"/>
      <c r="N276" s="823"/>
      <c r="O276" s="578"/>
      <c r="P276" s="784"/>
      <c r="Q276" s="199"/>
      <c r="R276" s="784"/>
      <c r="S276" s="784"/>
      <c r="T276" s="177"/>
      <c r="U276" s="80" t="s">
        <v>18</v>
      </c>
      <c r="V276" s="784">
        <v>1</v>
      </c>
      <c r="W276" s="784">
        <v>1</v>
      </c>
      <c r="X276" s="784">
        <v>0</v>
      </c>
      <c r="Y276" s="851"/>
      <c r="Z276" s="851"/>
      <c r="AA276" s="851"/>
      <c r="AB276" s="851"/>
      <c r="AC276" s="851"/>
      <c r="AD276" s="851" t="s">
        <v>715</v>
      </c>
      <c r="AE276" s="851" t="s">
        <v>1469</v>
      </c>
      <c r="AF276" s="109"/>
    </row>
    <row r="277" spans="1:32" ht="15" customHeight="1" thickBot="1" x14ac:dyDescent="0.3">
      <c r="A277" s="815"/>
      <c r="B277" s="1228"/>
      <c r="C277" s="1228"/>
      <c r="D277" s="137"/>
      <c r="E277" s="228"/>
      <c r="F277" s="849" t="s">
        <v>240</v>
      </c>
      <c r="G277" s="840"/>
      <c r="H277" s="352"/>
      <c r="I277" s="461"/>
      <c r="J277" s="824"/>
      <c r="K277" s="125"/>
      <c r="L277" s="835"/>
      <c r="M277" s="461"/>
      <c r="N277" s="824"/>
      <c r="O277" s="597"/>
      <c r="P277" s="79"/>
      <c r="Q277" s="200"/>
      <c r="R277" s="79"/>
      <c r="S277" s="79"/>
      <c r="T277" s="176"/>
      <c r="U277" s="81" t="s">
        <v>18</v>
      </c>
      <c r="V277" s="79">
        <v>1</v>
      </c>
      <c r="W277" s="79">
        <v>0</v>
      </c>
      <c r="X277" s="79">
        <v>0</v>
      </c>
      <c r="Y277" s="854"/>
      <c r="Z277" s="854"/>
      <c r="AA277" s="854"/>
      <c r="AB277" s="854"/>
      <c r="AC277" s="854"/>
      <c r="AD277" s="213">
        <v>0</v>
      </c>
      <c r="AE277" s="854" t="s">
        <v>1182</v>
      </c>
      <c r="AF277" s="123"/>
    </row>
    <row r="278" spans="1:32" ht="15" customHeight="1" thickBot="1" x14ac:dyDescent="0.3">
      <c r="A278" s="812">
        <v>7</v>
      </c>
      <c r="B278" s="803">
        <v>40031</v>
      </c>
      <c r="C278" s="803" t="s">
        <v>375</v>
      </c>
      <c r="D278" s="127" t="s">
        <v>300</v>
      </c>
      <c r="E278" s="1628" t="s">
        <v>301</v>
      </c>
      <c r="F278" s="770" t="s">
        <v>302</v>
      </c>
      <c r="G278" s="841">
        <f>H278/$H$657</f>
        <v>0.5</v>
      </c>
      <c r="H278" s="794">
        <v>3</v>
      </c>
      <c r="I278" s="838">
        <v>0</v>
      </c>
      <c r="J278" s="822">
        <f>I278/$I$657</f>
        <v>0</v>
      </c>
      <c r="K278" s="1036">
        <v>0</v>
      </c>
      <c r="L278" s="833">
        <f>K278/$K$657</f>
        <v>0</v>
      </c>
      <c r="M278" s="838">
        <v>0</v>
      </c>
      <c r="N278" s="822">
        <f>M278/H278</f>
        <v>0</v>
      </c>
      <c r="O278" s="829">
        <v>0</v>
      </c>
      <c r="P278" s="805">
        <v>0</v>
      </c>
      <c r="Q278" s="825">
        <v>0</v>
      </c>
      <c r="R278" s="805">
        <v>0</v>
      </c>
      <c r="S278" s="805">
        <v>50</v>
      </c>
      <c r="T278" s="818">
        <f>O278/S278</f>
        <v>0</v>
      </c>
      <c r="U278" s="856" t="s">
        <v>18</v>
      </c>
      <c r="V278" s="857">
        <v>1</v>
      </c>
      <c r="W278" s="857">
        <v>0</v>
      </c>
      <c r="X278" s="857">
        <v>1</v>
      </c>
      <c r="Y278" s="50"/>
      <c r="Z278" s="50"/>
      <c r="AA278" s="50"/>
      <c r="AB278" s="50"/>
      <c r="AC278" s="50"/>
      <c r="AD278" s="857" t="s">
        <v>624</v>
      </c>
      <c r="AE278" s="858" t="s">
        <v>623</v>
      </c>
      <c r="AF278" s="1018" t="s">
        <v>1472</v>
      </c>
    </row>
    <row r="279" spans="1:32" ht="25.5" customHeight="1" thickBot="1" x14ac:dyDescent="0.3">
      <c r="A279" s="801"/>
      <c r="B279" s="798"/>
      <c r="C279" s="798"/>
      <c r="D279" s="128"/>
      <c r="E279" s="1629"/>
      <c r="F279" s="842" t="s">
        <v>536</v>
      </c>
      <c r="G279" s="839"/>
      <c r="H279" s="764"/>
      <c r="I279" s="836"/>
      <c r="J279" s="823"/>
      <c r="K279" s="797"/>
      <c r="L279" s="834"/>
      <c r="M279" s="836"/>
      <c r="N279" s="823"/>
      <c r="O279" s="830"/>
      <c r="P279" s="796"/>
      <c r="Q279" s="826"/>
      <c r="R279" s="796"/>
      <c r="S279" s="796"/>
      <c r="T279" s="173"/>
      <c r="U279" s="853" t="s">
        <v>18</v>
      </c>
      <c r="V279" s="851">
        <v>1</v>
      </c>
      <c r="W279" s="851">
        <v>0</v>
      </c>
      <c r="X279" s="851">
        <v>0</v>
      </c>
      <c r="Y279" s="854"/>
      <c r="Z279" s="854"/>
      <c r="AA279" s="854"/>
      <c r="AB279" s="854"/>
      <c r="AC279" s="854"/>
      <c r="AD279" s="851" t="s">
        <v>303</v>
      </c>
      <c r="AE279" s="851" t="s">
        <v>1184</v>
      </c>
      <c r="AF279" s="813"/>
    </row>
    <row r="280" spans="1:32" ht="28.5" customHeight="1" thickBot="1" x14ac:dyDescent="0.3">
      <c r="A280" s="815"/>
      <c r="B280" s="806"/>
      <c r="C280" s="806"/>
      <c r="D280" s="259"/>
      <c r="E280" s="1037" t="s">
        <v>835</v>
      </c>
      <c r="F280" s="849" t="s">
        <v>859</v>
      </c>
      <c r="G280" s="840"/>
      <c r="H280" s="765"/>
      <c r="I280" s="837"/>
      <c r="J280" s="824"/>
      <c r="K280" s="807"/>
      <c r="L280" s="835"/>
      <c r="M280" s="837"/>
      <c r="N280" s="824"/>
      <c r="O280" s="641"/>
      <c r="P280" s="802"/>
      <c r="Q280" s="802"/>
      <c r="R280" s="802"/>
      <c r="S280" s="802"/>
      <c r="T280" s="165"/>
      <c r="U280" s="363" t="s">
        <v>18</v>
      </c>
      <c r="V280" s="854">
        <v>1</v>
      </c>
      <c r="W280" s="854">
        <v>1</v>
      </c>
      <c r="X280" s="854">
        <v>0</v>
      </c>
      <c r="Y280" s="854"/>
      <c r="Z280" s="854"/>
      <c r="AA280" s="854"/>
      <c r="AB280" s="854"/>
      <c r="AC280" s="854"/>
      <c r="AD280" s="854" t="s">
        <v>1217</v>
      </c>
      <c r="AE280" s="1311" t="s">
        <v>1403</v>
      </c>
      <c r="AF280" s="814"/>
    </row>
    <row r="281" spans="1:32" ht="15" customHeight="1" x14ac:dyDescent="0.25">
      <c r="A281" s="1039">
        <v>8</v>
      </c>
      <c r="B281" s="1118">
        <v>40210</v>
      </c>
      <c r="C281" s="1118" t="s">
        <v>378</v>
      </c>
      <c r="D281" s="1040" t="s">
        <v>304</v>
      </c>
      <c r="E281" s="394">
        <v>0</v>
      </c>
      <c r="F281" s="1027" t="s">
        <v>67</v>
      </c>
      <c r="G281" s="1062">
        <f>H281/$H$657</f>
        <v>0.5</v>
      </c>
      <c r="H281" s="1307">
        <v>3</v>
      </c>
      <c r="I281" s="1042">
        <v>2</v>
      </c>
      <c r="J281" s="1043">
        <f>I281/$I$657</f>
        <v>0.66666666666666663</v>
      </c>
      <c r="K281" s="1308">
        <v>0</v>
      </c>
      <c r="L281" s="1309">
        <f>K281/$K$657</f>
        <v>0</v>
      </c>
      <c r="M281" s="1042">
        <v>0</v>
      </c>
      <c r="N281" s="1043">
        <f>M281/H281</f>
        <v>0</v>
      </c>
      <c r="O281" s="1312">
        <v>0</v>
      </c>
      <c r="P281" s="1313">
        <v>0</v>
      </c>
      <c r="Q281" s="1314">
        <v>0</v>
      </c>
      <c r="R281" s="1313">
        <v>0</v>
      </c>
      <c r="S281" s="1313">
        <v>42</v>
      </c>
      <c r="T281" s="1315">
        <f>O281/S281</f>
        <v>0</v>
      </c>
      <c r="U281" s="362" t="s">
        <v>18</v>
      </c>
      <c r="V281" s="735">
        <v>1</v>
      </c>
      <c r="W281" s="735">
        <v>0</v>
      </c>
      <c r="X281" s="735">
        <v>0</v>
      </c>
      <c r="Y281" s="798">
        <v>0</v>
      </c>
      <c r="Z281" s="798">
        <v>0</v>
      </c>
      <c r="AA281" s="798">
        <v>0</v>
      </c>
      <c r="AB281" s="798">
        <v>0</v>
      </c>
      <c r="AC281" s="798">
        <v>0</v>
      </c>
      <c r="AD281" s="1310" t="s">
        <v>789</v>
      </c>
      <c r="AE281" s="735" t="s">
        <v>1474</v>
      </c>
      <c r="AF281" s="1019" t="s">
        <v>1472</v>
      </c>
    </row>
    <row r="282" spans="1:32" ht="15" customHeight="1" x14ac:dyDescent="0.25">
      <c r="A282" s="1039"/>
      <c r="B282" s="1061"/>
      <c r="C282" s="1118"/>
      <c r="D282" s="586"/>
      <c r="E282" s="1040"/>
      <c r="F282" s="771" t="s">
        <v>70</v>
      </c>
      <c r="G282" s="1062"/>
      <c r="H282" s="1041"/>
      <c r="I282" s="1042"/>
      <c r="J282" s="1043"/>
      <c r="K282" s="1042"/>
      <c r="L282" s="1047"/>
      <c r="M282" s="1042"/>
      <c r="N282" s="1043"/>
      <c r="O282" s="1044"/>
      <c r="P282" s="1064"/>
      <c r="Q282" s="1045"/>
      <c r="R282" s="1046"/>
      <c r="S282" s="1045"/>
      <c r="T282" s="1048"/>
      <c r="U282" s="836" t="s">
        <v>18</v>
      </c>
      <c r="V282" s="851">
        <v>1</v>
      </c>
      <c r="W282" s="851">
        <v>0</v>
      </c>
      <c r="X282" s="851">
        <v>0</v>
      </c>
      <c r="Y282" s="851"/>
      <c r="Z282" s="851"/>
      <c r="AA282" s="851"/>
      <c r="AB282" s="851"/>
      <c r="AC282" s="851"/>
      <c r="AD282" s="1065" t="s">
        <v>789</v>
      </c>
      <c r="AE282" s="1065" t="s">
        <v>1475</v>
      </c>
      <c r="AF282" s="1019"/>
    </row>
    <row r="283" spans="1:32" ht="15" customHeight="1" thickBot="1" x14ac:dyDescent="0.3">
      <c r="A283" s="689"/>
      <c r="B283" s="1049"/>
      <c r="C283" s="1230"/>
      <c r="D283" s="1050"/>
      <c r="E283" s="713"/>
      <c r="F283" s="849" t="s">
        <v>318</v>
      </c>
      <c r="G283" s="1063"/>
      <c r="H283" s="1051"/>
      <c r="I283" s="1052"/>
      <c r="J283" s="1053"/>
      <c r="K283" s="1054"/>
      <c r="L283" s="1055"/>
      <c r="M283" s="1052"/>
      <c r="N283" s="1053"/>
      <c r="O283" s="1056"/>
      <c r="P283" s="1057"/>
      <c r="Q283" s="1058"/>
      <c r="R283" s="1057"/>
      <c r="S283" s="1057"/>
      <c r="T283" s="1066"/>
      <c r="U283" s="837" t="s">
        <v>18</v>
      </c>
      <c r="V283" s="854">
        <v>1</v>
      </c>
      <c r="W283" s="854">
        <v>0</v>
      </c>
      <c r="X283" s="854">
        <v>0</v>
      </c>
      <c r="Y283" s="806"/>
      <c r="Z283" s="806"/>
      <c r="AA283" s="806"/>
      <c r="AB283" s="806"/>
      <c r="AC283" s="806"/>
      <c r="AD283" s="1049" t="s">
        <v>1186</v>
      </c>
      <c r="AE283" s="1059" t="s">
        <v>137</v>
      </c>
      <c r="AF283" s="1060"/>
    </row>
    <row r="284" spans="1:32" ht="15" customHeight="1" x14ac:dyDescent="0.25">
      <c r="A284" s="812">
        <v>9</v>
      </c>
      <c r="B284" s="803">
        <v>40300</v>
      </c>
      <c r="C284" s="60" t="s">
        <v>379</v>
      </c>
      <c r="D284" s="406" t="s">
        <v>1188</v>
      </c>
      <c r="E284" s="410">
        <v>0</v>
      </c>
      <c r="F284" s="770" t="s">
        <v>625</v>
      </c>
      <c r="G284" s="184">
        <f>H284/$H$657</f>
        <v>0.33333333333333331</v>
      </c>
      <c r="H284" s="697">
        <v>2</v>
      </c>
      <c r="I284" s="368">
        <v>0</v>
      </c>
      <c r="J284" s="195">
        <f>I284/$I$657</f>
        <v>0</v>
      </c>
      <c r="K284" s="27">
        <v>0</v>
      </c>
      <c r="L284" s="356">
        <f>K284/$K$657</f>
        <v>0</v>
      </c>
      <c r="M284" s="368">
        <v>0</v>
      </c>
      <c r="N284" s="195">
        <f>M284/H284</f>
        <v>0</v>
      </c>
      <c r="O284" s="595">
        <v>0</v>
      </c>
      <c r="P284" s="30">
        <v>0</v>
      </c>
      <c r="Q284" s="208">
        <v>0</v>
      </c>
      <c r="R284" s="30">
        <v>0</v>
      </c>
      <c r="S284" s="30">
        <v>23</v>
      </c>
      <c r="T284" s="166">
        <f>O284/S284</f>
        <v>0</v>
      </c>
      <c r="U284" s="364" t="s">
        <v>18</v>
      </c>
      <c r="V284" s="735">
        <v>1</v>
      </c>
      <c r="W284" s="735">
        <v>0</v>
      </c>
      <c r="X284" s="735">
        <v>0</v>
      </c>
      <c r="Y284" s="735"/>
      <c r="Z284" s="735"/>
      <c r="AA284" s="735"/>
      <c r="AB284" s="735"/>
      <c r="AC284" s="735"/>
      <c r="AD284" s="735">
        <v>0</v>
      </c>
      <c r="AE284" s="13" t="s">
        <v>626</v>
      </c>
      <c r="AF284" s="1019" t="s">
        <v>1472</v>
      </c>
    </row>
    <row r="285" spans="1:32" ht="15" customHeight="1" thickBot="1" x14ac:dyDescent="0.3">
      <c r="A285" s="815"/>
      <c r="B285" s="806"/>
      <c r="C285" s="807"/>
      <c r="D285" s="395"/>
      <c r="E285" s="49"/>
      <c r="F285" s="849" t="s">
        <v>318</v>
      </c>
      <c r="G285" s="359"/>
      <c r="H285" s="652"/>
      <c r="I285" s="360"/>
      <c r="J285" s="196"/>
      <c r="K285" s="10"/>
      <c r="L285" s="357"/>
      <c r="M285" s="360"/>
      <c r="N285" s="196"/>
      <c r="O285" s="594"/>
      <c r="P285" s="23"/>
      <c r="Q285" s="210"/>
      <c r="R285" s="23"/>
      <c r="S285" s="23"/>
      <c r="T285" s="170"/>
      <c r="U285" s="363" t="s">
        <v>18</v>
      </c>
      <c r="V285" s="20">
        <v>1</v>
      </c>
      <c r="W285" s="20">
        <v>0</v>
      </c>
      <c r="X285" s="20">
        <v>0</v>
      </c>
      <c r="Y285" s="20">
        <v>0</v>
      </c>
      <c r="Z285" s="20">
        <v>0</v>
      </c>
      <c r="AA285" s="20">
        <v>0</v>
      </c>
      <c r="AB285" s="20">
        <v>0</v>
      </c>
      <c r="AC285" s="20">
        <v>0</v>
      </c>
      <c r="AD285" s="20" t="s">
        <v>1186</v>
      </c>
      <c r="AE285" s="21" t="s">
        <v>1476</v>
      </c>
      <c r="AF285" s="814"/>
    </row>
    <row r="286" spans="1:32" ht="27" customHeight="1" x14ac:dyDescent="0.25">
      <c r="A286" s="801">
        <v>10</v>
      </c>
      <c r="B286" s="798">
        <v>40360</v>
      </c>
      <c r="C286" s="798" t="s">
        <v>380</v>
      </c>
      <c r="D286" s="38" t="s">
        <v>717</v>
      </c>
      <c r="E286" s="1618" t="s">
        <v>841</v>
      </c>
      <c r="F286" s="770" t="s">
        <v>859</v>
      </c>
      <c r="G286" s="372">
        <f>H286/$H$657</f>
        <v>0.66666666666666663</v>
      </c>
      <c r="H286" s="698">
        <v>4</v>
      </c>
      <c r="I286" s="368">
        <v>1</v>
      </c>
      <c r="J286" s="195">
        <f>I286/$I$657</f>
        <v>0.33333333333333331</v>
      </c>
      <c r="K286" s="368">
        <v>0</v>
      </c>
      <c r="L286" s="195">
        <f>K286/$K$657</f>
        <v>0</v>
      </c>
      <c r="M286" s="368">
        <v>0</v>
      </c>
      <c r="N286" s="195">
        <f>M286/H286</f>
        <v>0</v>
      </c>
      <c r="O286" s="237">
        <v>0</v>
      </c>
      <c r="P286" s="25">
        <v>0</v>
      </c>
      <c r="Q286" s="212">
        <v>0</v>
      </c>
      <c r="R286" s="25">
        <v>0</v>
      </c>
      <c r="S286" s="25">
        <v>39</v>
      </c>
      <c r="T286" s="172">
        <f>O286/S286</f>
        <v>0</v>
      </c>
      <c r="U286" s="24" t="s">
        <v>18</v>
      </c>
      <c r="V286" s="12">
        <v>1</v>
      </c>
      <c r="W286" s="12">
        <v>0</v>
      </c>
      <c r="X286" s="12">
        <v>0</v>
      </c>
      <c r="Y286" s="12"/>
      <c r="Z286" s="12"/>
      <c r="AA286" s="12"/>
      <c r="AB286" s="12"/>
      <c r="AC286" s="12"/>
      <c r="AD286" s="851" t="s">
        <v>1158</v>
      </c>
      <c r="AE286" s="696" t="s">
        <v>1403</v>
      </c>
      <c r="AF286" s="1018" t="s">
        <v>1472</v>
      </c>
    </row>
    <row r="287" spans="1:32" ht="15" customHeight="1" x14ac:dyDescent="0.25">
      <c r="A287" s="801"/>
      <c r="B287" s="798"/>
      <c r="C287" s="798"/>
      <c r="D287" s="38"/>
      <c r="E287" s="1619"/>
      <c r="F287" s="771" t="s">
        <v>70</v>
      </c>
      <c r="G287" s="370"/>
      <c r="H287" s="699"/>
      <c r="I287" s="360"/>
      <c r="J287" s="196"/>
      <c r="K287" s="360"/>
      <c r="L287" s="196"/>
      <c r="M287" s="360"/>
      <c r="N287" s="196"/>
      <c r="O287" s="237"/>
      <c r="P287" s="25"/>
      <c r="Q287" s="212"/>
      <c r="R287" s="25"/>
      <c r="S287" s="25"/>
      <c r="T287" s="172"/>
      <c r="U287" s="24" t="s">
        <v>18</v>
      </c>
      <c r="V287" s="12">
        <v>1</v>
      </c>
      <c r="W287" s="12">
        <v>0</v>
      </c>
      <c r="X287" s="12">
        <v>0</v>
      </c>
      <c r="Y287" s="12"/>
      <c r="Z287" s="12"/>
      <c r="AA287" s="12"/>
      <c r="AB287" s="12"/>
      <c r="AC287" s="12"/>
      <c r="AD287" s="11" t="s">
        <v>789</v>
      </c>
      <c r="AE287" s="12" t="s">
        <v>840</v>
      </c>
      <c r="AF287" s="261"/>
    </row>
    <row r="288" spans="1:32" ht="15" customHeight="1" x14ac:dyDescent="0.25">
      <c r="A288" s="801"/>
      <c r="B288" s="798"/>
      <c r="C288" s="798"/>
      <c r="D288" s="38"/>
      <c r="E288" s="409"/>
      <c r="F288" s="388" t="s">
        <v>318</v>
      </c>
      <c r="G288" s="370"/>
      <c r="H288" s="699"/>
      <c r="I288" s="360"/>
      <c r="J288" s="196"/>
      <c r="K288" s="360"/>
      <c r="L288" s="196"/>
      <c r="M288" s="360"/>
      <c r="N288" s="196"/>
      <c r="O288" s="237"/>
      <c r="P288" s="25"/>
      <c r="Q288" s="212"/>
      <c r="R288" s="25"/>
      <c r="S288" s="25"/>
      <c r="T288" s="172"/>
      <c r="U288" s="24" t="s">
        <v>18</v>
      </c>
      <c r="V288" s="12">
        <v>1</v>
      </c>
      <c r="W288" s="12">
        <v>0</v>
      </c>
      <c r="X288" s="12">
        <v>0</v>
      </c>
      <c r="Y288" s="12"/>
      <c r="Z288" s="12"/>
      <c r="AA288" s="12"/>
      <c r="AB288" s="12"/>
      <c r="AC288" s="12"/>
      <c r="AD288" s="5" t="s">
        <v>1186</v>
      </c>
      <c r="AE288" s="12" t="s">
        <v>114</v>
      </c>
      <c r="AF288" s="261"/>
    </row>
    <row r="289" spans="1:32" ht="15" customHeight="1" thickBot="1" x14ac:dyDescent="0.3">
      <c r="A289" s="801"/>
      <c r="B289" s="798"/>
      <c r="C289" s="798"/>
      <c r="D289" s="38"/>
      <c r="E289" s="161"/>
      <c r="F289" s="680" t="s">
        <v>837</v>
      </c>
      <c r="G289" s="839"/>
      <c r="H289" s="699"/>
      <c r="I289" s="836"/>
      <c r="J289" s="823"/>
      <c r="K289" s="844"/>
      <c r="L289" s="638"/>
      <c r="M289" s="836"/>
      <c r="N289" s="823"/>
      <c r="O289" s="797"/>
      <c r="P289" s="52"/>
      <c r="Q289" s="19"/>
      <c r="R289" s="52"/>
      <c r="S289" s="52"/>
      <c r="T289" s="171"/>
      <c r="U289" s="61" t="s">
        <v>101</v>
      </c>
      <c r="V289" s="798">
        <v>1</v>
      </c>
      <c r="W289" s="798">
        <v>0</v>
      </c>
      <c r="X289" s="798">
        <v>0</v>
      </c>
      <c r="Y289" s="798"/>
      <c r="Z289" s="798"/>
      <c r="AA289" s="798"/>
      <c r="AB289" s="798"/>
      <c r="AC289" s="798"/>
      <c r="AD289" s="798" t="s">
        <v>1189</v>
      </c>
      <c r="AE289" s="798" t="s">
        <v>1481</v>
      </c>
      <c r="AF289" s="261"/>
    </row>
    <row r="290" spans="1:32" ht="15" customHeight="1" x14ac:dyDescent="0.25">
      <c r="A290" s="1226">
        <v>11</v>
      </c>
      <c r="B290" s="1229">
        <v>40390</v>
      </c>
      <c r="C290" s="803" t="s">
        <v>381</v>
      </c>
      <c r="D290" s="47" t="s">
        <v>305</v>
      </c>
      <c r="E290" s="1628" t="s">
        <v>1190</v>
      </c>
      <c r="F290" s="1326" t="s">
        <v>306</v>
      </c>
      <c r="G290" s="841">
        <f>H290/$H$657</f>
        <v>1.3333333333333333</v>
      </c>
      <c r="H290" s="794">
        <v>8</v>
      </c>
      <c r="I290" s="1067">
        <v>3</v>
      </c>
      <c r="J290" s="822">
        <f>I290/$I$657</f>
        <v>1</v>
      </c>
      <c r="K290" s="855">
        <v>3</v>
      </c>
      <c r="L290" s="833">
        <f>K290/$K$657</f>
        <v>1</v>
      </c>
      <c r="M290" s="838">
        <v>0</v>
      </c>
      <c r="N290" s="822">
        <f>M290/H290</f>
        <v>0</v>
      </c>
      <c r="O290" s="595">
        <v>0</v>
      </c>
      <c r="P290" s="805">
        <v>0</v>
      </c>
      <c r="Q290" s="825">
        <v>0</v>
      </c>
      <c r="R290" s="805">
        <v>0</v>
      </c>
      <c r="S290" s="805">
        <v>55</v>
      </c>
      <c r="T290" s="818">
        <f>O290/S290</f>
        <v>0</v>
      </c>
      <c r="U290" s="856" t="s">
        <v>18</v>
      </c>
      <c r="V290" s="857">
        <v>1</v>
      </c>
      <c r="W290" s="857">
        <v>0</v>
      </c>
      <c r="X290" s="857">
        <v>0</v>
      </c>
      <c r="Y290" s="857"/>
      <c r="Z290" s="857"/>
      <c r="AA290" s="857"/>
      <c r="AB290" s="857"/>
      <c r="AC290" s="857"/>
      <c r="AD290" s="857" t="s">
        <v>843</v>
      </c>
      <c r="AE290" s="857" t="s">
        <v>1482</v>
      </c>
      <c r="AF290" s="1018" t="s">
        <v>1472</v>
      </c>
    </row>
    <row r="291" spans="1:32" ht="15" customHeight="1" x14ac:dyDescent="0.25">
      <c r="A291" s="1223"/>
      <c r="B291" s="1224"/>
      <c r="C291" s="798"/>
      <c r="D291" s="808"/>
      <c r="E291" s="1629"/>
      <c r="F291" s="1010" t="s">
        <v>1191</v>
      </c>
      <c r="G291" s="839"/>
      <c r="H291" s="764"/>
      <c r="I291" s="836"/>
      <c r="J291" s="823"/>
      <c r="K291" s="797"/>
      <c r="L291" s="834"/>
      <c r="M291" s="836"/>
      <c r="N291" s="823"/>
      <c r="O291" s="779"/>
      <c r="P291" s="796"/>
      <c r="Q291" s="826"/>
      <c r="R291" s="796"/>
      <c r="S291" s="796"/>
      <c r="T291" s="819"/>
      <c r="U291" s="853" t="s">
        <v>18</v>
      </c>
      <c r="V291" s="851">
        <v>1</v>
      </c>
      <c r="W291" s="851">
        <v>0</v>
      </c>
      <c r="X291" s="851">
        <v>0</v>
      </c>
      <c r="Y291" s="851"/>
      <c r="Z291" s="851"/>
      <c r="AA291" s="851"/>
      <c r="AB291" s="851"/>
      <c r="AC291" s="851"/>
      <c r="AD291" s="851" t="s">
        <v>843</v>
      </c>
      <c r="AE291" s="735" t="s">
        <v>1192</v>
      </c>
      <c r="AF291" s="813"/>
    </row>
    <row r="292" spans="1:32" ht="15" customHeight="1" x14ac:dyDescent="0.25">
      <c r="A292" s="1223"/>
      <c r="B292" s="1224"/>
      <c r="C292" s="798"/>
      <c r="D292" s="808"/>
      <c r="E292" s="965"/>
      <c r="F292" s="842" t="s">
        <v>318</v>
      </c>
      <c r="G292" s="839"/>
      <c r="H292" s="764"/>
      <c r="I292" s="836"/>
      <c r="J292" s="823"/>
      <c r="K292" s="797"/>
      <c r="L292" s="834"/>
      <c r="M292" s="836"/>
      <c r="N292" s="823"/>
      <c r="O292" s="779"/>
      <c r="P292" s="796"/>
      <c r="Q292" s="826"/>
      <c r="R292" s="796"/>
      <c r="S292" s="796"/>
      <c r="T292" s="819"/>
      <c r="U292" s="853" t="s">
        <v>18</v>
      </c>
      <c r="V292" s="851">
        <v>1</v>
      </c>
      <c r="W292" s="851">
        <v>0</v>
      </c>
      <c r="X292" s="851">
        <v>0</v>
      </c>
      <c r="Y292" s="851"/>
      <c r="Z292" s="851"/>
      <c r="AA292" s="851"/>
      <c r="AB292" s="851"/>
      <c r="AC292" s="851"/>
      <c r="AD292" s="851" t="s">
        <v>1186</v>
      </c>
      <c r="AE292" s="735" t="s">
        <v>1192</v>
      </c>
      <c r="AF292" s="813"/>
    </row>
    <row r="293" spans="1:32" ht="15" customHeight="1" x14ac:dyDescent="0.25">
      <c r="A293" s="1231"/>
      <c r="B293" s="1232"/>
      <c r="C293" s="798"/>
      <c r="D293" s="808"/>
      <c r="E293" s="394"/>
      <c r="F293" s="1316" t="s">
        <v>627</v>
      </c>
      <c r="G293" s="839"/>
      <c r="H293" s="764"/>
      <c r="I293" s="836"/>
      <c r="J293" s="823"/>
      <c r="K293" s="797"/>
      <c r="L293" s="834"/>
      <c r="M293" s="836"/>
      <c r="N293" s="823"/>
      <c r="O293" s="779"/>
      <c r="P293" s="796"/>
      <c r="Q293" s="826"/>
      <c r="R293" s="796"/>
      <c r="S293" s="796"/>
      <c r="T293" s="819"/>
      <c r="U293" s="853" t="s">
        <v>18</v>
      </c>
      <c r="V293" s="851">
        <v>0</v>
      </c>
      <c r="W293" s="851">
        <v>0</v>
      </c>
      <c r="X293" s="851">
        <v>0</v>
      </c>
      <c r="Y293" s="851"/>
      <c r="Z293" s="851"/>
      <c r="AA293" s="851"/>
      <c r="AB293" s="851"/>
      <c r="AC293" s="851"/>
      <c r="AD293" s="851" t="s">
        <v>492</v>
      </c>
      <c r="AE293" s="851">
        <v>0</v>
      </c>
      <c r="AF293" s="813"/>
    </row>
    <row r="294" spans="1:32" s="1336" customFormat="1" ht="15" customHeight="1" x14ac:dyDescent="0.25">
      <c r="A294" s="1231"/>
      <c r="B294" s="1232"/>
      <c r="C294" s="1343"/>
      <c r="D294" s="1366"/>
      <c r="E294" s="394"/>
      <c r="F294" s="1567" t="s">
        <v>366</v>
      </c>
      <c r="G294" s="1424"/>
      <c r="H294" s="764"/>
      <c r="I294" s="1413"/>
      <c r="J294" s="1418"/>
      <c r="K294" s="1342"/>
      <c r="L294" s="1444"/>
      <c r="M294" s="1413"/>
      <c r="N294" s="1418"/>
      <c r="O294" s="782"/>
      <c r="P294" s="1368"/>
      <c r="Q294" s="1432"/>
      <c r="R294" s="1368"/>
      <c r="S294" s="1368"/>
      <c r="T294" s="1406"/>
      <c r="U294" s="1367" t="s">
        <v>18</v>
      </c>
      <c r="V294" s="1348">
        <v>1</v>
      </c>
      <c r="W294" s="1348">
        <v>0</v>
      </c>
      <c r="X294" s="1348">
        <v>0</v>
      </c>
      <c r="Y294" s="1348"/>
      <c r="Z294" s="1348"/>
      <c r="AA294" s="1348"/>
      <c r="AB294" s="1348"/>
      <c r="AC294" s="1348"/>
      <c r="AD294" s="1348" t="s">
        <v>875</v>
      </c>
      <c r="AE294" s="1348" t="s">
        <v>614</v>
      </c>
      <c r="AF294" s="1377"/>
    </row>
    <row r="295" spans="1:32" s="1336" customFormat="1" ht="15" customHeight="1" x14ac:dyDescent="0.25">
      <c r="A295" s="1231"/>
      <c r="B295" s="1232"/>
      <c r="C295" s="1343"/>
      <c r="D295" s="1366"/>
      <c r="E295" s="394"/>
      <c r="F295" s="1567" t="s">
        <v>912</v>
      </c>
      <c r="G295" s="1424"/>
      <c r="H295" s="764"/>
      <c r="I295" s="1413"/>
      <c r="J295" s="1418"/>
      <c r="K295" s="1342"/>
      <c r="L295" s="1444"/>
      <c r="M295" s="1413"/>
      <c r="N295" s="1418"/>
      <c r="O295" s="782"/>
      <c r="P295" s="1368"/>
      <c r="Q295" s="1432"/>
      <c r="R295" s="1368"/>
      <c r="S295" s="1368"/>
      <c r="T295" s="1406"/>
      <c r="U295" s="1367" t="s">
        <v>18</v>
      </c>
      <c r="V295" s="1348">
        <v>1</v>
      </c>
      <c r="W295" s="1348">
        <v>0</v>
      </c>
      <c r="X295" s="1348">
        <v>0</v>
      </c>
      <c r="Y295" s="1348"/>
      <c r="Z295" s="1348"/>
      <c r="AA295" s="1348"/>
      <c r="AB295" s="1348"/>
      <c r="AC295" s="1348"/>
      <c r="AD295" s="1348" t="s">
        <v>875</v>
      </c>
      <c r="AE295" s="1348" t="s">
        <v>614</v>
      </c>
      <c r="AF295" s="1377"/>
    </row>
    <row r="296" spans="1:32" s="1336" customFormat="1" ht="15" customHeight="1" x14ac:dyDescent="0.25">
      <c r="A296" s="1231"/>
      <c r="B296" s="1232"/>
      <c r="C296" s="1343"/>
      <c r="D296" s="1366"/>
      <c r="E296" s="394"/>
      <c r="F296" s="1567" t="s">
        <v>119</v>
      </c>
      <c r="G296" s="1424"/>
      <c r="H296" s="764"/>
      <c r="I296" s="1413"/>
      <c r="J296" s="1418"/>
      <c r="K296" s="1342"/>
      <c r="L296" s="1444"/>
      <c r="M296" s="1413"/>
      <c r="N296" s="1418"/>
      <c r="O296" s="782"/>
      <c r="P296" s="1368"/>
      <c r="Q296" s="1432"/>
      <c r="R296" s="1368"/>
      <c r="S296" s="1368"/>
      <c r="T296" s="1406"/>
      <c r="U296" s="1367" t="s">
        <v>18</v>
      </c>
      <c r="V296" s="1348">
        <v>1</v>
      </c>
      <c r="W296" s="1348">
        <v>0</v>
      </c>
      <c r="X296" s="1348">
        <v>0</v>
      </c>
      <c r="Y296" s="1348"/>
      <c r="Z296" s="1348"/>
      <c r="AA296" s="1348"/>
      <c r="AB296" s="1348"/>
      <c r="AC296" s="1348"/>
      <c r="AD296" s="1348" t="s">
        <v>875</v>
      </c>
      <c r="AE296" s="1348" t="s">
        <v>614</v>
      </c>
      <c r="AF296" s="1377"/>
    </row>
    <row r="297" spans="1:32" ht="27" customHeight="1" thickBot="1" x14ac:dyDescent="0.3">
      <c r="A297" s="1233"/>
      <c r="B297" s="1234"/>
      <c r="C297" s="806"/>
      <c r="D297" s="811"/>
      <c r="E297" s="1068"/>
      <c r="F297" s="729" t="s">
        <v>67</v>
      </c>
      <c r="G297" s="840"/>
      <c r="H297" s="765"/>
      <c r="I297" s="837"/>
      <c r="J297" s="824"/>
      <c r="K297" s="807"/>
      <c r="L297" s="835"/>
      <c r="M297" s="837"/>
      <c r="N297" s="824"/>
      <c r="O297" s="781"/>
      <c r="P297" s="802"/>
      <c r="Q297" s="827"/>
      <c r="R297" s="802"/>
      <c r="S297" s="802"/>
      <c r="T297" s="821"/>
      <c r="U297" s="789" t="s">
        <v>18</v>
      </c>
      <c r="V297" s="854">
        <v>1</v>
      </c>
      <c r="W297" s="854">
        <v>0</v>
      </c>
      <c r="X297" s="854">
        <v>0</v>
      </c>
      <c r="Y297" s="854"/>
      <c r="Z297" s="854"/>
      <c r="AA297" s="854"/>
      <c r="AB297" s="854"/>
      <c r="AC297" s="854"/>
      <c r="AD297" s="854" t="s">
        <v>842</v>
      </c>
      <c r="AE297" s="854" t="s">
        <v>1483</v>
      </c>
      <c r="AF297" s="813"/>
    </row>
    <row r="298" spans="1:32" ht="27" customHeight="1" x14ac:dyDescent="0.25">
      <c r="A298" s="1226">
        <v>12</v>
      </c>
      <c r="B298" s="1229">
        <v>40720</v>
      </c>
      <c r="C298" s="803" t="s">
        <v>452</v>
      </c>
      <c r="D298" s="129" t="s">
        <v>307</v>
      </c>
      <c r="E298" s="93" t="s">
        <v>1484</v>
      </c>
      <c r="F298" s="770" t="s">
        <v>859</v>
      </c>
      <c r="G298" s="372">
        <f>H298/$H$657</f>
        <v>1.5</v>
      </c>
      <c r="H298" s="379">
        <v>9</v>
      </c>
      <c r="I298" s="368">
        <v>3</v>
      </c>
      <c r="J298" s="457">
        <f>I298/$I$657</f>
        <v>1</v>
      </c>
      <c r="K298" s="389">
        <v>0</v>
      </c>
      <c r="L298" s="455">
        <f>K298/$K$657</f>
        <v>0</v>
      </c>
      <c r="M298" s="368">
        <v>0</v>
      </c>
      <c r="N298" s="457">
        <f>M298/H298</f>
        <v>0</v>
      </c>
      <c r="O298" s="595">
        <v>0</v>
      </c>
      <c r="P298" s="30">
        <v>0</v>
      </c>
      <c r="Q298" s="208">
        <v>0</v>
      </c>
      <c r="R298" s="30">
        <v>0</v>
      </c>
      <c r="S298" s="30">
        <v>67</v>
      </c>
      <c r="T298" s="818">
        <f>O300/S298</f>
        <v>2.9850746268656716E-2</v>
      </c>
      <c r="U298" s="28" t="s">
        <v>18</v>
      </c>
      <c r="V298" s="29">
        <v>1</v>
      </c>
      <c r="W298" s="29">
        <v>1</v>
      </c>
      <c r="X298" s="29">
        <v>0</v>
      </c>
      <c r="Y298" s="2">
        <v>0</v>
      </c>
      <c r="Z298" s="2">
        <v>0</v>
      </c>
      <c r="AA298" s="2"/>
      <c r="AB298" s="75"/>
      <c r="AC298" s="75"/>
      <c r="AD298" s="857" t="s">
        <v>1162</v>
      </c>
      <c r="AE298" s="857" t="s">
        <v>1403</v>
      </c>
      <c r="AF298" s="1018" t="s">
        <v>1472</v>
      </c>
    </row>
    <row r="299" spans="1:32" ht="15" customHeight="1" x14ac:dyDescent="0.25">
      <c r="A299" s="1223"/>
      <c r="B299" s="1224"/>
      <c r="C299" s="798"/>
      <c r="D299" s="130"/>
      <c r="E299" s="745"/>
      <c r="F299" s="1327" t="s">
        <v>1082</v>
      </c>
      <c r="G299" s="839"/>
      <c r="H299" s="783"/>
      <c r="I299" s="836"/>
      <c r="J299" s="776"/>
      <c r="K299" s="844"/>
      <c r="L299" s="777"/>
      <c r="M299" s="836"/>
      <c r="N299" s="776"/>
      <c r="O299" s="596"/>
      <c r="P299" s="739"/>
      <c r="Q299" s="759"/>
      <c r="R299" s="739"/>
      <c r="S299" s="739"/>
      <c r="T299" s="755"/>
      <c r="U299" s="738" t="s">
        <v>135</v>
      </c>
      <c r="V299" s="851">
        <v>1</v>
      </c>
      <c r="W299" s="851">
        <v>0</v>
      </c>
      <c r="X299" s="851">
        <v>0</v>
      </c>
      <c r="Y299" s="784"/>
      <c r="Z299" s="784"/>
      <c r="AA299" s="784"/>
      <c r="AB299" s="793"/>
      <c r="AC299" s="793"/>
      <c r="AD299" s="851" t="s">
        <v>789</v>
      </c>
      <c r="AE299" s="735" t="s">
        <v>1197</v>
      </c>
      <c r="AF299" s="1019"/>
    </row>
    <row r="300" spans="1:32" ht="42" customHeight="1" x14ac:dyDescent="0.25">
      <c r="A300" s="1223"/>
      <c r="B300" s="1224"/>
      <c r="C300" s="798"/>
      <c r="D300" s="130"/>
      <c r="E300" s="745" t="s">
        <v>1195</v>
      </c>
      <c r="F300" s="771" t="s">
        <v>67</v>
      </c>
      <c r="G300" s="839"/>
      <c r="H300" s="783"/>
      <c r="I300" s="836"/>
      <c r="J300" s="776"/>
      <c r="K300" s="844"/>
      <c r="L300" s="777"/>
      <c r="M300" s="836"/>
      <c r="N300" s="776"/>
      <c r="O300" s="596">
        <v>2</v>
      </c>
      <c r="P300" s="739"/>
      <c r="Q300" s="759">
        <v>2</v>
      </c>
      <c r="R300" s="739"/>
      <c r="S300" s="739"/>
      <c r="T300" s="755"/>
      <c r="U300" s="738" t="s">
        <v>18</v>
      </c>
      <c r="V300" s="851">
        <v>1</v>
      </c>
      <c r="W300" s="851">
        <v>0</v>
      </c>
      <c r="X300" s="851">
        <v>0</v>
      </c>
      <c r="Y300" s="784"/>
      <c r="Z300" s="784"/>
      <c r="AA300" s="784"/>
      <c r="AB300" s="793"/>
      <c r="AC300" s="793"/>
      <c r="AD300" s="1310" t="s">
        <v>1194</v>
      </c>
      <c r="AE300" s="735" t="s">
        <v>1193</v>
      </c>
      <c r="AF300" s="1019"/>
    </row>
    <row r="301" spans="1:32" ht="15" customHeight="1" x14ac:dyDescent="0.25">
      <c r="A301" s="1223"/>
      <c r="B301" s="1224"/>
      <c r="C301" s="798"/>
      <c r="D301" s="130"/>
      <c r="E301" s="745"/>
      <c r="F301" s="1630" t="s">
        <v>188</v>
      </c>
      <c r="G301" s="839"/>
      <c r="H301" s="783"/>
      <c r="I301" s="836"/>
      <c r="J301" s="776"/>
      <c r="K301" s="844"/>
      <c r="L301" s="777"/>
      <c r="M301" s="836"/>
      <c r="N301" s="776"/>
      <c r="O301" s="596"/>
      <c r="P301" s="739"/>
      <c r="Q301" s="759"/>
      <c r="R301" s="739"/>
      <c r="S301" s="739"/>
      <c r="T301" s="755"/>
      <c r="U301" s="738" t="s">
        <v>18</v>
      </c>
      <c r="V301" s="851">
        <v>1</v>
      </c>
      <c r="W301" s="851">
        <v>0</v>
      </c>
      <c r="X301" s="851">
        <v>0</v>
      </c>
      <c r="Y301" s="784"/>
      <c r="Z301" s="784"/>
      <c r="AA301" s="784"/>
      <c r="AB301" s="793"/>
      <c r="AC301" s="793"/>
      <c r="AD301" s="851" t="s">
        <v>843</v>
      </c>
      <c r="AE301" s="735" t="s">
        <v>1485</v>
      </c>
      <c r="AF301" s="1019"/>
    </row>
    <row r="302" spans="1:32" ht="15" customHeight="1" x14ac:dyDescent="0.25">
      <c r="A302" s="1223"/>
      <c r="B302" s="1224"/>
      <c r="C302" s="798"/>
      <c r="D302" s="130"/>
      <c r="E302" s="745"/>
      <c r="F302" s="1631"/>
      <c r="G302" s="839"/>
      <c r="H302" s="783"/>
      <c r="I302" s="836"/>
      <c r="J302" s="776"/>
      <c r="K302" s="844"/>
      <c r="L302" s="777"/>
      <c r="M302" s="836"/>
      <c r="N302" s="776"/>
      <c r="O302" s="596"/>
      <c r="P302" s="739"/>
      <c r="Q302" s="759"/>
      <c r="R302" s="739"/>
      <c r="S302" s="739"/>
      <c r="T302" s="755"/>
      <c r="U302" s="738" t="s">
        <v>18</v>
      </c>
      <c r="V302" s="851">
        <v>1</v>
      </c>
      <c r="W302" s="851">
        <v>0</v>
      </c>
      <c r="X302" s="851">
        <v>0</v>
      </c>
      <c r="Y302" s="784"/>
      <c r="Z302" s="784"/>
      <c r="AA302" s="784"/>
      <c r="AB302" s="793"/>
      <c r="AC302" s="793"/>
      <c r="AD302" s="1069" t="s">
        <v>1199</v>
      </c>
      <c r="AE302" s="735" t="s">
        <v>1198</v>
      </c>
      <c r="AF302" s="1019"/>
    </row>
    <row r="303" spans="1:32" ht="27" customHeight="1" x14ac:dyDescent="0.25">
      <c r="A303" s="1223"/>
      <c r="B303" s="1224"/>
      <c r="C303" s="798"/>
      <c r="D303" s="130"/>
      <c r="E303" s="745"/>
      <c r="F303" s="842" t="s">
        <v>714</v>
      </c>
      <c r="G303" s="839"/>
      <c r="H303" s="783"/>
      <c r="I303" s="836"/>
      <c r="J303" s="776"/>
      <c r="K303" s="844"/>
      <c r="L303" s="777"/>
      <c r="M303" s="836"/>
      <c r="N303" s="776"/>
      <c r="O303" s="596"/>
      <c r="P303" s="739"/>
      <c r="Q303" s="759"/>
      <c r="R303" s="739"/>
      <c r="S303" s="739"/>
      <c r="T303" s="755"/>
      <c r="U303" s="738" t="s">
        <v>135</v>
      </c>
      <c r="V303" s="851">
        <v>1</v>
      </c>
      <c r="W303" s="851">
        <v>0</v>
      </c>
      <c r="X303" s="851">
        <v>0</v>
      </c>
      <c r="Y303" s="784"/>
      <c r="Z303" s="784"/>
      <c r="AA303" s="784"/>
      <c r="AB303" s="793"/>
      <c r="AC303" s="793"/>
      <c r="AD303" s="735" t="s">
        <v>1200</v>
      </c>
      <c r="AE303" s="735" t="s">
        <v>1201</v>
      </c>
      <c r="AF303" s="1019"/>
    </row>
    <row r="304" spans="1:32" ht="15" customHeight="1" x14ac:dyDescent="0.25">
      <c r="A304" s="1223"/>
      <c r="B304" s="1224"/>
      <c r="C304" s="798"/>
      <c r="D304" s="130"/>
      <c r="E304" s="745"/>
      <c r="F304" s="842" t="s">
        <v>1187</v>
      </c>
      <c r="G304" s="839"/>
      <c r="H304" s="783"/>
      <c r="I304" s="836"/>
      <c r="J304" s="776"/>
      <c r="K304" s="844"/>
      <c r="L304" s="777"/>
      <c r="M304" s="836"/>
      <c r="N304" s="776"/>
      <c r="O304" s="596"/>
      <c r="P304" s="739"/>
      <c r="Q304" s="759"/>
      <c r="R304" s="739"/>
      <c r="S304" s="739"/>
      <c r="T304" s="755"/>
      <c r="U304" s="1632" t="s">
        <v>101</v>
      </c>
      <c r="V304" s="1624">
        <v>1</v>
      </c>
      <c r="W304" s="1624">
        <v>0</v>
      </c>
      <c r="X304" s="1624">
        <v>0</v>
      </c>
      <c r="Y304" s="784"/>
      <c r="Z304" s="784"/>
      <c r="AA304" s="784"/>
      <c r="AB304" s="793"/>
      <c r="AC304" s="793"/>
      <c r="AD304" s="1620" t="s">
        <v>1204</v>
      </c>
      <c r="AE304" s="851" t="s">
        <v>1326</v>
      </c>
      <c r="AF304" s="1019"/>
    </row>
    <row r="305" spans="1:32" ht="15" customHeight="1" x14ac:dyDescent="0.25">
      <c r="A305" s="1223"/>
      <c r="B305" s="1224"/>
      <c r="C305" s="798"/>
      <c r="D305" s="130"/>
      <c r="E305" s="745"/>
      <c r="F305" s="388" t="s">
        <v>1196</v>
      </c>
      <c r="G305" s="839"/>
      <c r="H305" s="783"/>
      <c r="I305" s="836"/>
      <c r="J305" s="776"/>
      <c r="K305" s="844"/>
      <c r="L305" s="777"/>
      <c r="M305" s="836"/>
      <c r="N305" s="776"/>
      <c r="O305" s="596"/>
      <c r="P305" s="739"/>
      <c r="Q305" s="759"/>
      <c r="R305" s="739"/>
      <c r="S305" s="739"/>
      <c r="T305" s="755"/>
      <c r="U305" s="1633"/>
      <c r="V305" s="1625"/>
      <c r="W305" s="1625"/>
      <c r="X305" s="1625"/>
      <c r="Y305" s="784"/>
      <c r="Z305" s="784"/>
      <c r="AA305" s="784"/>
      <c r="AB305" s="793"/>
      <c r="AC305" s="793"/>
      <c r="AD305" s="1615"/>
      <c r="AE305" s="735" t="s">
        <v>1327</v>
      </c>
      <c r="AF305" s="1019"/>
    </row>
    <row r="306" spans="1:32" ht="15" customHeight="1" x14ac:dyDescent="0.25">
      <c r="A306" s="1223"/>
      <c r="B306" s="1224"/>
      <c r="C306" s="798"/>
      <c r="D306" s="130"/>
      <c r="E306" s="745"/>
      <c r="F306" s="842" t="s">
        <v>583</v>
      </c>
      <c r="G306" s="839"/>
      <c r="H306" s="764"/>
      <c r="I306" s="836"/>
      <c r="J306" s="776"/>
      <c r="K306" s="844"/>
      <c r="L306" s="777"/>
      <c r="M306" s="836"/>
      <c r="N306" s="776"/>
      <c r="O306" s="782"/>
      <c r="P306" s="810"/>
      <c r="Q306" s="828"/>
      <c r="R306" s="810"/>
      <c r="S306" s="810"/>
      <c r="T306" s="820"/>
      <c r="U306" s="853" t="s">
        <v>18</v>
      </c>
      <c r="V306" s="851">
        <v>1</v>
      </c>
      <c r="W306" s="851">
        <v>0</v>
      </c>
      <c r="X306" s="851">
        <v>0</v>
      </c>
      <c r="Y306" s="784"/>
      <c r="Z306" s="784"/>
      <c r="AA306" s="784"/>
      <c r="AB306" s="793"/>
      <c r="AC306" s="793"/>
      <c r="AD306" s="735" t="s">
        <v>492</v>
      </c>
      <c r="AE306" s="851" t="s">
        <v>1486</v>
      </c>
      <c r="AF306" s="813"/>
    </row>
    <row r="307" spans="1:32" ht="15" customHeight="1" thickBot="1" x14ac:dyDescent="0.3">
      <c r="A307" s="1223"/>
      <c r="B307" s="1224"/>
      <c r="C307" s="798"/>
      <c r="D307" s="130"/>
      <c r="E307" s="45"/>
      <c r="F307" s="1252" t="s">
        <v>318</v>
      </c>
      <c r="G307" s="370"/>
      <c r="H307" s="353"/>
      <c r="I307" s="360"/>
      <c r="J307" s="459"/>
      <c r="K307" s="404"/>
      <c r="L307" s="460"/>
      <c r="M307" s="360"/>
      <c r="N307" s="459"/>
      <c r="O307" s="600"/>
      <c r="P307" s="43"/>
      <c r="Q307" s="211"/>
      <c r="R307" s="43"/>
      <c r="S307" s="43"/>
      <c r="T307" s="168"/>
      <c r="U307" s="42" t="s">
        <v>18</v>
      </c>
      <c r="V307" s="16">
        <v>1</v>
      </c>
      <c r="W307" s="16">
        <v>0</v>
      </c>
      <c r="X307" s="16">
        <v>0</v>
      </c>
      <c r="Y307" s="763">
        <v>0</v>
      </c>
      <c r="Z307" s="763">
        <v>0</v>
      </c>
      <c r="AA307" s="763"/>
      <c r="AB307" s="75"/>
      <c r="AC307" s="75"/>
      <c r="AD307" s="16" t="s">
        <v>1186</v>
      </c>
      <c r="AE307" s="800" t="s">
        <v>628</v>
      </c>
      <c r="AF307" s="813"/>
    </row>
    <row r="308" spans="1:32" ht="15" customHeight="1" x14ac:dyDescent="0.25">
      <c r="A308" s="1226">
        <v>13</v>
      </c>
      <c r="B308" s="1229">
        <v>40730</v>
      </c>
      <c r="C308" s="803" t="s">
        <v>453</v>
      </c>
      <c r="D308" s="748" t="s">
        <v>308</v>
      </c>
      <c r="E308" s="1262" t="s">
        <v>1487</v>
      </c>
      <c r="F308" s="770" t="s">
        <v>63</v>
      </c>
      <c r="G308" s="841">
        <f>H308/$H$657</f>
        <v>0.83333333333333337</v>
      </c>
      <c r="H308" s="794">
        <v>5</v>
      </c>
      <c r="I308" s="838">
        <v>3</v>
      </c>
      <c r="J308" s="775">
        <f>I308/$I$657</f>
        <v>1</v>
      </c>
      <c r="K308" s="855">
        <v>0</v>
      </c>
      <c r="L308" s="774">
        <f>K308/$K$657</f>
        <v>0</v>
      </c>
      <c r="M308" s="838">
        <v>0</v>
      </c>
      <c r="N308" s="775">
        <f>M308/H308</f>
        <v>0</v>
      </c>
      <c r="O308" s="595">
        <v>0</v>
      </c>
      <c r="P308" s="805">
        <v>0</v>
      </c>
      <c r="Q308" s="825">
        <v>0</v>
      </c>
      <c r="R308" s="805">
        <v>0</v>
      </c>
      <c r="S308" s="805">
        <v>24</v>
      </c>
      <c r="T308" s="818">
        <f>O308/S308</f>
        <v>0</v>
      </c>
      <c r="U308" s="856" t="s">
        <v>18</v>
      </c>
      <c r="V308" s="857">
        <v>1</v>
      </c>
      <c r="W308" s="857">
        <v>0</v>
      </c>
      <c r="X308" s="857">
        <v>0</v>
      </c>
      <c r="Y308" s="119"/>
      <c r="Z308" s="119" t="s">
        <v>271</v>
      </c>
      <c r="AA308" s="119"/>
      <c r="AB308" s="121"/>
      <c r="AC308" s="121"/>
      <c r="AD308" s="857">
        <v>0</v>
      </c>
      <c r="AE308" s="857" t="s">
        <v>632</v>
      </c>
      <c r="AF308" s="1018" t="s">
        <v>1472</v>
      </c>
    </row>
    <row r="309" spans="1:32" ht="15" customHeight="1" x14ac:dyDescent="0.25">
      <c r="A309" s="1223"/>
      <c r="B309" s="1224"/>
      <c r="C309" s="798"/>
      <c r="D309" s="131"/>
      <c r="E309" s="161"/>
      <c r="F309" s="771" t="s">
        <v>70</v>
      </c>
      <c r="G309" s="839"/>
      <c r="H309" s="764"/>
      <c r="I309" s="836"/>
      <c r="J309" s="776"/>
      <c r="K309" s="797"/>
      <c r="L309" s="777"/>
      <c r="M309" s="836"/>
      <c r="N309" s="776"/>
      <c r="O309" s="782"/>
      <c r="P309" s="810"/>
      <c r="Q309" s="828"/>
      <c r="R309" s="810"/>
      <c r="S309" s="810"/>
      <c r="T309" s="820"/>
      <c r="U309" s="809" t="s">
        <v>18</v>
      </c>
      <c r="V309" s="800">
        <v>1</v>
      </c>
      <c r="W309" s="800">
        <v>0</v>
      </c>
      <c r="X309" s="800">
        <v>0</v>
      </c>
      <c r="Y309" s="784"/>
      <c r="Z309" s="784"/>
      <c r="AA309" s="784"/>
      <c r="AB309" s="793"/>
      <c r="AC309" s="793"/>
      <c r="AD309" s="800" t="s">
        <v>1489</v>
      </c>
      <c r="AE309" s="851" t="s">
        <v>1488</v>
      </c>
      <c r="AF309" s="813"/>
    </row>
    <row r="310" spans="1:32" ht="15" customHeight="1" x14ac:dyDescent="0.25">
      <c r="A310" s="1223"/>
      <c r="B310" s="1224"/>
      <c r="C310" s="798"/>
      <c r="D310" s="131"/>
      <c r="E310" s="161"/>
      <c r="F310" s="771" t="s">
        <v>1057</v>
      </c>
      <c r="G310" s="839"/>
      <c r="H310" s="764"/>
      <c r="I310" s="836"/>
      <c r="J310" s="776"/>
      <c r="K310" s="797"/>
      <c r="L310" s="777"/>
      <c r="M310" s="836"/>
      <c r="N310" s="776"/>
      <c r="O310" s="782"/>
      <c r="P310" s="810"/>
      <c r="Q310" s="828"/>
      <c r="R310" s="810"/>
      <c r="S310" s="810"/>
      <c r="T310" s="820"/>
      <c r="U310" s="809" t="s">
        <v>18</v>
      </c>
      <c r="V310" s="800">
        <v>1</v>
      </c>
      <c r="W310" s="800">
        <v>0</v>
      </c>
      <c r="X310" s="800">
        <v>0</v>
      </c>
      <c r="Y310" s="784"/>
      <c r="Z310" s="784"/>
      <c r="AA310" s="784"/>
      <c r="AB310" s="793"/>
      <c r="AC310" s="793"/>
      <c r="AD310" s="800" t="s">
        <v>789</v>
      </c>
      <c r="AE310" s="851" t="s">
        <v>1491</v>
      </c>
      <c r="AF310" s="813"/>
    </row>
    <row r="311" spans="1:32" ht="15" customHeight="1" thickBot="1" x14ac:dyDescent="0.3">
      <c r="A311" s="1223"/>
      <c r="B311" s="1224"/>
      <c r="C311" s="798"/>
      <c r="D311" s="131"/>
      <c r="E311" s="161"/>
      <c r="F311" s="771" t="s">
        <v>188</v>
      </c>
      <c r="G311" s="839"/>
      <c r="H311" s="764"/>
      <c r="I311" s="836"/>
      <c r="J311" s="776"/>
      <c r="K311" s="797"/>
      <c r="L311" s="777"/>
      <c r="M311" s="836"/>
      <c r="N311" s="776"/>
      <c r="O311" s="782"/>
      <c r="P311" s="810"/>
      <c r="Q311" s="828"/>
      <c r="R311" s="810"/>
      <c r="S311" s="810"/>
      <c r="T311" s="820"/>
      <c r="U311" s="809" t="s">
        <v>18</v>
      </c>
      <c r="V311" s="800">
        <v>1</v>
      </c>
      <c r="W311" s="800">
        <v>0</v>
      </c>
      <c r="X311" s="800">
        <v>0</v>
      </c>
      <c r="Y311" s="784"/>
      <c r="Z311" s="784" t="s">
        <v>273</v>
      </c>
      <c r="AA311" s="784"/>
      <c r="AB311" s="793"/>
      <c r="AC311" s="793"/>
      <c r="AD311" s="800" t="s">
        <v>721</v>
      </c>
      <c r="AE311" s="798" t="s">
        <v>1490</v>
      </c>
      <c r="AF311" s="813"/>
    </row>
    <row r="312" spans="1:32" ht="15" customHeight="1" thickBot="1" x14ac:dyDescent="0.3">
      <c r="A312" s="1227"/>
      <c r="B312" s="1228"/>
      <c r="C312" s="806"/>
      <c r="D312" s="132"/>
      <c r="E312" s="250"/>
      <c r="F312" s="849" t="s">
        <v>318</v>
      </c>
      <c r="G312" s="840"/>
      <c r="H312" s="765"/>
      <c r="I312" s="837"/>
      <c r="J312" s="778"/>
      <c r="K312" s="807"/>
      <c r="L312" s="762"/>
      <c r="M312" s="837"/>
      <c r="N312" s="778"/>
      <c r="O312" s="781"/>
      <c r="P312" s="802"/>
      <c r="Q312" s="827"/>
      <c r="R312" s="802"/>
      <c r="S312" s="802"/>
      <c r="T312" s="821"/>
      <c r="U312" s="789" t="s">
        <v>18</v>
      </c>
      <c r="V312" s="854">
        <v>1</v>
      </c>
      <c r="W312" s="854">
        <v>0</v>
      </c>
      <c r="X312" s="854">
        <v>0</v>
      </c>
      <c r="Y312" s="1096" t="s">
        <v>276</v>
      </c>
      <c r="Z312" s="1096">
        <v>0</v>
      </c>
      <c r="AA312" s="1328">
        <v>42909</v>
      </c>
      <c r="AB312" s="1097"/>
      <c r="AC312" s="1097"/>
      <c r="AD312" s="854">
        <v>0</v>
      </c>
      <c r="AE312" s="788" t="s">
        <v>1492</v>
      </c>
      <c r="AF312" s="814"/>
    </row>
    <row r="313" spans="1:32" ht="15" customHeight="1" x14ac:dyDescent="0.25">
      <c r="A313" s="1226">
        <v>14</v>
      </c>
      <c r="B313" s="1229">
        <v>40820</v>
      </c>
      <c r="C313" s="60" t="s">
        <v>383</v>
      </c>
      <c r="D313" s="407" t="s">
        <v>309</v>
      </c>
      <c r="E313" s="1622" t="s">
        <v>718</v>
      </c>
      <c r="F313" s="770" t="s">
        <v>839</v>
      </c>
      <c r="G313" s="841">
        <f>H313/$H$657</f>
        <v>0.66666666666666663</v>
      </c>
      <c r="H313" s="794">
        <v>4</v>
      </c>
      <c r="I313" s="838">
        <v>2</v>
      </c>
      <c r="J313" s="775">
        <f>I313/$I$657</f>
        <v>0.66666666666666663</v>
      </c>
      <c r="K313" s="389">
        <v>0</v>
      </c>
      <c r="L313" s="774">
        <f>K313/$K$657</f>
        <v>0</v>
      </c>
      <c r="M313" s="838">
        <v>0</v>
      </c>
      <c r="N313" s="184">
        <f>M313/H313</f>
        <v>0</v>
      </c>
      <c r="O313" s="389">
        <v>0</v>
      </c>
      <c r="P313" s="145">
        <v>0</v>
      </c>
      <c r="Q313" s="214">
        <v>0</v>
      </c>
      <c r="R313" s="145">
        <v>0</v>
      </c>
      <c r="S313" s="145">
        <v>49</v>
      </c>
      <c r="T313" s="178">
        <f>O313/S313</f>
        <v>0</v>
      </c>
      <c r="U313" s="60" t="s">
        <v>18</v>
      </c>
      <c r="V313" s="803">
        <v>1</v>
      </c>
      <c r="W313" s="803">
        <v>0</v>
      </c>
      <c r="X313" s="803">
        <v>0</v>
      </c>
      <c r="Y313" s="751" t="s">
        <v>277</v>
      </c>
      <c r="Z313" s="751">
        <v>0</v>
      </c>
      <c r="AA313" s="751"/>
      <c r="AB313" s="121"/>
      <c r="AC313" s="121"/>
      <c r="AD313" s="803" t="s">
        <v>722</v>
      </c>
      <c r="AE313" s="803" t="s">
        <v>1493</v>
      </c>
      <c r="AF313" s="1018" t="s">
        <v>1473</v>
      </c>
    </row>
    <row r="314" spans="1:32" ht="15" customHeight="1" x14ac:dyDescent="0.25">
      <c r="A314" s="1223"/>
      <c r="B314" s="1224"/>
      <c r="C314" s="797"/>
      <c r="D314" s="586"/>
      <c r="E314" s="1623"/>
      <c r="F314" s="771" t="s">
        <v>188</v>
      </c>
      <c r="G314" s="839"/>
      <c r="H314" s="764"/>
      <c r="I314" s="836"/>
      <c r="J314" s="776"/>
      <c r="K314" s="844"/>
      <c r="L314" s="777"/>
      <c r="M314" s="836"/>
      <c r="N314" s="359"/>
      <c r="O314" s="731"/>
      <c r="P314" s="796"/>
      <c r="Q314" s="796"/>
      <c r="R314" s="796"/>
      <c r="S314" s="796"/>
      <c r="T314" s="819"/>
      <c r="U314" s="853" t="s">
        <v>18</v>
      </c>
      <c r="V314" s="851">
        <v>1</v>
      </c>
      <c r="W314" s="851">
        <v>0</v>
      </c>
      <c r="X314" s="851">
        <v>0</v>
      </c>
      <c r="Y314" s="784"/>
      <c r="Z314" s="784"/>
      <c r="AA314" s="784"/>
      <c r="AB314" s="784"/>
      <c r="AC314" s="784"/>
      <c r="AD314" s="851" t="s">
        <v>721</v>
      </c>
      <c r="AE314" s="851" t="s">
        <v>1205</v>
      </c>
      <c r="AF314" s="261"/>
    </row>
    <row r="315" spans="1:32" ht="15" customHeight="1" x14ac:dyDescent="0.25">
      <c r="A315" s="1223"/>
      <c r="B315" s="1224"/>
      <c r="C315" s="797"/>
      <c r="D315" s="586"/>
      <c r="E315" s="1623"/>
      <c r="F315" s="771" t="s">
        <v>497</v>
      </c>
      <c r="G315" s="839"/>
      <c r="H315" s="764"/>
      <c r="I315" s="836"/>
      <c r="J315" s="776"/>
      <c r="K315" s="844"/>
      <c r="L315" s="777"/>
      <c r="M315" s="836"/>
      <c r="N315" s="359"/>
      <c r="O315" s="731"/>
      <c r="P315" s="796"/>
      <c r="Q315" s="796"/>
      <c r="R315" s="796"/>
      <c r="S315" s="796"/>
      <c r="T315" s="819"/>
      <c r="U315" s="853" t="s">
        <v>18</v>
      </c>
      <c r="V315" s="851">
        <v>1</v>
      </c>
      <c r="W315" s="851">
        <v>0</v>
      </c>
      <c r="X315" s="851">
        <v>0</v>
      </c>
      <c r="Y315" s="784"/>
      <c r="Z315" s="784"/>
      <c r="AA315" s="784"/>
      <c r="AB315" s="784"/>
      <c r="AC315" s="784"/>
      <c r="AD315" s="851" t="s">
        <v>719</v>
      </c>
      <c r="AE315" s="851" t="s">
        <v>720</v>
      </c>
      <c r="AF315" s="261"/>
    </row>
    <row r="316" spans="1:32" ht="25.5" customHeight="1" thickBot="1" x14ac:dyDescent="0.3">
      <c r="A316" s="1227"/>
      <c r="B316" s="1228"/>
      <c r="C316" s="807"/>
      <c r="D316" s="408"/>
      <c r="E316" s="1071"/>
      <c r="F316" s="849" t="s">
        <v>859</v>
      </c>
      <c r="G316" s="840"/>
      <c r="H316" s="765"/>
      <c r="I316" s="837"/>
      <c r="J316" s="778"/>
      <c r="K316" s="405"/>
      <c r="L316" s="762"/>
      <c r="M316" s="837"/>
      <c r="N316" s="185"/>
      <c r="O316" s="363"/>
      <c r="P316" s="802"/>
      <c r="Q316" s="802"/>
      <c r="R316" s="802"/>
      <c r="S316" s="802"/>
      <c r="T316" s="821"/>
      <c r="U316" s="789" t="s">
        <v>18</v>
      </c>
      <c r="V316" s="854">
        <v>1</v>
      </c>
      <c r="W316" s="854">
        <v>0</v>
      </c>
      <c r="X316" s="854">
        <v>0</v>
      </c>
      <c r="Y316" s="79"/>
      <c r="Z316" s="79"/>
      <c r="AA316" s="79"/>
      <c r="AB316" s="79"/>
      <c r="AC316" s="79"/>
      <c r="AD316" s="1073" t="s">
        <v>1465</v>
      </c>
      <c r="AE316" s="79" t="s">
        <v>1403</v>
      </c>
      <c r="AF316" s="1081"/>
    </row>
    <row r="317" spans="1:32" ht="16.5" customHeight="1" x14ac:dyDescent="0.25">
      <c r="A317" s="1226">
        <v>15</v>
      </c>
      <c r="B317" s="1229">
        <v>40840</v>
      </c>
      <c r="C317" s="803" t="s">
        <v>384</v>
      </c>
      <c r="D317" s="1329" t="s">
        <v>724</v>
      </c>
      <c r="E317" s="1618" t="s">
        <v>1494</v>
      </c>
      <c r="F317" s="770" t="s">
        <v>839</v>
      </c>
      <c r="G317" s="841">
        <f>H317/$H$657</f>
        <v>0.5</v>
      </c>
      <c r="H317" s="794">
        <v>3</v>
      </c>
      <c r="I317" s="838">
        <v>2</v>
      </c>
      <c r="J317" s="775">
        <f>I317/$I$657</f>
        <v>0.66666666666666663</v>
      </c>
      <c r="K317" s="855">
        <v>0</v>
      </c>
      <c r="L317" s="774">
        <f>K317/$K$657</f>
        <v>0</v>
      </c>
      <c r="M317" s="838">
        <v>0</v>
      </c>
      <c r="N317" s="775">
        <f>M317/H317</f>
        <v>0</v>
      </c>
      <c r="O317" s="829">
        <v>0</v>
      </c>
      <c r="P317" s="805">
        <v>0</v>
      </c>
      <c r="Q317" s="825">
        <v>0</v>
      </c>
      <c r="R317" s="805">
        <v>0</v>
      </c>
      <c r="S317" s="805">
        <v>58</v>
      </c>
      <c r="T317" s="818">
        <f>O317/S317</f>
        <v>0</v>
      </c>
      <c r="U317" s="856" t="s">
        <v>18</v>
      </c>
      <c r="V317" s="857">
        <v>1</v>
      </c>
      <c r="W317" s="857">
        <v>0</v>
      </c>
      <c r="X317" s="857">
        <v>0</v>
      </c>
      <c r="Y317" s="119" t="s">
        <v>687</v>
      </c>
      <c r="Z317" s="119">
        <v>0</v>
      </c>
      <c r="AA317" s="119"/>
      <c r="AB317" s="121"/>
      <c r="AC317" s="121"/>
      <c r="AD317" s="857" t="s">
        <v>1495</v>
      </c>
      <c r="AE317" s="857" t="s">
        <v>422</v>
      </c>
      <c r="AF317" s="1018" t="s">
        <v>1473</v>
      </c>
    </row>
    <row r="318" spans="1:32" ht="16.5" customHeight="1" x14ac:dyDescent="0.25">
      <c r="A318" s="801"/>
      <c r="B318" s="1224"/>
      <c r="C318" s="798"/>
      <c r="D318" s="587"/>
      <c r="E318" s="1619"/>
      <c r="F318" s="1571" t="s">
        <v>188</v>
      </c>
      <c r="G318" s="839"/>
      <c r="H318" s="764"/>
      <c r="I318" s="836"/>
      <c r="J318" s="776"/>
      <c r="K318" s="797"/>
      <c r="L318" s="777"/>
      <c r="M318" s="836"/>
      <c r="N318" s="776"/>
      <c r="O318" s="779"/>
      <c r="P318" s="796"/>
      <c r="Q318" s="826"/>
      <c r="R318" s="796"/>
      <c r="S318" s="796"/>
      <c r="T318" s="819"/>
      <c r="U318" s="853" t="s">
        <v>18</v>
      </c>
      <c r="V318" s="851">
        <v>1</v>
      </c>
      <c r="W318" s="851">
        <v>0</v>
      </c>
      <c r="X318" s="851">
        <v>0</v>
      </c>
      <c r="Y318" s="747"/>
      <c r="Z318" s="747"/>
      <c r="AA318" s="747"/>
      <c r="AB318" s="793"/>
      <c r="AC318" s="793"/>
      <c r="AD318" s="851" t="s">
        <v>1497</v>
      </c>
      <c r="AE318" s="851" t="s">
        <v>1496</v>
      </c>
      <c r="AF318" s="813"/>
    </row>
    <row r="319" spans="1:32" ht="16.5" customHeight="1" thickBot="1" x14ac:dyDescent="0.3">
      <c r="A319" s="815"/>
      <c r="B319" s="1228"/>
      <c r="C319" s="806"/>
      <c r="D319" s="811"/>
      <c r="E319" s="250"/>
      <c r="F319" s="729" t="s">
        <v>70</v>
      </c>
      <c r="G319" s="840"/>
      <c r="H319" s="765"/>
      <c r="I319" s="837"/>
      <c r="J319" s="778"/>
      <c r="K319" s="807"/>
      <c r="L319" s="762"/>
      <c r="M319" s="837"/>
      <c r="N319" s="778"/>
      <c r="O319" s="781"/>
      <c r="P319" s="802"/>
      <c r="Q319" s="827"/>
      <c r="R319" s="802"/>
      <c r="S319" s="802"/>
      <c r="T319" s="821"/>
      <c r="U319" s="789" t="s">
        <v>18</v>
      </c>
      <c r="V319" s="854">
        <v>1</v>
      </c>
      <c r="W319" s="854">
        <v>0</v>
      </c>
      <c r="X319" s="854">
        <v>0</v>
      </c>
      <c r="Y319" s="79">
        <v>0</v>
      </c>
      <c r="Z319" s="79" t="s">
        <v>280</v>
      </c>
      <c r="AA319" s="79"/>
      <c r="AB319" s="122"/>
      <c r="AC319" s="122"/>
      <c r="AD319" s="854" t="s">
        <v>1497</v>
      </c>
      <c r="AE319" s="788" t="s">
        <v>1498</v>
      </c>
      <c r="AF319" s="814"/>
    </row>
    <row r="320" spans="1:32" ht="15" customHeight="1" x14ac:dyDescent="0.25">
      <c r="A320" s="801">
        <v>16</v>
      </c>
      <c r="B320" s="1224">
        <v>40950</v>
      </c>
      <c r="C320" s="798" t="s">
        <v>385</v>
      </c>
      <c r="D320" s="1657" t="s">
        <v>844</v>
      </c>
      <c r="E320" s="1658" t="s">
        <v>845</v>
      </c>
      <c r="F320" s="388" t="s">
        <v>1104</v>
      </c>
      <c r="G320" s="839">
        <f>H320/$H$657</f>
        <v>1</v>
      </c>
      <c r="H320" s="783">
        <v>6</v>
      </c>
      <c r="I320" s="836">
        <v>2</v>
      </c>
      <c r="J320" s="776">
        <f>I320/$I$657</f>
        <v>0.66666666666666663</v>
      </c>
      <c r="K320" s="844">
        <v>0</v>
      </c>
      <c r="L320" s="777">
        <f>K320/$K$657</f>
        <v>0</v>
      </c>
      <c r="M320" s="836">
        <v>0</v>
      </c>
      <c r="N320" s="776">
        <f>M320/H320</f>
        <v>0</v>
      </c>
      <c r="O320" s="596">
        <v>0</v>
      </c>
      <c r="P320" s="739">
        <v>0</v>
      </c>
      <c r="Q320" s="759">
        <v>0</v>
      </c>
      <c r="R320" s="739">
        <v>0</v>
      </c>
      <c r="S320" s="739">
        <v>66</v>
      </c>
      <c r="T320" s="755">
        <f>O320/S320</f>
        <v>0</v>
      </c>
      <c r="U320" s="738" t="s">
        <v>18</v>
      </c>
      <c r="V320" s="735">
        <v>1</v>
      </c>
      <c r="W320" s="735">
        <v>0</v>
      </c>
      <c r="X320" s="735">
        <v>0</v>
      </c>
      <c r="Y320" s="761">
        <v>0</v>
      </c>
      <c r="Z320" s="761" t="s">
        <v>281</v>
      </c>
      <c r="AA320" s="761"/>
      <c r="AB320" s="75"/>
      <c r="AC320" s="75"/>
      <c r="AD320" s="739">
        <v>0</v>
      </c>
      <c r="AE320" s="13" t="s">
        <v>1499</v>
      </c>
      <c r="AF320" s="1019" t="s">
        <v>1473</v>
      </c>
    </row>
    <row r="321" spans="1:32" ht="15" customHeight="1" thickBot="1" x14ac:dyDescent="0.3">
      <c r="A321" s="801"/>
      <c r="B321" s="1224"/>
      <c r="C321" s="798"/>
      <c r="D321" s="1657"/>
      <c r="E321" s="1658"/>
      <c r="F321" s="771" t="s">
        <v>188</v>
      </c>
      <c r="G321" s="370"/>
      <c r="H321" s="353"/>
      <c r="I321" s="360"/>
      <c r="J321" s="459"/>
      <c r="K321" s="404"/>
      <c r="L321" s="460"/>
      <c r="M321" s="360"/>
      <c r="N321" s="459"/>
      <c r="O321" s="596"/>
      <c r="P321" s="25"/>
      <c r="Q321" s="212"/>
      <c r="R321" s="25"/>
      <c r="S321" s="25"/>
      <c r="T321" s="172"/>
      <c r="U321" s="24" t="s">
        <v>18</v>
      </c>
      <c r="V321" s="12">
        <v>1</v>
      </c>
      <c r="W321" s="12">
        <v>0</v>
      </c>
      <c r="X321" s="12">
        <v>0</v>
      </c>
      <c r="Y321" s="2">
        <v>0</v>
      </c>
      <c r="Z321" s="2" t="s">
        <v>282</v>
      </c>
      <c r="AA321" s="2"/>
      <c r="AB321" s="75"/>
      <c r="AC321" s="75"/>
      <c r="AD321" s="851" t="s">
        <v>1207</v>
      </c>
      <c r="AE321" s="852" t="s">
        <v>1500</v>
      </c>
      <c r="AF321" s="813"/>
    </row>
    <row r="322" spans="1:32" ht="15" customHeight="1" x14ac:dyDescent="0.25">
      <c r="A322" s="801"/>
      <c r="B322" s="1224"/>
      <c r="C322" s="798"/>
      <c r="D322" s="38"/>
      <c r="E322" s="45"/>
      <c r="F322" s="771" t="s">
        <v>293</v>
      </c>
      <c r="G322" s="370"/>
      <c r="H322" s="353"/>
      <c r="I322" s="360"/>
      <c r="J322" s="459"/>
      <c r="K322" s="404"/>
      <c r="L322" s="460"/>
      <c r="M322" s="360"/>
      <c r="N322" s="459"/>
      <c r="O322" s="576"/>
      <c r="P322" s="7"/>
      <c r="Q322" s="209"/>
      <c r="R322" s="7"/>
      <c r="S322" s="7"/>
      <c r="T322" s="167"/>
      <c r="U322" s="14" t="s">
        <v>18</v>
      </c>
      <c r="V322" s="5">
        <v>1</v>
      </c>
      <c r="W322" s="5">
        <v>0</v>
      </c>
      <c r="X322" s="5">
        <v>0</v>
      </c>
      <c r="Y322" s="119">
        <v>0</v>
      </c>
      <c r="Z322" s="119">
        <v>0</v>
      </c>
      <c r="AA322" s="120">
        <v>42909</v>
      </c>
      <c r="AB322" s="121"/>
      <c r="AC322" s="121"/>
      <c r="AD322" s="851" t="s">
        <v>1207</v>
      </c>
      <c r="AE322" s="852" t="s">
        <v>1208</v>
      </c>
      <c r="AF322" s="813"/>
    </row>
    <row r="323" spans="1:32" ht="15" customHeight="1" thickBot="1" x14ac:dyDescent="0.3">
      <c r="A323" s="801"/>
      <c r="B323" s="1224"/>
      <c r="C323" s="798"/>
      <c r="D323" s="38"/>
      <c r="E323" s="45"/>
      <c r="F323" s="842" t="s">
        <v>310</v>
      </c>
      <c r="G323" s="370"/>
      <c r="H323" s="353"/>
      <c r="I323" s="360"/>
      <c r="J323" s="459"/>
      <c r="K323" s="404"/>
      <c r="L323" s="460"/>
      <c r="M323" s="360"/>
      <c r="N323" s="459"/>
      <c r="O323" s="576"/>
      <c r="P323" s="7"/>
      <c r="Q323" s="209"/>
      <c r="R323" s="7"/>
      <c r="S323" s="7"/>
      <c r="T323" s="167"/>
      <c r="U323" s="14" t="s">
        <v>18</v>
      </c>
      <c r="V323" s="5">
        <v>1</v>
      </c>
      <c r="W323" s="5">
        <v>0</v>
      </c>
      <c r="X323" s="5">
        <v>0</v>
      </c>
      <c r="Y323" s="79">
        <v>0</v>
      </c>
      <c r="Z323" s="79">
        <v>0</v>
      </c>
      <c r="AA323" s="79"/>
      <c r="AB323" s="122"/>
      <c r="AC323" s="122"/>
      <c r="AD323" s="5">
        <v>0</v>
      </c>
      <c r="AE323" s="852" t="s">
        <v>1209</v>
      </c>
      <c r="AF323" s="813"/>
    </row>
    <row r="324" spans="1:32" ht="28.5" customHeight="1" x14ac:dyDescent="0.25">
      <c r="A324" s="801"/>
      <c r="B324" s="1224"/>
      <c r="C324" s="798"/>
      <c r="D324" s="38"/>
      <c r="E324" s="45"/>
      <c r="F324" s="842" t="s">
        <v>311</v>
      </c>
      <c r="G324" s="370"/>
      <c r="H324" s="353"/>
      <c r="I324" s="360"/>
      <c r="J324" s="459"/>
      <c r="K324" s="404"/>
      <c r="L324" s="460"/>
      <c r="M324" s="360"/>
      <c r="N324" s="459"/>
      <c r="O324" s="576"/>
      <c r="P324" s="7"/>
      <c r="Q324" s="209"/>
      <c r="R324" s="7"/>
      <c r="S324" s="7"/>
      <c r="T324" s="167"/>
      <c r="U324" s="14" t="s">
        <v>18</v>
      </c>
      <c r="V324" s="5">
        <v>1</v>
      </c>
      <c r="W324" s="5">
        <v>0</v>
      </c>
      <c r="X324" s="5">
        <v>0</v>
      </c>
      <c r="Y324" s="119" t="s">
        <v>286</v>
      </c>
      <c r="Z324" s="119" t="s">
        <v>287</v>
      </c>
      <c r="AA324" s="120">
        <v>42909</v>
      </c>
      <c r="AB324" s="121"/>
      <c r="AC324" s="121"/>
      <c r="AD324" s="5">
        <v>0</v>
      </c>
      <c r="AE324" s="9" t="s">
        <v>1101</v>
      </c>
      <c r="AF324" s="813"/>
    </row>
    <row r="325" spans="1:32" ht="26.25" customHeight="1" thickBot="1" x14ac:dyDescent="0.3">
      <c r="A325" s="801"/>
      <c r="B325" s="1224"/>
      <c r="C325" s="798"/>
      <c r="D325" s="742"/>
      <c r="E325" s="745"/>
      <c r="F325" s="849" t="s">
        <v>494</v>
      </c>
      <c r="G325" s="768"/>
      <c r="H325" s="764"/>
      <c r="I325" s="766"/>
      <c r="J325" s="776"/>
      <c r="K325" s="773"/>
      <c r="L325" s="777"/>
      <c r="M325" s="766"/>
      <c r="N325" s="776"/>
      <c r="O325" s="782"/>
      <c r="P325" s="744"/>
      <c r="Q325" s="758"/>
      <c r="R325" s="744"/>
      <c r="S325" s="744"/>
      <c r="T325" s="754"/>
      <c r="U325" s="743" t="s">
        <v>18</v>
      </c>
      <c r="V325" s="737">
        <v>1</v>
      </c>
      <c r="W325" s="737">
        <v>0</v>
      </c>
      <c r="X325" s="737">
        <v>0</v>
      </c>
      <c r="Y325" s="763" t="s">
        <v>288</v>
      </c>
      <c r="Z325" s="763">
        <v>0</v>
      </c>
      <c r="AA325" s="763"/>
      <c r="AB325" s="75"/>
      <c r="AC325" s="75"/>
      <c r="AD325" s="737" t="s">
        <v>493</v>
      </c>
      <c r="AE325" s="736" t="s">
        <v>846</v>
      </c>
      <c r="AF325" s="813"/>
    </row>
    <row r="326" spans="1:32" ht="15" customHeight="1" x14ac:dyDescent="0.25">
      <c r="A326" s="812">
        <v>17</v>
      </c>
      <c r="B326" s="1229">
        <v>40990</v>
      </c>
      <c r="C326" s="803" t="s">
        <v>270</v>
      </c>
      <c r="D326" s="748" t="s">
        <v>313</v>
      </c>
      <c r="E326" s="1616" t="s">
        <v>314</v>
      </c>
      <c r="F326" s="1330" t="s">
        <v>311</v>
      </c>
      <c r="G326" s="769">
        <f>H326/$H$657</f>
        <v>0.83333333333333337</v>
      </c>
      <c r="H326" s="794">
        <v>5</v>
      </c>
      <c r="I326" s="767">
        <v>1</v>
      </c>
      <c r="J326" s="775">
        <f>I326/$I$657</f>
        <v>0.33333333333333331</v>
      </c>
      <c r="K326" s="740">
        <v>1</v>
      </c>
      <c r="L326" s="774">
        <f>K326/$K$657</f>
        <v>0.33333333333333331</v>
      </c>
      <c r="M326" s="767">
        <v>0</v>
      </c>
      <c r="N326" s="775">
        <f>M326/H326</f>
        <v>0</v>
      </c>
      <c r="O326" s="760">
        <v>0</v>
      </c>
      <c r="P326" s="741">
        <v>0</v>
      </c>
      <c r="Q326" s="756">
        <v>0</v>
      </c>
      <c r="R326" s="741">
        <v>0</v>
      </c>
      <c r="S326" s="741">
        <v>78</v>
      </c>
      <c r="T326" s="752">
        <f>O326/S326</f>
        <v>0</v>
      </c>
      <c r="U326" s="791" t="s">
        <v>18</v>
      </c>
      <c r="V326" s="790">
        <v>1</v>
      </c>
      <c r="W326" s="792">
        <v>0</v>
      </c>
      <c r="X326" s="792">
        <v>0</v>
      </c>
      <c r="Y326" s="784" t="s">
        <v>288</v>
      </c>
      <c r="Z326" s="784">
        <v>0</v>
      </c>
      <c r="AA326" s="784"/>
      <c r="AB326" s="793"/>
      <c r="AC326" s="793"/>
      <c r="AD326" s="857" t="s">
        <v>1211</v>
      </c>
      <c r="AE326" s="858" t="s">
        <v>1212</v>
      </c>
      <c r="AF326" s="1018" t="s">
        <v>1473</v>
      </c>
    </row>
    <row r="327" spans="1:32" ht="15" customHeight="1" x14ac:dyDescent="0.25">
      <c r="A327" s="801"/>
      <c r="B327" s="1224"/>
      <c r="C327" s="798"/>
      <c r="D327" s="746"/>
      <c r="E327" s="1617"/>
      <c r="F327" s="771" t="s">
        <v>315</v>
      </c>
      <c r="G327" s="768"/>
      <c r="H327" s="764"/>
      <c r="I327" s="766"/>
      <c r="J327" s="776"/>
      <c r="K327" s="734"/>
      <c r="L327" s="777"/>
      <c r="M327" s="766"/>
      <c r="N327" s="776"/>
      <c r="O327" s="779"/>
      <c r="P327" s="733"/>
      <c r="Q327" s="757"/>
      <c r="R327" s="733"/>
      <c r="S327" s="733"/>
      <c r="T327" s="753"/>
      <c r="U327" s="787" t="s">
        <v>19</v>
      </c>
      <c r="V327" s="785">
        <v>1</v>
      </c>
      <c r="W327" s="785">
        <v>0</v>
      </c>
      <c r="X327" s="785">
        <v>0</v>
      </c>
      <c r="Y327" s="784" t="s">
        <v>288</v>
      </c>
      <c r="Z327" s="784">
        <v>0</v>
      </c>
      <c r="AA327" s="784"/>
      <c r="AB327" s="793"/>
      <c r="AC327" s="793"/>
      <c r="AD327" s="786" t="s">
        <v>940</v>
      </c>
      <c r="AE327" s="786" t="s">
        <v>941</v>
      </c>
      <c r="AF327" s="813"/>
    </row>
    <row r="328" spans="1:32" ht="15" customHeight="1" x14ac:dyDescent="0.25">
      <c r="A328" s="801"/>
      <c r="B328" s="1224"/>
      <c r="C328" s="798"/>
      <c r="D328" s="746"/>
      <c r="E328" s="1617"/>
      <c r="F328" s="1010" t="s">
        <v>181</v>
      </c>
      <c r="G328" s="768"/>
      <c r="H328" s="764"/>
      <c r="I328" s="766"/>
      <c r="J328" s="776"/>
      <c r="K328" s="734"/>
      <c r="L328" s="777"/>
      <c r="M328" s="766"/>
      <c r="N328" s="776"/>
      <c r="O328" s="779"/>
      <c r="P328" s="733"/>
      <c r="Q328" s="757"/>
      <c r="R328" s="733"/>
      <c r="S328" s="733"/>
      <c r="T328" s="753"/>
      <c r="U328" s="787" t="s">
        <v>18</v>
      </c>
      <c r="V328" s="785">
        <v>1</v>
      </c>
      <c r="W328" s="785">
        <v>0</v>
      </c>
      <c r="X328" s="785">
        <v>0</v>
      </c>
      <c r="Y328" s="784" t="s">
        <v>288</v>
      </c>
      <c r="Z328" s="784">
        <v>0</v>
      </c>
      <c r="AA328" s="784"/>
      <c r="AB328" s="793"/>
      <c r="AC328" s="793"/>
      <c r="AD328" s="786" t="s">
        <v>423</v>
      </c>
      <c r="AE328" s="786" t="s">
        <v>131</v>
      </c>
      <c r="AF328" s="813"/>
    </row>
    <row r="329" spans="1:32" ht="42.75" customHeight="1" x14ac:dyDescent="0.25">
      <c r="A329" s="801"/>
      <c r="B329" s="1224"/>
      <c r="C329" s="798"/>
      <c r="D329" s="746"/>
      <c r="E329" s="745"/>
      <c r="F329" s="1252" t="s">
        <v>859</v>
      </c>
      <c r="G329" s="839"/>
      <c r="H329" s="764"/>
      <c r="I329" s="836"/>
      <c r="J329" s="776"/>
      <c r="K329" s="797"/>
      <c r="L329" s="777"/>
      <c r="M329" s="836"/>
      <c r="N329" s="776"/>
      <c r="O329" s="782"/>
      <c r="P329" s="810"/>
      <c r="Q329" s="828"/>
      <c r="R329" s="810"/>
      <c r="S329" s="810"/>
      <c r="T329" s="820"/>
      <c r="U329" s="809" t="s">
        <v>18</v>
      </c>
      <c r="V329" s="800">
        <v>1</v>
      </c>
      <c r="W329" s="800">
        <v>0</v>
      </c>
      <c r="X329" s="800">
        <v>0</v>
      </c>
      <c r="Y329" s="763"/>
      <c r="Z329" s="763"/>
      <c r="AA329" s="763"/>
      <c r="AB329" s="793"/>
      <c r="AC329" s="793"/>
      <c r="AD329" s="799" t="s">
        <v>1467</v>
      </c>
      <c r="AE329" s="799" t="s">
        <v>1403</v>
      </c>
      <c r="AF329" s="813"/>
    </row>
    <row r="330" spans="1:32" ht="15" customHeight="1" thickBot="1" x14ac:dyDescent="0.3">
      <c r="A330" s="801"/>
      <c r="B330" s="1224"/>
      <c r="C330" s="798"/>
      <c r="D330" s="746"/>
      <c r="E330" s="745"/>
      <c r="F330" s="1252" t="s">
        <v>439</v>
      </c>
      <c r="G330" s="839"/>
      <c r="H330" s="764"/>
      <c r="I330" s="836"/>
      <c r="J330" s="776"/>
      <c r="K330" s="797"/>
      <c r="L330" s="777"/>
      <c r="M330" s="836"/>
      <c r="N330" s="776"/>
      <c r="O330" s="782"/>
      <c r="P330" s="810"/>
      <c r="Q330" s="828"/>
      <c r="R330" s="810"/>
      <c r="S330" s="810"/>
      <c r="T330" s="820"/>
      <c r="U330" s="809" t="s">
        <v>135</v>
      </c>
      <c r="V330" s="800">
        <v>1</v>
      </c>
      <c r="W330" s="800">
        <v>0</v>
      </c>
      <c r="X330" s="800">
        <v>0</v>
      </c>
      <c r="Y330" s="763" t="s">
        <v>288</v>
      </c>
      <c r="Z330" s="763">
        <v>0</v>
      </c>
      <c r="AA330" s="763"/>
      <c r="AB330" s="793"/>
      <c r="AC330" s="793"/>
      <c r="AD330" s="799" t="s">
        <v>689</v>
      </c>
      <c r="AE330" s="799" t="s">
        <v>1210</v>
      </c>
      <c r="AF330" s="813"/>
    </row>
    <row r="331" spans="1:32" ht="15" customHeight="1" x14ac:dyDescent="0.25">
      <c r="A331" s="812">
        <v>18</v>
      </c>
      <c r="B331" s="1229">
        <v>40133</v>
      </c>
      <c r="C331" s="803" t="s">
        <v>272</v>
      </c>
      <c r="D331" s="748" t="s">
        <v>1213</v>
      </c>
      <c r="E331" s="1024">
        <v>0</v>
      </c>
      <c r="F331" s="843" t="s">
        <v>520</v>
      </c>
      <c r="G331" s="841">
        <f>H331/$H$657</f>
        <v>0.33333333333333331</v>
      </c>
      <c r="H331" s="794">
        <v>2</v>
      </c>
      <c r="I331" s="838">
        <v>1</v>
      </c>
      <c r="J331" s="775">
        <f>I331/$I$657</f>
        <v>0.33333333333333331</v>
      </c>
      <c r="K331" s="389">
        <v>0</v>
      </c>
      <c r="L331" s="774">
        <f>K331/$K$657</f>
        <v>0</v>
      </c>
      <c r="M331" s="838">
        <v>0</v>
      </c>
      <c r="N331" s="775">
        <f>M331/H331</f>
        <v>0</v>
      </c>
      <c r="O331" s="829">
        <v>0</v>
      </c>
      <c r="P331" s="805">
        <v>0</v>
      </c>
      <c r="Q331" s="825">
        <v>0</v>
      </c>
      <c r="R331" s="805">
        <v>0</v>
      </c>
      <c r="S331" s="805">
        <v>93</v>
      </c>
      <c r="T331" s="818">
        <f>O331/S331</f>
        <v>0</v>
      </c>
      <c r="U331" s="856" t="s">
        <v>18</v>
      </c>
      <c r="V331" s="857">
        <v>1</v>
      </c>
      <c r="W331" s="857">
        <v>0</v>
      </c>
      <c r="X331" s="857">
        <v>0</v>
      </c>
      <c r="Y331" s="119" t="s">
        <v>288</v>
      </c>
      <c r="Z331" s="119">
        <v>0</v>
      </c>
      <c r="AA331" s="119"/>
      <c r="AB331" s="121"/>
      <c r="AC331" s="121"/>
      <c r="AD331" s="1075" t="s">
        <v>1145</v>
      </c>
      <c r="AE331" s="858" t="s">
        <v>848</v>
      </c>
      <c r="AF331" s="1018" t="s">
        <v>1473</v>
      </c>
    </row>
    <row r="332" spans="1:32" ht="15" customHeight="1" thickBot="1" x14ac:dyDescent="0.3">
      <c r="A332" s="815"/>
      <c r="B332" s="1228"/>
      <c r="C332" s="806"/>
      <c r="D332" s="749"/>
      <c r="E332" s="1076"/>
      <c r="F332" s="1331" t="s">
        <v>311</v>
      </c>
      <c r="G332" s="840"/>
      <c r="H332" s="765"/>
      <c r="I332" s="837"/>
      <c r="J332" s="778"/>
      <c r="K332" s="405"/>
      <c r="L332" s="762"/>
      <c r="M332" s="837"/>
      <c r="N332" s="778"/>
      <c r="O332" s="565"/>
      <c r="P332" s="44"/>
      <c r="Q332" s="213"/>
      <c r="R332" s="44"/>
      <c r="S332" s="44"/>
      <c r="T332" s="169"/>
      <c r="U332" s="62" t="s">
        <v>19</v>
      </c>
      <c r="V332" s="806">
        <v>1</v>
      </c>
      <c r="W332" s="806">
        <v>0</v>
      </c>
      <c r="X332" s="806">
        <v>0</v>
      </c>
      <c r="Y332" s="79" t="s">
        <v>288</v>
      </c>
      <c r="Z332" s="79">
        <v>0</v>
      </c>
      <c r="AA332" s="79"/>
      <c r="AB332" s="122"/>
      <c r="AC332" s="122"/>
      <c r="AD332" s="1077" t="s">
        <v>316</v>
      </c>
      <c r="AE332" s="142" t="s">
        <v>633</v>
      </c>
      <c r="AF332" s="814"/>
    </row>
    <row r="333" spans="1:32" ht="15" customHeight="1" x14ac:dyDescent="0.25">
      <c r="A333" s="801">
        <v>19</v>
      </c>
      <c r="B333" s="1224">
        <v>40020</v>
      </c>
      <c r="C333" s="798" t="s">
        <v>454</v>
      </c>
      <c r="D333" s="746" t="s">
        <v>1501</v>
      </c>
      <c r="E333" s="1616" t="s">
        <v>1502</v>
      </c>
      <c r="F333" s="770" t="s">
        <v>1503</v>
      </c>
      <c r="G333" s="839">
        <f>H333/$H$657</f>
        <v>1.3333333333333333</v>
      </c>
      <c r="H333" s="783">
        <v>8</v>
      </c>
      <c r="I333" s="360">
        <v>0</v>
      </c>
      <c r="J333" s="459">
        <f>I333/$I$657</f>
        <v>0</v>
      </c>
      <c r="K333" s="10">
        <v>0</v>
      </c>
      <c r="L333" s="460">
        <f>K333/$K$657</f>
        <v>0</v>
      </c>
      <c r="M333" s="360">
        <v>0</v>
      </c>
      <c r="N333" s="459">
        <f>M333/H333</f>
        <v>0</v>
      </c>
      <c r="O333" s="780">
        <v>0</v>
      </c>
      <c r="P333" s="739">
        <v>0</v>
      </c>
      <c r="Q333" s="759">
        <v>0</v>
      </c>
      <c r="R333" s="739">
        <v>0</v>
      </c>
      <c r="S333" s="739">
        <v>68</v>
      </c>
      <c r="T333" s="755">
        <f>O333/S333</f>
        <v>0</v>
      </c>
      <c r="U333" s="738" t="s">
        <v>18</v>
      </c>
      <c r="V333" s="735">
        <v>1</v>
      </c>
      <c r="W333" s="735">
        <v>0</v>
      </c>
      <c r="X333" s="735">
        <v>0</v>
      </c>
      <c r="Y333" s="761" t="s">
        <v>288</v>
      </c>
      <c r="Z333" s="761">
        <v>0</v>
      </c>
      <c r="AA333" s="761"/>
      <c r="AB333" s="75"/>
      <c r="AC333" s="75"/>
      <c r="AD333" s="735" t="s">
        <v>317</v>
      </c>
      <c r="AE333" s="13" t="s">
        <v>1506</v>
      </c>
      <c r="AF333" s="1019" t="s">
        <v>1473</v>
      </c>
    </row>
    <row r="334" spans="1:32" ht="15" customHeight="1" x14ac:dyDescent="0.25">
      <c r="A334" s="801"/>
      <c r="B334" s="1224"/>
      <c r="C334" s="798"/>
      <c r="D334" s="746"/>
      <c r="E334" s="1617"/>
      <c r="F334" s="388" t="s">
        <v>1504</v>
      </c>
      <c r="G334" s="839"/>
      <c r="H334" s="783"/>
      <c r="I334" s="836"/>
      <c r="J334" s="776"/>
      <c r="K334" s="797"/>
      <c r="L334" s="777"/>
      <c r="M334" s="836"/>
      <c r="N334" s="776"/>
      <c r="O334" s="780"/>
      <c r="P334" s="739"/>
      <c r="Q334" s="759"/>
      <c r="R334" s="739"/>
      <c r="S334" s="739"/>
      <c r="T334" s="755"/>
      <c r="U334" s="738" t="s">
        <v>18</v>
      </c>
      <c r="V334" s="735">
        <v>1</v>
      </c>
      <c r="W334" s="735">
        <v>0</v>
      </c>
      <c r="X334" s="735">
        <v>0</v>
      </c>
      <c r="Y334" s="761"/>
      <c r="Z334" s="761"/>
      <c r="AA334" s="761"/>
      <c r="AB334" s="793"/>
      <c r="AC334" s="793"/>
      <c r="AD334" s="735" t="s">
        <v>1505</v>
      </c>
      <c r="AE334" s="13" t="s">
        <v>1507</v>
      </c>
      <c r="AF334" s="1019"/>
    </row>
    <row r="335" spans="1:32" ht="27" customHeight="1" x14ac:dyDescent="0.25">
      <c r="A335" s="801"/>
      <c r="B335" s="1224"/>
      <c r="C335" s="798"/>
      <c r="D335" s="86"/>
      <c r="E335" s="1617"/>
      <c r="F335" s="388" t="s">
        <v>853</v>
      </c>
      <c r="G335" s="370"/>
      <c r="H335" s="353"/>
      <c r="I335" s="497"/>
      <c r="J335" s="459"/>
      <c r="K335" s="10"/>
      <c r="L335" s="460"/>
      <c r="M335" s="360"/>
      <c r="N335" s="459"/>
      <c r="O335" s="593"/>
      <c r="P335" s="25"/>
      <c r="Q335" s="212"/>
      <c r="R335" s="25"/>
      <c r="S335" s="25"/>
      <c r="T335" s="172"/>
      <c r="U335" s="24" t="s">
        <v>135</v>
      </c>
      <c r="V335" s="12">
        <v>1</v>
      </c>
      <c r="W335" s="12">
        <v>0</v>
      </c>
      <c r="X335" s="12">
        <v>0</v>
      </c>
      <c r="Y335" s="2"/>
      <c r="Z335" s="2"/>
      <c r="AA335" s="2"/>
      <c r="AB335" s="75"/>
      <c r="AC335" s="75"/>
      <c r="AD335" s="12" t="s">
        <v>855</v>
      </c>
      <c r="AE335" s="13" t="s">
        <v>854</v>
      </c>
      <c r="AF335" s="261"/>
    </row>
    <row r="336" spans="1:32" ht="27" customHeight="1" x14ac:dyDescent="0.25">
      <c r="A336" s="801"/>
      <c r="B336" s="1224"/>
      <c r="C336" s="798"/>
      <c r="D336" s="86"/>
      <c r="E336" s="45"/>
      <c r="F336" s="1626" t="s">
        <v>859</v>
      </c>
      <c r="G336" s="370"/>
      <c r="H336" s="10"/>
      <c r="I336" s="360"/>
      <c r="J336" s="459"/>
      <c r="K336" s="10"/>
      <c r="L336" s="460"/>
      <c r="M336" s="360"/>
      <c r="N336" s="459"/>
      <c r="O336" s="576"/>
      <c r="P336" s="7"/>
      <c r="Q336" s="209"/>
      <c r="R336" s="7"/>
      <c r="S336" s="7"/>
      <c r="T336" s="164"/>
      <c r="U336" s="14" t="s">
        <v>18</v>
      </c>
      <c r="V336" s="5">
        <v>1</v>
      </c>
      <c r="W336" s="5">
        <v>0</v>
      </c>
      <c r="X336" s="5">
        <v>0</v>
      </c>
      <c r="Y336" s="2" t="s">
        <v>288</v>
      </c>
      <c r="Z336" s="2">
        <v>0</v>
      </c>
      <c r="AA336" s="2"/>
      <c r="AB336" s="75"/>
      <c r="AC336" s="75"/>
      <c r="AD336" s="5" t="s">
        <v>1610</v>
      </c>
      <c r="AE336" s="9" t="s">
        <v>852</v>
      </c>
      <c r="AF336" s="813"/>
    </row>
    <row r="337" spans="1:33" ht="27" customHeight="1" x14ac:dyDescent="0.25">
      <c r="A337" s="801"/>
      <c r="B337" s="1224"/>
      <c r="C337" s="798"/>
      <c r="D337" s="746"/>
      <c r="E337" s="745"/>
      <c r="F337" s="1627"/>
      <c r="G337" s="839"/>
      <c r="H337" s="764"/>
      <c r="I337" s="836"/>
      <c r="J337" s="776"/>
      <c r="K337" s="844"/>
      <c r="L337" s="777"/>
      <c r="M337" s="836"/>
      <c r="N337" s="776"/>
      <c r="O337" s="779"/>
      <c r="P337" s="796"/>
      <c r="Q337" s="826"/>
      <c r="R337" s="796"/>
      <c r="S337" s="796"/>
      <c r="T337" s="819"/>
      <c r="U337" s="853" t="s">
        <v>18</v>
      </c>
      <c r="V337" s="851">
        <v>1</v>
      </c>
      <c r="W337" s="851">
        <v>0</v>
      </c>
      <c r="X337" s="851">
        <v>0</v>
      </c>
      <c r="Y337" s="747"/>
      <c r="Z337" s="747"/>
      <c r="AA337" s="1072"/>
      <c r="AB337" s="793"/>
      <c r="AC337" s="793"/>
      <c r="AD337" s="851" t="s">
        <v>1144</v>
      </c>
      <c r="AE337" s="852" t="s">
        <v>1403</v>
      </c>
      <c r="AF337" s="813"/>
    </row>
    <row r="338" spans="1:33" ht="27" customHeight="1" x14ac:dyDescent="0.25">
      <c r="A338" s="801"/>
      <c r="B338" s="1224"/>
      <c r="C338" s="798"/>
      <c r="D338" s="746"/>
      <c r="E338" s="745"/>
      <c r="F338" s="1082" t="s">
        <v>1104</v>
      </c>
      <c r="G338" s="839"/>
      <c r="H338" s="764"/>
      <c r="I338" s="836"/>
      <c r="J338" s="776"/>
      <c r="K338" s="797"/>
      <c r="L338" s="777"/>
      <c r="M338" s="836"/>
      <c r="N338" s="776"/>
      <c r="O338" s="779"/>
      <c r="P338" s="796"/>
      <c r="Q338" s="826"/>
      <c r="R338" s="796"/>
      <c r="S338" s="796"/>
      <c r="T338" s="819"/>
      <c r="U338" s="853" t="s">
        <v>18</v>
      </c>
      <c r="V338" s="851">
        <v>1</v>
      </c>
      <c r="W338" s="851">
        <v>0</v>
      </c>
      <c r="X338" s="851">
        <v>0</v>
      </c>
      <c r="Y338" s="747"/>
      <c r="Z338" s="747"/>
      <c r="AA338" s="1072"/>
      <c r="AB338" s="793"/>
      <c r="AC338" s="793"/>
      <c r="AD338" s="851" t="s">
        <v>1215</v>
      </c>
      <c r="AE338" s="852" t="s">
        <v>1214</v>
      </c>
      <c r="AF338" s="813"/>
    </row>
    <row r="339" spans="1:33" ht="15" customHeight="1" x14ac:dyDescent="0.25">
      <c r="A339" s="801"/>
      <c r="B339" s="1224"/>
      <c r="C339" s="798"/>
      <c r="D339" s="86"/>
      <c r="E339" s="45"/>
      <c r="F339" s="842" t="s">
        <v>192</v>
      </c>
      <c r="G339" s="370"/>
      <c r="H339" s="10"/>
      <c r="I339" s="360"/>
      <c r="J339" s="459"/>
      <c r="K339" s="10"/>
      <c r="L339" s="460"/>
      <c r="M339" s="360"/>
      <c r="N339" s="459"/>
      <c r="O339" s="576"/>
      <c r="P339" s="7"/>
      <c r="Q339" s="209"/>
      <c r="R339" s="7"/>
      <c r="S339" s="7"/>
      <c r="T339" s="164"/>
      <c r="U339" s="14" t="s">
        <v>18</v>
      </c>
      <c r="V339" s="5">
        <v>1</v>
      </c>
      <c r="W339" s="5">
        <v>0</v>
      </c>
      <c r="X339" s="5">
        <v>0</v>
      </c>
      <c r="Y339" s="2">
        <v>0</v>
      </c>
      <c r="Z339" s="2" t="s">
        <v>289</v>
      </c>
      <c r="AA339" s="2"/>
      <c r="AB339" s="75"/>
      <c r="AC339" s="75"/>
      <c r="AD339" s="5">
        <v>0</v>
      </c>
      <c r="AE339" s="9" t="s">
        <v>180</v>
      </c>
      <c r="AF339" s="813"/>
    </row>
    <row r="340" spans="1:33" ht="27" customHeight="1" x14ac:dyDescent="0.25">
      <c r="A340" s="801"/>
      <c r="B340" s="1224"/>
      <c r="C340" s="798"/>
      <c r="D340" s="86"/>
      <c r="E340" s="45"/>
      <c r="F340" s="842" t="s">
        <v>63</v>
      </c>
      <c r="G340" s="370"/>
      <c r="H340" s="10"/>
      <c r="I340" s="360"/>
      <c r="J340" s="459"/>
      <c r="K340" s="10"/>
      <c r="L340" s="460"/>
      <c r="M340" s="360"/>
      <c r="N340" s="459"/>
      <c r="O340" s="576"/>
      <c r="P340" s="7"/>
      <c r="Q340" s="209"/>
      <c r="R340" s="7"/>
      <c r="S340" s="7"/>
      <c r="T340" s="164"/>
      <c r="U340" s="14" t="s">
        <v>135</v>
      </c>
      <c r="V340" s="5">
        <v>1</v>
      </c>
      <c r="W340" s="5">
        <v>0</v>
      </c>
      <c r="X340" s="5">
        <v>0</v>
      </c>
      <c r="Y340" s="2">
        <v>0</v>
      </c>
      <c r="Z340" s="2" t="s">
        <v>290</v>
      </c>
      <c r="AA340" s="2"/>
      <c r="AB340" s="75"/>
      <c r="AC340" s="75"/>
      <c r="AD340" s="5" t="s">
        <v>849</v>
      </c>
      <c r="AE340" s="9" t="s">
        <v>850</v>
      </c>
      <c r="AF340" s="813"/>
    </row>
    <row r="341" spans="1:33" ht="16.5" customHeight="1" thickBot="1" x14ac:dyDescent="0.3">
      <c r="A341" s="801"/>
      <c r="B341" s="1224"/>
      <c r="C341" s="798"/>
      <c r="D341" s="746"/>
      <c r="E341" s="745"/>
      <c r="F341" s="680" t="s">
        <v>318</v>
      </c>
      <c r="G341" s="839"/>
      <c r="H341" s="797"/>
      <c r="I341" s="360"/>
      <c r="J341" s="459"/>
      <c r="K341" s="10"/>
      <c r="L341" s="460"/>
      <c r="M341" s="360"/>
      <c r="N341" s="459"/>
      <c r="O341" s="217"/>
      <c r="P341" s="52"/>
      <c r="Q341" s="19"/>
      <c r="R341" s="52"/>
      <c r="S341" s="52"/>
      <c r="T341" s="1083"/>
      <c r="U341" s="61" t="s">
        <v>18</v>
      </c>
      <c r="V341" s="798">
        <v>1</v>
      </c>
      <c r="W341" s="798">
        <v>0</v>
      </c>
      <c r="X341" s="798">
        <v>0</v>
      </c>
      <c r="Y341" s="763">
        <v>0</v>
      </c>
      <c r="Z341" s="763" t="s">
        <v>291</v>
      </c>
      <c r="AA341" s="763"/>
      <c r="AB341" s="75"/>
      <c r="AC341" s="75"/>
      <c r="AD341" s="798" t="s">
        <v>857</v>
      </c>
      <c r="AE341" s="1084" t="s">
        <v>856</v>
      </c>
      <c r="AF341" s="813"/>
    </row>
    <row r="342" spans="1:33" ht="15" customHeight="1" thickBot="1" x14ac:dyDescent="0.3">
      <c r="A342" s="1669" t="s">
        <v>418</v>
      </c>
      <c r="B342" s="1670"/>
      <c r="C342" s="1670"/>
      <c r="D342" s="203"/>
      <c r="E342" s="203"/>
      <c r="F342" s="1085"/>
      <c r="G342" s="377">
        <f t="shared" ref="G342:N342" si="4">AVERAGE(G343:G437)</f>
        <v>1.2051282051282051</v>
      </c>
      <c r="H342" s="1086">
        <f t="shared" si="4"/>
        <v>7.2307692307692308</v>
      </c>
      <c r="I342" s="1087">
        <f t="shared" si="4"/>
        <v>2.1538461538461537</v>
      </c>
      <c r="J342" s="1088">
        <f t="shared" si="4"/>
        <v>0.71794871794871784</v>
      </c>
      <c r="K342" s="1089">
        <f t="shared" si="4"/>
        <v>0.30769230769230771</v>
      </c>
      <c r="L342" s="1090">
        <f t="shared" si="4"/>
        <v>0.10256410256410256</v>
      </c>
      <c r="M342" s="1159">
        <f t="shared" si="4"/>
        <v>0.15384615384615385</v>
      </c>
      <c r="N342" s="1091">
        <f t="shared" si="4"/>
        <v>1.9536019536019536E-2</v>
      </c>
      <c r="O342" s="1092">
        <f>SUM(O343:O437)</f>
        <v>0</v>
      </c>
      <c r="P342" s="1093">
        <f>SUM(P343:P437)</f>
        <v>0</v>
      </c>
      <c r="Q342" s="203">
        <f>SUM(Q343:Q437)</f>
        <v>0</v>
      </c>
      <c r="R342" s="1093">
        <f>SUM(R343:R437)</f>
        <v>0</v>
      </c>
      <c r="S342" s="1094">
        <f>SUM(S343:S438)</f>
        <v>1048</v>
      </c>
      <c r="T342" s="1095">
        <f>AVERAGE(T343:T437)</f>
        <v>0</v>
      </c>
      <c r="U342" s="203"/>
      <c r="V342" s="203"/>
      <c r="W342" s="203"/>
      <c r="X342" s="203"/>
      <c r="Y342" s="1096">
        <v>0</v>
      </c>
      <c r="Z342" s="1096" t="s">
        <v>291</v>
      </c>
      <c r="AA342" s="1096"/>
      <c r="AB342" s="1097"/>
      <c r="AC342" s="1097"/>
      <c r="AD342" s="203"/>
      <c r="AE342" s="203"/>
      <c r="AF342" s="1098"/>
    </row>
    <row r="343" spans="1:33" ht="15" customHeight="1" thickBot="1" x14ac:dyDescent="0.3">
      <c r="A343" s="801">
        <v>1</v>
      </c>
      <c r="B343" s="798">
        <v>50040</v>
      </c>
      <c r="C343" s="797" t="s">
        <v>387</v>
      </c>
      <c r="D343" s="412" t="s">
        <v>634</v>
      </c>
      <c r="E343" s="1728" t="s">
        <v>1509</v>
      </c>
      <c r="F343" s="843" t="s">
        <v>497</v>
      </c>
      <c r="G343" s="359">
        <f>H343/$H$657</f>
        <v>1.1666666666666667</v>
      </c>
      <c r="H343" s="671">
        <v>7</v>
      </c>
      <c r="I343" s="838">
        <v>3</v>
      </c>
      <c r="J343" s="775">
        <f>I343/$I$657</f>
        <v>1</v>
      </c>
      <c r="K343" s="389">
        <v>0</v>
      </c>
      <c r="L343" s="710">
        <f>K343/$K$657</f>
        <v>0</v>
      </c>
      <c r="M343" s="838">
        <v>1</v>
      </c>
      <c r="N343" s="775">
        <f>M343/H343</f>
        <v>0.14285714285714285</v>
      </c>
      <c r="O343" s="759">
        <v>0</v>
      </c>
      <c r="P343" s="739">
        <v>0</v>
      </c>
      <c r="Q343" s="759">
        <v>0</v>
      </c>
      <c r="R343" s="739">
        <v>0</v>
      </c>
      <c r="S343" s="739">
        <v>80</v>
      </c>
      <c r="T343" s="755">
        <f>O343/S343</f>
        <v>0</v>
      </c>
      <c r="U343" s="738" t="s">
        <v>18</v>
      </c>
      <c r="V343" s="735">
        <v>1</v>
      </c>
      <c r="W343" s="735">
        <v>0</v>
      </c>
      <c r="X343" s="735">
        <v>0</v>
      </c>
      <c r="Y343" s="761">
        <v>0</v>
      </c>
      <c r="Z343" s="761" t="s">
        <v>292</v>
      </c>
      <c r="AA343" s="761"/>
      <c r="AB343" s="793"/>
      <c r="AC343" s="793"/>
      <c r="AD343" s="735" t="s">
        <v>112</v>
      </c>
      <c r="AE343" s="13" t="s">
        <v>166</v>
      </c>
      <c r="AF343" s="1019" t="s">
        <v>1473</v>
      </c>
      <c r="AG343" s="1">
        <v>3</v>
      </c>
    </row>
    <row r="344" spans="1:33" ht="27" customHeight="1" x14ac:dyDescent="0.25">
      <c r="A344" s="801"/>
      <c r="B344" s="798"/>
      <c r="C344" s="797"/>
      <c r="D344" s="115"/>
      <c r="E344" s="1729"/>
      <c r="F344" s="772" t="s">
        <v>67</v>
      </c>
      <c r="G344" s="359"/>
      <c r="H344" s="646"/>
      <c r="I344" s="836"/>
      <c r="J344" s="776"/>
      <c r="K344" s="844"/>
      <c r="L344" s="711"/>
      <c r="M344" s="836"/>
      <c r="N344" s="776"/>
      <c r="O344" s="826"/>
      <c r="P344" s="7"/>
      <c r="Q344" s="209"/>
      <c r="R344" s="7"/>
      <c r="S344" s="7"/>
      <c r="T344" s="167"/>
      <c r="U344" s="14" t="s">
        <v>18</v>
      </c>
      <c r="V344" s="5">
        <v>1</v>
      </c>
      <c r="W344" s="5">
        <v>1</v>
      </c>
      <c r="X344" s="5">
        <v>0</v>
      </c>
      <c r="Y344" s="119" t="s">
        <v>294</v>
      </c>
      <c r="Z344" s="119" t="s">
        <v>295</v>
      </c>
      <c r="AA344" s="120">
        <v>42909</v>
      </c>
      <c r="AB344" s="121"/>
      <c r="AC344" s="121"/>
      <c r="AD344" s="851" t="s">
        <v>1216</v>
      </c>
      <c r="AE344" s="852" t="s">
        <v>1661</v>
      </c>
      <c r="AF344" s="107"/>
    </row>
    <row r="345" spans="1:33" ht="15" customHeight="1" x14ac:dyDescent="0.25">
      <c r="A345" s="801"/>
      <c r="B345" s="798"/>
      <c r="C345" s="797"/>
      <c r="D345" s="115"/>
      <c r="E345" s="1450"/>
      <c r="F345" s="771" t="s">
        <v>214</v>
      </c>
      <c r="G345" s="359"/>
      <c r="H345" s="646"/>
      <c r="I345" s="836"/>
      <c r="J345" s="776"/>
      <c r="K345" s="844"/>
      <c r="L345" s="711"/>
      <c r="M345" s="836"/>
      <c r="N345" s="776"/>
      <c r="O345" s="826"/>
      <c r="P345" s="7"/>
      <c r="Q345" s="209"/>
      <c r="R345" s="7"/>
      <c r="S345" s="7"/>
      <c r="T345" s="167"/>
      <c r="U345" s="14" t="s">
        <v>18</v>
      </c>
      <c r="V345" s="5">
        <v>1</v>
      </c>
      <c r="W345" s="5">
        <v>0</v>
      </c>
      <c r="X345" s="5">
        <v>0</v>
      </c>
      <c r="Y345" s="2" t="s">
        <v>296</v>
      </c>
      <c r="Z345" s="2">
        <v>0</v>
      </c>
      <c r="AA345" s="2"/>
      <c r="AB345" s="75"/>
      <c r="AC345" s="75"/>
      <c r="AD345" s="5" t="s">
        <v>635</v>
      </c>
      <c r="AE345" s="9" t="s">
        <v>167</v>
      </c>
      <c r="AF345" s="107"/>
    </row>
    <row r="346" spans="1:33" ht="123.75" customHeight="1" x14ac:dyDescent="0.25">
      <c r="A346" s="801"/>
      <c r="B346" s="798"/>
      <c r="C346" s="797"/>
      <c r="D346" s="115"/>
      <c r="E346" s="1269"/>
      <c r="F346" s="842" t="s">
        <v>859</v>
      </c>
      <c r="G346" s="359"/>
      <c r="H346" s="646"/>
      <c r="I346" s="836"/>
      <c r="J346" s="776"/>
      <c r="K346" s="844"/>
      <c r="L346" s="711"/>
      <c r="M346" s="836"/>
      <c r="N346" s="776"/>
      <c r="O346" s="826"/>
      <c r="P346" s="796"/>
      <c r="Q346" s="826"/>
      <c r="R346" s="796"/>
      <c r="S346" s="796"/>
      <c r="T346" s="819"/>
      <c r="U346" s="853" t="s">
        <v>18</v>
      </c>
      <c r="V346" s="851">
        <v>1</v>
      </c>
      <c r="W346" s="851">
        <v>1</v>
      </c>
      <c r="X346" s="851">
        <v>1</v>
      </c>
      <c r="Y346" s="784"/>
      <c r="Z346" s="784"/>
      <c r="AA346" s="784"/>
      <c r="AB346" s="793"/>
      <c r="AC346" s="793"/>
      <c r="AD346" s="1324" t="s">
        <v>1478</v>
      </c>
      <c r="AE346" s="852" t="s">
        <v>1403</v>
      </c>
      <c r="AF346" s="107"/>
    </row>
    <row r="347" spans="1:33" ht="16.5" customHeight="1" x14ac:dyDescent="0.25">
      <c r="A347" s="801"/>
      <c r="B347" s="798"/>
      <c r="C347" s="797"/>
      <c r="D347" s="115"/>
      <c r="E347" s="1621" t="s">
        <v>1513</v>
      </c>
      <c r="F347" s="1334" t="s">
        <v>1512</v>
      </c>
      <c r="G347" s="359"/>
      <c r="H347" s="1100"/>
      <c r="I347" s="836"/>
      <c r="J347" s="776"/>
      <c r="K347" s="844"/>
      <c r="L347" s="711"/>
      <c r="M347" s="836"/>
      <c r="N347" s="776"/>
      <c r="O347" s="237"/>
      <c r="P347" s="739"/>
      <c r="Q347" s="759"/>
      <c r="R347" s="739"/>
      <c r="S347" s="739"/>
      <c r="T347" s="755"/>
      <c r="U347" s="731" t="s">
        <v>17</v>
      </c>
      <c r="V347" s="851">
        <v>1</v>
      </c>
      <c r="W347" s="851">
        <v>0</v>
      </c>
      <c r="X347" s="851">
        <v>0</v>
      </c>
      <c r="Y347" s="784"/>
      <c r="Z347" s="784"/>
      <c r="AA347" s="784"/>
      <c r="AB347" s="199"/>
      <c r="AC347" s="199"/>
      <c r="AD347" s="851" t="s">
        <v>1510</v>
      </c>
      <c r="AE347" s="851" t="s">
        <v>1511</v>
      </c>
      <c r="AF347" s="107"/>
    </row>
    <row r="348" spans="1:33" ht="27" customHeight="1" x14ac:dyDescent="0.25">
      <c r="A348" s="801"/>
      <c r="B348" s="798"/>
      <c r="C348" s="797"/>
      <c r="D348" s="115"/>
      <c r="E348" s="1621"/>
      <c r="F348" s="388" t="s">
        <v>105</v>
      </c>
      <c r="G348" s="359"/>
      <c r="H348" s="646"/>
      <c r="I348" s="836"/>
      <c r="J348" s="776"/>
      <c r="K348" s="844"/>
      <c r="L348" s="711"/>
      <c r="M348" s="836"/>
      <c r="N348" s="776"/>
      <c r="O348" s="759"/>
      <c r="P348" s="739"/>
      <c r="Q348" s="759"/>
      <c r="R348" s="739"/>
      <c r="S348" s="739"/>
      <c r="T348" s="755"/>
      <c r="U348" s="738" t="s">
        <v>18</v>
      </c>
      <c r="V348" s="735">
        <v>1</v>
      </c>
      <c r="W348" s="735">
        <v>0</v>
      </c>
      <c r="X348" s="735">
        <v>0</v>
      </c>
      <c r="Y348" s="761"/>
      <c r="Z348" s="761"/>
      <c r="AA348" s="761"/>
      <c r="AB348" s="75"/>
      <c r="AC348" s="75"/>
      <c r="AD348" s="735" t="s">
        <v>725</v>
      </c>
      <c r="AE348" s="13" t="s">
        <v>64</v>
      </c>
      <c r="AF348" s="107"/>
    </row>
    <row r="349" spans="1:33" ht="15" customHeight="1" thickBot="1" x14ac:dyDescent="0.3">
      <c r="A349" s="815"/>
      <c r="B349" s="806"/>
      <c r="C349" s="807"/>
      <c r="D349" s="143"/>
      <c r="E349" s="48"/>
      <c r="F349" s="849" t="s">
        <v>71</v>
      </c>
      <c r="G349" s="185"/>
      <c r="H349" s="647"/>
      <c r="I349" s="837"/>
      <c r="J349" s="778"/>
      <c r="K349" s="405"/>
      <c r="L349" s="1099"/>
      <c r="M349" s="837"/>
      <c r="N349" s="778"/>
      <c r="O349" s="827"/>
      <c r="P349" s="23"/>
      <c r="Q349" s="210"/>
      <c r="R349" s="23"/>
      <c r="S349" s="23"/>
      <c r="T349" s="170"/>
      <c r="U349" s="22" t="s">
        <v>18</v>
      </c>
      <c r="V349" s="20">
        <v>1</v>
      </c>
      <c r="W349" s="20">
        <v>0</v>
      </c>
      <c r="X349" s="20">
        <v>0</v>
      </c>
      <c r="Y349" s="79" t="s">
        <v>297</v>
      </c>
      <c r="Z349" s="79">
        <v>0</v>
      </c>
      <c r="AA349" s="79"/>
      <c r="AB349" s="122"/>
      <c r="AC349" s="122"/>
      <c r="AD349" s="20">
        <v>0</v>
      </c>
      <c r="AE349" s="21" t="s">
        <v>168</v>
      </c>
      <c r="AF349" s="108"/>
    </row>
    <row r="350" spans="1:33" ht="16.5" customHeight="1" x14ac:dyDescent="0.25">
      <c r="A350" s="1375">
        <v>2</v>
      </c>
      <c r="B350" s="1358">
        <v>50003</v>
      </c>
      <c r="C350" s="1359" t="s">
        <v>386</v>
      </c>
      <c r="D350" s="1387" t="s">
        <v>40</v>
      </c>
      <c r="E350" s="1628" t="s">
        <v>727</v>
      </c>
      <c r="F350" s="1456" t="s">
        <v>170</v>
      </c>
      <c r="G350" s="1426">
        <f>H350/$H$657</f>
        <v>1.5</v>
      </c>
      <c r="H350" s="1359">
        <v>9</v>
      </c>
      <c r="I350" s="1414">
        <v>3</v>
      </c>
      <c r="J350" s="1437">
        <f>I350/$I$657</f>
        <v>1</v>
      </c>
      <c r="K350" s="389">
        <v>2</v>
      </c>
      <c r="L350" s="710">
        <f>K350/$K$657</f>
        <v>0.66666666666666663</v>
      </c>
      <c r="M350" s="1414">
        <v>1</v>
      </c>
      <c r="N350" s="1437">
        <f>M350/H350</f>
        <v>0.1111111111111111</v>
      </c>
      <c r="O350" s="1429">
        <v>0</v>
      </c>
      <c r="P350" s="1362">
        <v>0</v>
      </c>
      <c r="Q350" s="1429">
        <v>0</v>
      </c>
      <c r="R350" s="1362">
        <v>0</v>
      </c>
      <c r="S350" s="1362">
        <v>123</v>
      </c>
      <c r="T350" s="1404">
        <f>O350/S350</f>
        <v>0</v>
      </c>
      <c r="U350" s="362" t="s">
        <v>101</v>
      </c>
      <c r="V350" s="1400">
        <v>1</v>
      </c>
      <c r="W350" s="1361">
        <v>0</v>
      </c>
      <c r="X350" s="1361">
        <v>0</v>
      </c>
      <c r="Y350" s="1391" t="s">
        <v>299</v>
      </c>
      <c r="Z350" s="1391">
        <v>0</v>
      </c>
      <c r="AA350" s="1391"/>
      <c r="AB350" s="1392"/>
      <c r="AC350" s="1392"/>
      <c r="AD350" s="1361">
        <v>0</v>
      </c>
      <c r="AE350" s="1361" t="s">
        <v>172</v>
      </c>
      <c r="AF350" s="1454" t="s">
        <v>1473</v>
      </c>
    </row>
    <row r="351" spans="1:33" s="1336" customFormat="1" ht="16.5" customHeight="1" x14ac:dyDescent="0.25">
      <c r="A351" s="1351"/>
      <c r="B351" s="1343"/>
      <c r="C351" s="1342"/>
      <c r="D351" s="1388"/>
      <c r="E351" s="1629"/>
      <c r="F351" s="1468" t="s">
        <v>398</v>
      </c>
      <c r="G351" s="1424"/>
      <c r="H351" s="1342"/>
      <c r="I351" s="1413"/>
      <c r="J351" s="1439"/>
      <c r="K351" s="844"/>
      <c r="L351" s="711"/>
      <c r="M351" s="1413"/>
      <c r="N351" s="1439"/>
      <c r="O351" s="1433"/>
      <c r="P351" s="1357"/>
      <c r="Q351" s="1433"/>
      <c r="R351" s="1357"/>
      <c r="S351" s="1357"/>
      <c r="T351" s="1410"/>
      <c r="U351" s="364" t="s">
        <v>18</v>
      </c>
      <c r="V351" s="588">
        <v>1</v>
      </c>
      <c r="W351" s="1344">
        <v>0</v>
      </c>
      <c r="X351" s="1344">
        <v>0</v>
      </c>
      <c r="Y351" s="761"/>
      <c r="Z351" s="761"/>
      <c r="AA351" s="761"/>
      <c r="AB351" s="1382"/>
      <c r="AC351" s="1382"/>
      <c r="AD351" s="1344" t="s">
        <v>1560</v>
      </c>
      <c r="AE351" s="1344" t="s">
        <v>1559</v>
      </c>
      <c r="AF351" s="589"/>
    </row>
    <row r="352" spans="1:33" ht="15" customHeight="1" x14ac:dyDescent="0.25">
      <c r="A352" s="1351"/>
      <c r="B352" s="1343"/>
      <c r="C352" s="1342"/>
      <c r="D352" s="1388"/>
      <c r="E352" s="1629"/>
      <c r="F352" s="1451" t="s">
        <v>1066</v>
      </c>
      <c r="G352" s="1424"/>
      <c r="H352" s="831"/>
      <c r="I352" s="1413"/>
      <c r="J352" s="1439"/>
      <c r="K352" s="844"/>
      <c r="L352" s="711"/>
      <c r="M352" s="1413"/>
      <c r="N352" s="1439"/>
      <c r="O352" s="1430"/>
      <c r="P352" s="1339"/>
      <c r="Q352" s="1430"/>
      <c r="R352" s="1339"/>
      <c r="S352" s="1339"/>
      <c r="T352" s="1405"/>
      <c r="U352" s="731" t="s">
        <v>18</v>
      </c>
      <c r="V352" s="1340">
        <v>1</v>
      </c>
      <c r="W352" s="1338">
        <v>0</v>
      </c>
      <c r="X352" s="1338">
        <v>0</v>
      </c>
      <c r="Y352" s="1337">
        <v>0</v>
      </c>
      <c r="Z352" s="1337" t="s">
        <v>298</v>
      </c>
      <c r="AA352" s="1337"/>
      <c r="AB352" s="1428"/>
      <c r="AC352" s="1428"/>
      <c r="AD352" s="1338" t="s">
        <v>492</v>
      </c>
      <c r="AE352" s="1338" t="s">
        <v>171</v>
      </c>
      <c r="AF352" s="1379"/>
    </row>
    <row r="353" spans="1:32" ht="84" customHeight="1" x14ac:dyDescent="0.25">
      <c r="A353" s="1351"/>
      <c r="B353" s="1343"/>
      <c r="C353" s="1342"/>
      <c r="D353" s="1388"/>
      <c r="E353" s="1366" t="s">
        <v>1514</v>
      </c>
      <c r="F353" s="1453" t="s">
        <v>859</v>
      </c>
      <c r="G353" s="1424"/>
      <c r="H353" s="831"/>
      <c r="I353" s="1413"/>
      <c r="J353" s="1439"/>
      <c r="K353" s="1413"/>
      <c r="L353" s="1439"/>
      <c r="M353" s="1413"/>
      <c r="N353" s="1439"/>
      <c r="O353" s="1433"/>
      <c r="P353" s="1357"/>
      <c r="Q353" s="1433"/>
      <c r="R353" s="1357"/>
      <c r="S353" s="1357"/>
      <c r="T353" s="1410"/>
      <c r="U353" s="1346" t="s">
        <v>18</v>
      </c>
      <c r="V353" s="1338">
        <v>1</v>
      </c>
      <c r="W353" s="1338">
        <v>0</v>
      </c>
      <c r="X353" s="1338">
        <v>0</v>
      </c>
      <c r="Y353" s="1384"/>
      <c r="Z353" s="1384"/>
      <c r="AA353" s="1384"/>
      <c r="AB353" s="1382"/>
      <c r="AC353" s="1382"/>
      <c r="AD353" s="1069" t="s">
        <v>1479</v>
      </c>
      <c r="AE353" s="1338" t="s">
        <v>1403</v>
      </c>
      <c r="AF353" s="1379"/>
    </row>
    <row r="354" spans="1:32" ht="15" customHeight="1" x14ac:dyDescent="0.25">
      <c r="A354" s="1351"/>
      <c r="B354" s="1343"/>
      <c r="C354" s="1342"/>
      <c r="D354" s="1388"/>
      <c r="E354" s="1366"/>
      <c r="F354" s="1453" t="s">
        <v>215</v>
      </c>
      <c r="G354" s="1424"/>
      <c r="H354" s="831"/>
      <c r="I354" s="1413"/>
      <c r="J354" s="1418"/>
      <c r="K354" s="844"/>
      <c r="L354" s="638"/>
      <c r="M354" s="1413"/>
      <c r="N354" s="1418"/>
      <c r="O354" s="1430"/>
      <c r="P354" s="1339"/>
      <c r="Q354" s="1430"/>
      <c r="R354" s="1339"/>
      <c r="S354" s="1339"/>
      <c r="T354" s="1405"/>
      <c r="U354" s="731" t="s">
        <v>18</v>
      </c>
      <c r="V354" s="1340">
        <v>1</v>
      </c>
      <c r="W354" s="1338">
        <v>0</v>
      </c>
      <c r="X354" s="1338">
        <v>0</v>
      </c>
      <c r="Y354" s="1338"/>
      <c r="Z354" s="1338"/>
      <c r="AA354" s="1338"/>
      <c r="AB354" s="1338"/>
      <c r="AC354" s="1338"/>
      <c r="AD354" s="1338" t="s">
        <v>636</v>
      </c>
      <c r="AE354" s="1338" t="s">
        <v>173</v>
      </c>
      <c r="AF354" s="1379"/>
    </row>
    <row r="355" spans="1:32" ht="15" customHeight="1" x14ac:dyDescent="0.25">
      <c r="A355" s="1351"/>
      <c r="B355" s="1343"/>
      <c r="C355" s="1342"/>
      <c r="D355" s="1388"/>
      <c r="E355" s="1366"/>
      <c r="F355" s="1453" t="s">
        <v>165</v>
      </c>
      <c r="G355" s="1424"/>
      <c r="H355" s="831"/>
      <c r="I355" s="1413"/>
      <c r="J355" s="1418"/>
      <c r="K355" s="844"/>
      <c r="L355" s="638"/>
      <c r="M355" s="1413"/>
      <c r="N355" s="1418"/>
      <c r="O355" s="1430"/>
      <c r="P355" s="1339"/>
      <c r="Q355" s="1430"/>
      <c r="R355" s="1339"/>
      <c r="S355" s="1339"/>
      <c r="T355" s="1405"/>
      <c r="U355" s="731" t="s">
        <v>18</v>
      </c>
      <c r="V355" s="1340">
        <v>1</v>
      </c>
      <c r="W355" s="1338">
        <v>0</v>
      </c>
      <c r="X355" s="1338">
        <v>0</v>
      </c>
      <c r="Y355" s="1338"/>
      <c r="Z355" s="1338"/>
      <c r="AA355" s="1338"/>
      <c r="AB355" s="1338"/>
      <c r="AC355" s="1338"/>
      <c r="AD355" s="1338" t="s">
        <v>637</v>
      </c>
      <c r="AE355" s="1338" t="s">
        <v>169</v>
      </c>
      <c r="AF355" s="1379"/>
    </row>
    <row r="356" spans="1:32" ht="28.5" customHeight="1" x14ac:dyDescent="0.25">
      <c r="A356" s="1351"/>
      <c r="B356" s="1343"/>
      <c r="C356" s="1342"/>
      <c r="D356" s="1388"/>
      <c r="E356" s="1366"/>
      <c r="F356" s="1452" t="s">
        <v>520</v>
      </c>
      <c r="G356" s="1424"/>
      <c r="H356" s="831"/>
      <c r="I356" s="1413"/>
      <c r="J356" s="1418"/>
      <c r="K356" s="844"/>
      <c r="L356" s="638"/>
      <c r="M356" s="1413"/>
      <c r="N356" s="1418"/>
      <c r="O356" s="1430"/>
      <c r="P356" s="1339"/>
      <c r="Q356" s="1430"/>
      <c r="R356" s="1339"/>
      <c r="S356" s="1339"/>
      <c r="T356" s="1405"/>
      <c r="U356" s="731" t="s">
        <v>18</v>
      </c>
      <c r="V356" s="1340">
        <v>1</v>
      </c>
      <c r="W356" s="1338">
        <v>0</v>
      </c>
      <c r="X356" s="1338">
        <v>0</v>
      </c>
      <c r="Y356" s="1338"/>
      <c r="Z356" s="1338"/>
      <c r="AA356" s="1338"/>
      <c r="AB356" s="1338"/>
      <c r="AC356" s="1338"/>
      <c r="AD356" s="1338" t="s">
        <v>638</v>
      </c>
      <c r="AE356" s="1338" t="s">
        <v>1660</v>
      </c>
      <c r="AF356" s="1379"/>
    </row>
    <row r="357" spans="1:32" ht="15" customHeight="1" x14ac:dyDescent="0.25">
      <c r="A357" s="1351"/>
      <c r="B357" s="1343"/>
      <c r="C357" s="1342"/>
      <c r="D357" s="1388"/>
      <c r="E357" s="1366"/>
      <c r="F357" s="1452" t="s">
        <v>70</v>
      </c>
      <c r="G357" s="1424"/>
      <c r="H357" s="831"/>
      <c r="I357" s="1413"/>
      <c r="J357" s="1418"/>
      <c r="K357" s="844"/>
      <c r="L357" s="638"/>
      <c r="M357" s="1413"/>
      <c r="N357" s="1418"/>
      <c r="O357" s="1430"/>
      <c r="P357" s="1339"/>
      <c r="Q357" s="1430"/>
      <c r="R357" s="1339"/>
      <c r="S357" s="1339"/>
      <c r="T357" s="1405"/>
      <c r="U357" s="731" t="s">
        <v>18</v>
      </c>
      <c r="V357" s="1340">
        <v>1</v>
      </c>
      <c r="W357" s="1338">
        <v>0</v>
      </c>
      <c r="X357" s="1338">
        <v>0</v>
      </c>
      <c r="Y357" s="1338"/>
      <c r="Z357" s="1338"/>
      <c r="AA357" s="1338"/>
      <c r="AB357" s="1338"/>
      <c r="AC357" s="1338"/>
      <c r="AD357" s="1338" t="s">
        <v>726</v>
      </c>
      <c r="AE357" s="1338" t="s">
        <v>174</v>
      </c>
      <c r="AF357" s="1379"/>
    </row>
    <row r="358" spans="1:32" ht="15" customHeight="1" thickBot="1" x14ac:dyDescent="0.3">
      <c r="A358" s="1380"/>
      <c r="B358" s="1363"/>
      <c r="C358" s="1364"/>
      <c r="D358" s="1399"/>
      <c r="E358" s="1371"/>
      <c r="F358" s="1455" t="s">
        <v>163</v>
      </c>
      <c r="G358" s="1425"/>
      <c r="H358" s="832"/>
      <c r="I358" s="1412"/>
      <c r="J358" s="1419"/>
      <c r="K358" s="405"/>
      <c r="L358" s="605"/>
      <c r="M358" s="1412"/>
      <c r="N358" s="1419"/>
      <c r="O358" s="1431"/>
      <c r="P358" s="1355"/>
      <c r="Q358" s="1431"/>
      <c r="R358" s="1355"/>
      <c r="S358" s="1355"/>
      <c r="T358" s="1408"/>
      <c r="U358" s="363" t="s">
        <v>18</v>
      </c>
      <c r="V358" s="1401">
        <v>1</v>
      </c>
      <c r="W358" s="1352">
        <v>0</v>
      </c>
      <c r="X358" s="1352">
        <v>0</v>
      </c>
      <c r="Y358" s="1352"/>
      <c r="Z358" s="1352"/>
      <c r="AA358" s="1352"/>
      <c r="AB358" s="1364"/>
      <c r="AC358" s="1364"/>
      <c r="AD358" s="1352" t="s">
        <v>1218</v>
      </c>
      <c r="AE358" s="1352" t="s">
        <v>667</v>
      </c>
      <c r="AF358" s="232"/>
    </row>
    <row r="359" spans="1:32" ht="28.5" customHeight="1" x14ac:dyDescent="0.25">
      <c r="A359" s="1375">
        <v>3</v>
      </c>
      <c r="B359" s="1358">
        <v>50060</v>
      </c>
      <c r="C359" s="1359" t="s">
        <v>388</v>
      </c>
      <c r="D359" s="1458" t="s">
        <v>424</v>
      </c>
      <c r="E359" s="1628" t="s">
        <v>1219</v>
      </c>
      <c r="F359" s="843" t="s">
        <v>70</v>
      </c>
      <c r="G359" s="1426">
        <f>H359/$H$657</f>
        <v>1.6666666666666667</v>
      </c>
      <c r="H359" s="1359">
        <v>10</v>
      </c>
      <c r="I359" s="1414">
        <v>5</v>
      </c>
      <c r="J359" s="1417">
        <f>I359/$I$657</f>
        <v>1.6666666666666667</v>
      </c>
      <c r="K359" s="1359">
        <v>0</v>
      </c>
      <c r="L359" s="1445">
        <f>K359/$K$657</f>
        <v>0</v>
      </c>
      <c r="M359" s="1414">
        <v>0</v>
      </c>
      <c r="N359" s="1417">
        <f>M359/H359</f>
        <v>0</v>
      </c>
      <c r="O359" s="829">
        <v>0</v>
      </c>
      <c r="P359" s="1362">
        <v>0</v>
      </c>
      <c r="Q359" s="1429">
        <v>0</v>
      </c>
      <c r="R359" s="1362">
        <v>0</v>
      </c>
      <c r="S359" s="1362">
        <v>111</v>
      </c>
      <c r="T359" s="1404">
        <f>O359/S359</f>
        <v>0</v>
      </c>
      <c r="U359" s="1360" t="s">
        <v>18</v>
      </c>
      <c r="V359" s="1361">
        <v>1</v>
      </c>
      <c r="W359" s="1361">
        <v>0</v>
      </c>
      <c r="X359" s="1361">
        <v>0</v>
      </c>
      <c r="Y359" s="1361"/>
      <c r="Z359" s="1361"/>
      <c r="AA359" s="1361"/>
      <c r="AB359" s="1361"/>
      <c r="AC359" s="1361"/>
      <c r="AD359" s="1361" t="s">
        <v>639</v>
      </c>
      <c r="AE359" s="1385" t="s">
        <v>860</v>
      </c>
      <c r="AF359" s="1018" t="s">
        <v>1473</v>
      </c>
    </row>
    <row r="360" spans="1:32" ht="15" customHeight="1" thickBot="1" x14ac:dyDescent="0.3">
      <c r="A360" s="1351"/>
      <c r="B360" s="1343"/>
      <c r="C360" s="1342"/>
      <c r="D360" s="591"/>
      <c r="E360" s="1629"/>
      <c r="F360" s="771" t="s">
        <v>214</v>
      </c>
      <c r="G360" s="1424"/>
      <c r="H360" s="831"/>
      <c r="I360" s="1413"/>
      <c r="J360" s="1418"/>
      <c r="K360" s="1342"/>
      <c r="L360" s="1444"/>
      <c r="M360" s="1413"/>
      <c r="N360" s="1418"/>
      <c r="O360" s="830"/>
      <c r="P360" s="1339"/>
      <c r="Q360" s="1430"/>
      <c r="R360" s="1339"/>
      <c r="S360" s="1339"/>
      <c r="T360" s="1405"/>
      <c r="U360" s="1346" t="s">
        <v>18</v>
      </c>
      <c r="V360" s="1338">
        <v>1</v>
      </c>
      <c r="W360" s="1338">
        <v>0</v>
      </c>
      <c r="X360" s="1338">
        <v>0</v>
      </c>
      <c r="Y360" s="1363"/>
      <c r="Z360" s="1363"/>
      <c r="AA360" s="1363"/>
      <c r="AB360" s="1363"/>
      <c r="AC360" s="1363"/>
      <c r="AD360" s="1338" t="s">
        <v>1517</v>
      </c>
      <c r="AE360" s="1341" t="s">
        <v>159</v>
      </c>
      <c r="AF360" s="1377"/>
    </row>
    <row r="361" spans="1:32" s="1336" customFormat="1" ht="15" customHeight="1" thickBot="1" x14ac:dyDescent="0.3">
      <c r="A361" s="1351"/>
      <c r="B361" s="1343"/>
      <c r="C361" s="1342"/>
      <c r="D361" s="591"/>
      <c r="E361" s="1448"/>
      <c r="F361" s="771" t="s">
        <v>67</v>
      </c>
      <c r="G361" s="1424"/>
      <c r="H361" s="831"/>
      <c r="I361" s="1413"/>
      <c r="J361" s="1418"/>
      <c r="K361" s="1342"/>
      <c r="L361" s="1444"/>
      <c r="M361" s="1413"/>
      <c r="N361" s="1418"/>
      <c r="O361" s="830"/>
      <c r="P361" s="1339"/>
      <c r="Q361" s="1430"/>
      <c r="R361" s="1339"/>
      <c r="S361" s="1339"/>
      <c r="T361" s="1405"/>
      <c r="U361" s="1346" t="s">
        <v>18</v>
      </c>
      <c r="V361" s="1338">
        <v>1</v>
      </c>
      <c r="W361" s="1338">
        <v>0</v>
      </c>
      <c r="X361" s="1338">
        <v>0</v>
      </c>
      <c r="Y361" s="1364"/>
      <c r="Z361" s="1364"/>
      <c r="AA361" s="1364"/>
      <c r="AB361" s="1364"/>
      <c r="AC361" s="1364"/>
      <c r="AD361" s="1344" t="s">
        <v>861</v>
      </c>
      <c r="AE361" s="1341" t="s">
        <v>1516</v>
      </c>
      <c r="AF361" s="1377"/>
    </row>
    <row r="362" spans="1:32" ht="28.5" customHeight="1" thickBot="1" x14ac:dyDescent="0.3">
      <c r="A362" s="1351"/>
      <c r="B362" s="1343"/>
      <c r="C362" s="1342"/>
      <c r="D362" s="591"/>
      <c r="E362" s="394"/>
      <c r="F362" s="1010" t="s">
        <v>482</v>
      </c>
      <c r="G362" s="1424"/>
      <c r="H362" s="831"/>
      <c r="I362" s="1413"/>
      <c r="J362" s="496"/>
      <c r="K362" s="1342"/>
      <c r="L362" s="502"/>
      <c r="M362" s="1413"/>
      <c r="N362" s="496"/>
      <c r="O362" s="830"/>
      <c r="P362" s="1339"/>
      <c r="Q362" s="1430"/>
      <c r="R362" s="1339"/>
      <c r="S362" s="1339"/>
      <c r="T362" s="1405"/>
      <c r="U362" s="1346" t="s">
        <v>18</v>
      </c>
      <c r="V362" s="1338">
        <v>1</v>
      </c>
      <c r="W362" s="1338">
        <v>0</v>
      </c>
      <c r="X362" s="1338">
        <v>0</v>
      </c>
      <c r="Y362" s="1415"/>
      <c r="Z362" s="1415"/>
      <c r="AA362" s="1415"/>
      <c r="AB362" s="1415"/>
      <c r="AC362" s="1415"/>
      <c r="AD362" s="1357" t="s">
        <v>1165</v>
      </c>
      <c r="AE362" s="1341" t="s">
        <v>1523</v>
      </c>
      <c r="AF362" s="1377"/>
    </row>
    <row r="363" spans="1:32" ht="15" customHeight="1" x14ac:dyDescent="0.25">
      <c r="A363" s="1351"/>
      <c r="B363" s="1343"/>
      <c r="C363" s="1342"/>
      <c r="D363" s="1388"/>
      <c r="E363" s="1366"/>
      <c r="F363" s="1457" t="s">
        <v>640</v>
      </c>
      <c r="G363" s="1424"/>
      <c r="H363" s="831"/>
      <c r="I363" s="1413"/>
      <c r="J363" s="1418"/>
      <c r="K363" s="1342"/>
      <c r="L363" s="1349"/>
      <c r="M363" s="1413"/>
      <c r="N363" s="1418"/>
      <c r="O363" s="830"/>
      <c r="P363" s="1339"/>
      <c r="Q363" s="1430"/>
      <c r="R363" s="1339"/>
      <c r="S363" s="1339"/>
      <c r="T363" s="1405"/>
      <c r="U363" s="1346" t="s">
        <v>18</v>
      </c>
      <c r="V363" s="1338">
        <v>1</v>
      </c>
      <c r="W363" s="1338">
        <v>0</v>
      </c>
      <c r="X363" s="1338">
        <v>0</v>
      </c>
      <c r="Y363" s="1338"/>
      <c r="Z363" s="1338"/>
      <c r="AA363" s="1338"/>
      <c r="AB363" s="1338"/>
      <c r="AC363" s="1338"/>
      <c r="AD363" s="1338" t="s">
        <v>861</v>
      </c>
      <c r="AE363" s="1341" t="s">
        <v>1518</v>
      </c>
      <c r="AF363" s="1377"/>
    </row>
    <row r="364" spans="1:32" ht="101.25" customHeight="1" x14ac:dyDescent="0.25">
      <c r="A364" s="1351"/>
      <c r="B364" s="1343"/>
      <c r="C364" s="1342"/>
      <c r="D364" s="1388"/>
      <c r="E364" s="1366"/>
      <c r="F364" s="1316" t="s">
        <v>859</v>
      </c>
      <c r="G364" s="1424"/>
      <c r="H364" s="831"/>
      <c r="I364" s="1413"/>
      <c r="J364" s="1418"/>
      <c r="K364" s="1342"/>
      <c r="L364" s="1349"/>
      <c r="M364" s="1413"/>
      <c r="N364" s="1418"/>
      <c r="O364" s="780"/>
      <c r="P364" s="1357"/>
      <c r="Q364" s="1433"/>
      <c r="R364" s="1357"/>
      <c r="S364" s="1357"/>
      <c r="T364" s="1410"/>
      <c r="U364" s="1356" t="s">
        <v>18</v>
      </c>
      <c r="V364" s="1338">
        <v>1</v>
      </c>
      <c r="W364" s="1338">
        <v>0</v>
      </c>
      <c r="X364" s="1338">
        <v>0</v>
      </c>
      <c r="Y364" s="1338"/>
      <c r="Z364" s="1338"/>
      <c r="AA364" s="1338"/>
      <c r="AB364" s="1342"/>
      <c r="AC364" s="1342"/>
      <c r="AD364" s="1069" t="s">
        <v>1477</v>
      </c>
      <c r="AE364" s="1345" t="s">
        <v>1403</v>
      </c>
      <c r="AF364" s="1377"/>
    </row>
    <row r="365" spans="1:32" ht="15" customHeight="1" x14ac:dyDescent="0.25">
      <c r="A365" s="1351"/>
      <c r="B365" s="1343"/>
      <c r="C365" s="1342"/>
      <c r="D365" s="1388"/>
      <c r="E365" s="1621" t="s">
        <v>1515</v>
      </c>
      <c r="F365" s="842" t="s">
        <v>123</v>
      </c>
      <c r="G365" s="1424"/>
      <c r="H365" s="831"/>
      <c r="I365" s="1413"/>
      <c r="J365" s="1418"/>
      <c r="K365" s="1342"/>
      <c r="L365" s="1349"/>
      <c r="M365" s="1413"/>
      <c r="N365" s="1418"/>
      <c r="O365" s="830"/>
      <c r="P365" s="1339"/>
      <c r="Q365" s="1430"/>
      <c r="R365" s="1339"/>
      <c r="S365" s="1339"/>
      <c r="T365" s="1405"/>
      <c r="U365" s="1346" t="s">
        <v>18</v>
      </c>
      <c r="V365" s="1338">
        <v>1</v>
      </c>
      <c r="W365" s="1338">
        <v>0</v>
      </c>
      <c r="X365" s="1338">
        <v>0</v>
      </c>
      <c r="Y365" s="1338"/>
      <c r="Z365" s="1338"/>
      <c r="AA365" s="1338"/>
      <c r="AB365" s="1338"/>
      <c r="AC365" s="1338"/>
      <c r="AD365" s="1338" t="s">
        <v>641</v>
      </c>
      <c r="AE365" s="1341" t="s">
        <v>159</v>
      </c>
      <c r="AF365" s="1377"/>
    </row>
    <row r="366" spans="1:32" ht="15" customHeight="1" x14ac:dyDescent="0.25">
      <c r="A366" s="1351"/>
      <c r="B366" s="1343"/>
      <c r="C366" s="1342"/>
      <c r="D366" s="1388"/>
      <c r="E366" s="1621"/>
      <c r="F366" s="1316" t="s">
        <v>160</v>
      </c>
      <c r="G366" s="1424"/>
      <c r="H366" s="831"/>
      <c r="I366" s="1413"/>
      <c r="J366" s="1418"/>
      <c r="K366" s="1342"/>
      <c r="L366" s="1349"/>
      <c r="M366" s="1413"/>
      <c r="N366" s="1418"/>
      <c r="O366" s="830"/>
      <c r="P366" s="1339"/>
      <c r="Q366" s="1430"/>
      <c r="R366" s="1339"/>
      <c r="S366" s="1339"/>
      <c r="T366" s="1405"/>
      <c r="U366" s="1346" t="s">
        <v>18</v>
      </c>
      <c r="V366" s="1338">
        <v>1</v>
      </c>
      <c r="W366" s="1338">
        <v>0</v>
      </c>
      <c r="X366" s="1338">
        <v>0</v>
      </c>
      <c r="Y366" s="1338"/>
      <c r="Z366" s="1338"/>
      <c r="AA366" s="1338"/>
      <c r="AB366" s="1338"/>
      <c r="AC366" s="1338"/>
      <c r="AD366" s="1338">
        <v>0</v>
      </c>
      <c r="AE366" s="1341" t="s">
        <v>159</v>
      </c>
      <c r="AF366" s="1377"/>
    </row>
    <row r="367" spans="1:32" s="1336" customFormat="1" ht="15" customHeight="1" x14ac:dyDescent="0.25">
      <c r="A367" s="1351"/>
      <c r="B367" s="1343"/>
      <c r="C367" s="1342"/>
      <c r="D367" s="1388"/>
      <c r="E367" s="1366"/>
      <c r="F367" s="1316" t="s">
        <v>212</v>
      </c>
      <c r="G367" s="1424"/>
      <c r="H367" s="831"/>
      <c r="I367" s="1413"/>
      <c r="J367" s="1418"/>
      <c r="K367" s="1342"/>
      <c r="L367" s="1349"/>
      <c r="M367" s="1413"/>
      <c r="N367" s="1418"/>
      <c r="O367" s="847"/>
      <c r="P367" s="1368"/>
      <c r="Q367" s="1432"/>
      <c r="R367" s="1368"/>
      <c r="S367" s="1368"/>
      <c r="T367" s="1406"/>
      <c r="U367" s="1367" t="s">
        <v>18</v>
      </c>
      <c r="V367" s="1348">
        <v>1</v>
      </c>
      <c r="W367" s="1348">
        <v>0</v>
      </c>
      <c r="X367" s="1348">
        <v>0</v>
      </c>
      <c r="Y367" s="1348"/>
      <c r="Z367" s="1348"/>
      <c r="AA367" s="1348"/>
      <c r="AB367" s="1348"/>
      <c r="AC367" s="1348"/>
      <c r="AD367" s="1348" t="s">
        <v>1519</v>
      </c>
      <c r="AE367" s="1341" t="s">
        <v>1520</v>
      </c>
      <c r="AF367" s="1377"/>
    </row>
    <row r="368" spans="1:32" ht="15" customHeight="1" thickBot="1" x14ac:dyDescent="0.3">
      <c r="A368" s="1380"/>
      <c r="B368" s="1363"/>
      <c r="C368" s="1364"/>
      <c r="D368" s="1399"/>
      <c r="E368" s="1371"/>
      <c r="F368" s="849" t="s">
        <v>1135</v>
      </c>
      <c r="G368" s="1425"/>
      <c r="H368" s="832"/>
      <c r="I368" s="1412"/>
      <c r="J368" s="1419"/>
      <c r="K368" s="1364"/>
      <c r="L368" s="1398"/>
      <c r="M368" s="1412"/>
      <c r="N368" s="1419"/>
      <c r="O368" s="848"/>
      <c r="P368" s="1355"/>
      <c r="Q368" s="1431"/>
      <c r="R368" s="1355"/>
      <c r="S368" s="1355"/>
      <c r="T368" s="1408"/>
      <c r="U368" s="1354" t="s">
        <v>18</v>
      </c>
      <c r="V368" s="1352">
        <v>1</v>
      </c>
      <c r="W368" s="1352">
        <v>0</v>
      </c>
      <c r="X368" s="1352">
        <v>0</v>
      </c>
      <c r="Y368" s="1352"/>
      <c r="Z368" s="1352"/>
      <c r="AA368" s="1352"/>
      <c r="AB368" s="1352"/>
      <c r="AC368" s="1352"/>
      <c r="AD368" s="1352" t="s">
        <v>1521</v>
      </c>
      <c r="AE368" s="1353" t="s">
        <v>1522</v>
      </c>
      <c r="AF368" s="1378"/>
    </row>
    <row r="369" spans="1:32" ht="27" customHeight="1" x14ac:dyDescent="0.25">
      <c r="A369" s="1351">
        <v>4</v>
      </c>
      <c r="B369" s="1343">
        <v>50170</v>
      </c>
      <c r="C369" s="1342" t="s">
        <v>425</v>
      </c>
      <c r="D369" s="1388" t="s">
        <v>1524</v>
      </c>
      <c r="E369" s="1652" t="s">
        <v>1525</v>
      </c>
      <c r="F369" s="388" t="s">
        <v>71</v>
      </c>
      <c r="G369" s="1424">
        <f>H369/$H$657</f>
        <v>0.83333333333333337</v>
      </c>
      <c r="H369" s="1342">
        <v>5</v>
      </c>
      <c r="I369" s="1413">
        <v>1</v>
      </c>
      <c r="J369" s="1418">
        <f>I369/$I$657</f>
        <v>0.33333333333333331</v>
      </c>
      <c r="K369" s="844">
        <v>0</v>
      </c>
      <c r="L369" s="1444">
        <f>K369/$K$657</f>
        <v>0</v>
      </c>
      <c r="M369" s="1413">
        <v>0</v>
      </c>
      <c r="N369" s="1418">
        <f>M369/H369</f>
        <v>0</v>
      </c>
      <c r="O369" s="780">
        <v>0</v>
      </c>
      <c r="P369" s="1357">
        <v>0</v>
      </c>
      <c r="Q369" s="1433">
        <v>0</v>
      </c>
      <c r="R369" s="1357">
        <v>0</v>
      </c>
      <c r="S369" s="1357">
        <v>62</v>
      </c>
      <c r="T369" s="1410">
        <f>O369/S369</f>
        <v>0</v>
      </c>
      <c r="U369" s="1356" t="s">
        <v>18</v>
      </c>
      <c r="V369" s="1344">
        <v>1</v>
      </c>
      <c r="W369" s="1344">
        <v>0</v>
      </c>
      <c r="X369" s="1344">
        <v>0</v>
      </c>
      <c r="Y369" s="1344"/>
      <c r="Z369" s="1344"/>
      <c r="AA369" s="1344"/>
      <c r="AB369" s="1344"/>
      <c r="AC369" s="1344"/>
      <c r="AD369" s="588">
        <v>0</v>
      </c>
      <c r="AE369" s="1345" t="s">
        <v>1223</v>
      </c>
      <c r="AF369" s="1019" t="s">
        <v>1508</v>
      </c>
    </row>
    <row r="370" spans="1:32" ht="15" customHeight="1" x14ac:dyDescent="0.25">
      <c r="A370" s="82"/>
      <c r="B370" s="798"/>
      <c r="C370" s="797"/>
      <c r="D370" s="115"/>
      <c r="E370" s="1621"/>
      <c r="F370" s="1271" t="s">
        <v>73</v>
      </c>
      <c r="G370" s="370"/>
      <c r="H370" s="350"/>
      <c r="I370" s="360"/>
      <c r="J370" s="196"/>
      <c r="K370" s="404"/>
      <c r="L370" s="17"/>
      <c r="M370" s="360"/>
      <c r="N370" s="196"/>
      <c r="O370" s="216"/>
      <c r="P370" s="7"/>
      <c r="Q370" s="209"/>
      <c r="R370" s="7"/>
      <c r="S370" s="7"/>
      <c r="T370" s="167"/>
      <c r="U370" s="14" t="s">
        <v>18</v>
      </c>
      <c r="V370" s="5">
        <v>1</v>
      </c>
      <c r="W370" s="5">
        <v>0</v>
      </c>
      <c r="X370" s="5">
        <v>0</v>
      </c>
      <c r="Y370" s="5"/>
      <c r="Z370" s="5"/>
      <c r="AA370" s="5"/>
      <c r="AB370" s="5"/>
      <c r="AC370" s="5"/>
      <c r="AD370" s="851" t="s">
        <v>1224</v>
      </c>
      <c r="AE370" s="9" t="s">
        <v>728</v>
      </c>
      <c r="AF370" s="107"/>
    </row>
    <row r="371" spans="1:32" ht="15" customHeight="1" x14ac:dyDescent="0.25">
      <c r="A371" s="82"/>
      <c r="B371" s="798"/>
      <c r="C371" s="797"/>
      <c r="D371" s="115"/>
      <c r="E371" s="491"/>
      <c r="F371" s="1010" t="s">
        <v>484</v>
      </c>
      <c r="G371" s="1101"/>
      <c r="H371" s="783"/>
      <c r="I371" s="1102"/>
      <c r="J371" s="1103"/>
      <c r="K371" s="1104"/>
      <c r="L371" s="1105"/>
      <c r="M371" s="1102"/>
      <c r="N371" s="1103"/>
      <c r="O371" s="1106"/>
      <c r="P371" s="1107"/>
      <c r="Q371" s="1108"/>
      <c r="R371" s="1107"/>
      <c r="S371" s="1107"/>
      <c r="T371" s="1109"/>
      <c r="U371" s="853" t="s">
        <v>18</v>
      </c>
      <c r="V371" s="851">
        <v>1</v>
      </c>
      <c r="W371" s="851">
        <v>0</v>
      </c>
      <c r="X371" s="851">
        <v>0</v>
      </c>
      <c r="Y371" s="1110"/>
      <c r="Z371" s="1110"/>
      <c r="AA371" s="1110"/>
      <c r="AB371" s="1110"/>
      <c r="AC371" s="1110"/>
      <c r="AD371" s="1111" t="s">
        <v>843</v>
      </c>
      <c r="AE371" s="852" t="s">
        <v>913</v>
      </c>
      <c r="AF371" s="107"/>
    </row>
    <row r="372" spans="1:32" ht="15" customHeight="1" thickBot="1" x14ac:dyDescent="0.3">
      <c r="A372" s="82"/>
      <c r="B372" s="798"/>
      <c r="C372" s="797"/>
      <c r="D372" s="115"/>
      <c r="E372" s="37"/>
      <c r="F372" s="388" t="s">
        <v>80</v>
      </c>
      <c r="G372" s="370"/>
      <c r="H372" s="350"/>
      <c r="I372" s="360"/>
      <c r="J372" s="196"/>
      <c r="K372" s="404"/>
      <c r="L372" s="17"/>
      <c r="M372" s="360"/>
      <c r="N372" s="196"/>
      <c r="O372" s="216"/>
      <c r="P372" s="7"/>
      <c r="Q372" s="209"/>
      <c r="R372" s="7"/>
      <c r="S372" s="7"/>
      <c r="T372" s="167"/>
      <c r="U372" s="14" t="s">
        <v>18</v>
      </c>
      <c r="V372" s="5">
        <v>1</v>
      </c>
      <c r="W372" s="5">
        <v>0</v>
      </c>
      <c r="X372" s="5">
        <v>0</v>
      </c>
      <c r="Y372" s="20"/>
      <c r="Z372" s="20"/>
      <c r="AA372" s="20"/>
      <c r="AB372" s="20"/>
      <c r="AC372" s="20"/>
      <c r="AD372" s="796" t="s">
        <v>722</v>
      </c>
      <c r="AE372" s="852" t="s">
        <v>1220</v>
      </c>
      <c r="AF372" s="107"/>
    </row>
    <row r="373" spans="1:32" ht="27" customHeight="1" thickBot="1" x14ac:dyDescent="0.3">
      <c r="A373" s="82"/>
      <c r="B373" s="798"/>
      <c r="C373" s="797"/>
      <c r="D373" s="115"/>
      <c r="E373" s="37"/>
      <c r="F373" s="1252" t="s">
        <v>441</v>
      </c>
      <c r="G373" s="839"/>
      <c r="H373" s="831"/>
      <c r="I373" s="836"/>
      <c r="J373" s="823"/>
      <c r="K373" s="844"/>
      <c r="L373" s="834"/>
      <c r="M373" s="836"/>
      <c r="N373" s="823"/>
      <c r="O373" s="847"/>
      <c r="P373" s="810"/>
      <c r="Q373" s="828"/>
      <c r="R373" s="810"/>
      <c r="S373" s="810"/>
      <c r="T373" s="820"/>
      <c r="U373" s="809" t="s">
        <v>18</v>
      </c>
      <c r="V373" s="800">
        <v>1</v>
      </c>
      <c r="W373" s="800">
        <v>0</v>
      </c>
      <c r="X373" s="800">
        <v>0</v>
      </c>
      <c r="Y373" s="803"/>
      <c r="Z373" s="803"/>
      <c r="AA373" s="803"/>
      <c r="AB373" s="803"/>
      <c r="AC373" s="803"/>
      <c r="AD373" s="800" t="s">
        <v>1222</v>
      </c>
      <c r="AE373" s="799" t="s">
        <v>1221</v>
      </c>
      <c r="AF373" s="107"/>
    </row>
    <row r="374" spans="1:32" ht="15" customHeight="1" x14ac:dyDescent="0.25">
      <c r="A374" s="812">
        <v>5</v>
      </c>
      <c r="B374" s="803">
        <v>50230</v>
      </c>
      <c r="C374" s="855" t="s">
        <v>390</v>
      </c>
      <c r="D374" s="114" t="s">
        <v>41</v>
      </c>
      <c r="E374" s="748" t="s">
        <v>41</v>
      </c>
      <c r="F374" s="770" t="s">
        <v>123</v>
      </c>
      <c r="G374" s="841">
        <f>H374/$H$657</f>
        <v>1.1666666666666667</v>
      </c>
      <c r="H374" s="855">
        <v>7</v>
      </c>
      <c r="I374" s="838">
        <v>1</v>
      </c>
      <c r="J374" s="822">
        <f>I374/$I$657</f>
        <v>0.33333333333333331</v>
      </c>
      <c r="K374" s="855">
        <v>0</v>
      </c>
      <c r="L374" s="833">
        <f>K374/$K$657</f>
        <v>0</v>
      </c>
      <c r="M374" s="838">
        <v>0</v>
      </c>
      <c r="N374" s="822">
        <f>M374/H374</f>
        <v>0</v>
      </c>
      <c r="O374" s="829">
        <v>0</v>
      </c>
      <c r="P374" s="805">
        <v>0</v>
      </c>
      <c r="Q374" s="825">
        <v>0</v>
      </c>
      <c r="R374" s="805">
        <v>0</v>
      </c>
      <c r="S374" s="805">
        <v>58</v>
      </c>
      <c r="T374" s="818">
        <f>O374/S374</f>
        <v>0</v>
      </c>
      <c r="U374" s="856" t="s">
        <v>18</v>
      </c>
      <c r="V374" s="857">
        <v>1</v>
      </c>
      <c r="W374" s="857">
        <v>0</v>
      </c>
      <c r="X374" s="857">
        <v>0</v>
      </c>
      <c r="Y374" s="857"/>
      <c r="Z374" s="857"/>
      <c r="AA374" s="857"/>
      <c r="AB374" s="857"/>
      <c r="AC374" s="857"/>
      <c r="AD374" s="857" t="s">
        <v>729</v>
      </c>
      <c r="AE374" s="857" t="s">
        <v>164</v>
      </c>
      <c r="AF374" s="1018" t="s">
        <v>1508</v>
      </c>
    </row>
    <row r="375" spans="1:32" ht="25.5" customHeight="1" x14ac:dyDescent="0.25">
      <c r="A375" s="801"/>
      <c r="B375" s="798"/>
      <c r="C375" s="797"/>
      <c r="D375" s="115"/>
      <c r="E375" s="746"/>
      <c r="F375" s="388" t="s">
        <v>138</v>
      </c>
      <c r="G375" s="839"/>
      <c r="H375" s="831"/>
      <c r="I375" s="836"/>
      <c r="J375" s="823"/>
      <c r="K375" s="797"/>
      <c r="L375" s="17"/>
      <c r="M375" s="836"/>
      <c r="N375" s="823"/>
      <c r="O375" s="830"/>
      <c r="P375" s="796"/>
      <c r="Q375" s="826"/>
      <c r="R375" s="796"/>
      <c r="S375" s="796"/>
      <c r="T375" s="819"/>
      <c r="U375" s="853" t="s">
        <v>18</v>
      </c>
      <c r="V375" s="851">
        <v>1</v>
      </c>
      <c r="W375" s="851">
        <v>0</v>
      </c>
      <c r="X375" s="851">
        <v>0</v>
      </c>
      <c r="Y375" s="851"/>
      <c r="Z375" s="851"/>
      <c r="AA375" s="851"/>
      <c r="AB375" s="851"/>
      <c r="AC375" s="851"/>
      <c r="AD375" s="735">
        <v>0</v>
      </c>
      <c r="AE375" s="1112" t="s">
        <v>862</v>
      </c>
      <c r="AF375" s="813"/>
    </row>
    <row r="376" spans="1:32" ht="28.5" customHeight="1" x14ac:dyDescent="0.25">
      <c r="A376" s="801"/>
      <c r="B376" s="798"/>
      <c r="C376" s="797"/>
      <c r="D376" s="115"/>
      <c r="E376" s="746"/>
      <c r="F376" s="842" t="s">
        <v>162</v>
      </c>
      <c r="G376" s="839"/>
      <c r="H376" s="831"/>
      <c r="I376" s="836"/>
      <c r="J376" s="823"/>
      <c r="K376" s="797"/>
      <c r="L376" s="17"/>
      <c r="M376" s="836"/>
      <c r="N376" s="823"/>
      <c r="O376" s="830"/>
      <c r="P376" s="796"/>
      <c r="Q376" s="826"/>
      <c r="R376" s="796"/>
      <c r="S376" s="796"/>
      <c r="T376" s="819"/>
      <c r="U376" s="853" t="s">
        <v>18</v>
      </c>
      <c r="V376" s="851">
        <v>1</v>
      </c>
      <c r="W376" s="851">
        <v>0</v>
      </c>
      <c r="X376" s="851">
        <v>0</v>
      </c>
      <c r="Y376" s="851"/>
      <c r="Z376" s="851"/>
      <c r="AA376" s="851"/>
      <c r="AB376" s="851"/>
      <c r="AC376" s="851"/>
      <c r="AD376" s="784" t="s">
        <v>729</v>
      </c>
      <c r="AE376" s="852" t="s">
        <v>161</v>
      </c>
      <c r="AF376" s="813"/>
    </row>
    <row r="377" spans="1:32" ht="16.5" customHeight="1" x14ac:dyDescent="0.25">
      <c r="A377" s="801"/>
      <c r="B377" s="798"/>
      <c r="C377" s="797"/>
      <c r="D377" s="115"/>
      <c r="E377" s="746"/>
      <c r="F377" s="842" t="s">
        <v>488</v>
      </c>
      <c r="G377" s="839"/>
      <c r="H377" s="831"/>
      <c r="I377" s="836"/>
      <c r="J377" s="823"/>
      <c r="K377" s="797"/>
      <c r="L377" s="17"/>
      <c r="M377" s="836"/>
      <c r="N377" s="823"/>
      <c r="O377" s="830"/>
      <c r="P377" s="796"/>
      <c r="Q377" s="826"/>
      <c r="R377" s="796"/>
      <c r="S377" s="796"/>
      <c r="T377" s="819"/>
      <c r="U377" s="853" t="s">
        <v>18</v>
      </c>
      <c r="V377" s="851">
        <v>1</v>
      </c>
      <c r="W377" s="851">
        <v>0</v>
      </c>
      <c r="X377" s="851">
        <v>0</v>
      </c>
      <c r="Y377" s="851"/>
      <c r="Z377" s="851"/>
      <c r="AA377" s="851"/>
      <c r="AB377" s="851"/>
      <c r="AC377" s="851"/>
      <c r="AD377" s="784" t="s">
        <v>729</v>
      </c>
      <c r="AE377" s="852" t="s">
        <v>1226</v>
      </c>
      <c r="AF377" s="813"/>
    </row>
    <row r="378" spans="1:32" ht="27" customHeight="1" x14ac:dyDescent="0.25">
      <c r="A378" s="801"/>
      <c r="B378" s="798"/>
      <c r="C378" s="797"/>
      <c r="D378" s="115"/>
      <c r="E378" s="746"/>
      <c r="F378" s="771" t="s">
        <v>67</v>
      </c>
      <c r="G378" s="839"/>
      <c r="H378" s="831"/>
      <c r="I378" s="836"/>
      <c r="J378" s="823"/>
      <c r="K378" s="797"/>
      <c r="L378" s="17"/>
      <c r="M378" s="836"/>
      <c r="N378" s="823"/>
      <c r="O378" s="830"/>
      <c r="P378" s="796"/>
      <c r="Q378" s="826"/>
      <c r="R378" s="796"/>
      <c r="S378" s="796"/>
      <c r="T378" s="819"/>
      <c r="U378" s="853" t="s">
        <v>18</v>
      </c>
      <c r="V378" s="851">
        <v>1</v>
      </c>
      <c r="W378" s="851">
        <v>0</v>
      </c>
      <c r="X378" s="851">
        <v>0</v>
      </c>
      <c r="Y378" s="851"/>
      <c r="Z378" s="851"/>
      <c r="AA378" s="851"/>
      <c r="AB378" s="851"/>
      <c r="AC378" s="851"/>
      <c r="AD378" s="851" t="s">
        <v>1227</v>
      </c>
      <c r="AE378" s="851" t="s">
        <v>1526</v>
      </c>
      <c r="AF378" s="813"/>
    </row>
    <row r="379" spans="1:32" ht="25.5" customHeight="1" x14ac:dyDescent="0.25">
      <c r="A379" s="801"/>
      <c r="B379" s="798"/>
      <c r="C379" s="797"/>
      <c r="D379" s="115"/>
      <c r="E379" s="746"/>
      <c r="F379" s="388" t="s">
        <v>859</v>
      </c>
      <c r="G379" s="839"/>
      <c r="H379" s="831"/>
      <c r="I379" s="836"/>
      <c r="J379" s="823"/>
      <c r="K379" s="797"/>
      <c r="L379" s="17"/>
      <c r="M379" s="836"/>
      <c r="N379" s="823"/>
      <c r="O379" s="830"/>
      <c r="P379" s="796"/>
      <c r="Q379" s="826"/>
      <c r="R379" s="796"/>
      <c r="S379" s="796"/>
      <c r="T379" s="819"/>
      <c r="U379" s="853" t="s">
        <v>18</v>
      </c>
      <c r="V379" s="851">
        <v>1</v>
      </c>
      <c r="W379" s="851">
        <v>1</v>
      </c>
      <c r="X379" s="851">
        <v>0</v>
      </c>
      <c r="Y379" s="851"/>
      <c r="Z379" s="851"/>
      <c r="AA379" s="851"/>
      <c r="AB379" s="851"/>
      <c r="AC379" s="851"/>
      <c r="AD379" s="735" t="s">
        <v>1217</v>
      </c>
      <c r="AE379" s="735" t="s">
        <v>1403</v>
      </c>
      <c r="AF379" s="813"/>
    </row>
    <row r="380" spans="1:32" ht="15.75" customHeight="1" thickBot="1" x14ac:dyDescent="0.3">
      <c r="A380" s="815"/>
      <c r="B380" s="806"/>
      <c r="C380" s="807"/>
      <c r="D380" s="143"/>
      <c r="E380" s="749"/>
      <c r="F380" s="849" t="s">
        <v>1086</v>
      </c>
      <c r="G380" s="840"/>
      <c r="H380" s="832"/>
      <c r="I380" s="837"/>
      <c r="J380" s="824"/>
      <c r="K380" s="807"/>
      <c r="L380" s="142"/>
      <c r="M380" s="837"/>
      <c r="N380" s="824"/>
      <c r="O380" s="848"/>
      <c r="P380" s="802"/>
      <c r="Q380" s="827"/>
      <c r="R380" s="802"/>
      <c r="S380" s="802"/>
      <c r="T380" s="821"/>
      <c r="U380" s="789" t="s">
        <v>18</v>
      </c>
      <c r="V380" s="854">
        <v>1</v>
      </c>
      <c r="W380" s="854">
        <v>0</v>
      </c>
      <c r="X380" s="854">
        <v>0</v>
      </c>
      <c r="Y380" s="854"/>
      <c r="Z380" s="854"/>
      <c r="AA380" s="854"/>
      <c r="AB380" s="854"/>
      <c r="AC380" s="854"/>
      <c r="AD380" s="854">
        <v>0</v>
      </c>
      <c r="AE380" s="788" t="s">
        <v>1225</v>
      </c>
      <c r="AF380" s="814"/>
    </row>
    <row r="381" spans="1:32" ht="15" customHeight="1" thickBot="1" x14ac:dyDescent="0.3">
      <c r="A381" s="1375">
        <v>6</v>
      </c>
      <c r="B381" s="1358">
        <v>50340</v>
      </c>
      <c r="C381" s="1359" t="s">
        <v>391</v>
      </c>
      <c r="D381" s="1402" t="s">
        <v>430</v>
      </c>
      <c r="E381" s="410">
        <v>0</v>
      </c>
      <c r="F381" s="771" t="s">
        <v>520</v>
      </c>
      <c r="G381" s="1426">
        <f>H381/$H$657</f>
        <v>0.83333333333333337</v>
      </c>
      <c r="H381" s="1359">
        <v>5</v>
      </c>
      <c r="I381" s="1414">
        <v>2</v>
      </c>
      <c r="J381" s="1417">
        <f>I381/$I$657</f>
        <v>0.66666666666666663</v>
      </c>
      <c r="K381" s="389">
        <v>0</v>
      </c>
      <c r="L381" s="1397">
        <f>K381/$K$657</f>
        <v>0</v>
      </c>
      <c r="M381" s="1414">
        <v>0</v>
      </c>
      <c r="N381" s="1417">
        <f>M381/H381</f>
        <v>0</v>
      </c>
      <c r="O381" s="829">
        <v>0</v>
      </c>
      <c r="P381" s="1362">
        <v>0</v>
      </c>
      <c r="Q381" s="1429">
        <v>0</v>
      </c>
      <c r="R381" s="1362">
        <v>0</v>
      </c>
      <c r="S381" s="1362">
        <v>57</v>
      </c>
      <c r="T381" s="1404">
        <f>O381/S381</f>
        <v>0</v>
      </c>
      <c r="U381" s="1360" t="s">
        <v>18</v>
      </c>
      <c r="V381" s="1361">
        <v>1</v>
      </c>
      <c r="W381" s="1361">
        <v>0</v>
      </c>
      <c r="X381" s="1361">
        <v>0</v>
      </c>
      <c r="Y381" s="1373"/>
      <c r="Z381" s="1373"/>
      <c r="AA381" s="1373"/>
      <c r="AB381" s="1373"/>
      <c r="AC381" s="1373"/>
      <c r="AD381" s="1361" t="s">
        <v>1145</v>
      </c>
      <c r="AE381" s="1385" t="s">
        <v>62</v>
      </c>
      <c r="AF381" s="1018" t="s">
        <v>1508</v>
      </c>
    </row>
    <row r="382" spans="1:32" ht="15" customHeight="1" thickBot="1" x14ac:dyDescent="0.3">
      <c r="A382" s="1351"/>
      <c r="B382" s="1343"/>
      <c r="C382" s="1342"/>
      <c r="D382" s="412"/>
      <c r="E382" s="417"/>
      <c r="F382" s="771" t="s">
        <v>163</v>
      </c>
      <c r="G382" s="1424"/>
      <c r="H382" s="831"/>
      <c r="I382" s="1413"/>
      <c r="J382" s="1418"/>
      <c r="K382" s="844"/>
      <c r="L382" s="1349"/>
      <c r="M382" s="1413"/>
      <c r="N382" s="1418"/>
      <c r="O382" s="780"/>
      <c r="P382" s="1357"/>
      <c r="Q382" s="1433"/>
      <c r="R382" s="1357"/>
      <c r="S382" s="1357"/>
      <c r="T382" s="1410"/>
      <c r="U382" s="1356" t="s">
        <v>18</v>
      </c>
      <c r="V382" s="1344">
        <v>1</v>
      </c>
      <c r="W382" s="1344">
        <v>0</v>
      </c>
      <c r="X382" s="1344">
        <v>0</v>
      </c>
      <c r="Y382" s="1363"/>
      <c r="Z382" s="1363"/>
      <c r="AA382" s="1363"/>
      <c r="AB382" s="1363"/>
      <c r="AC382" s="1363"/>
      <c r="AD382" s="1344">
        <v>0</v>
      </c>
      <c r="AE382" s="1338" t="s">
        <v>713</v>
      </c>
      <c r="AF382" s="1377"/>
    </row>
    <row r="383" spans="1:32" ht="25.5" customHeight="1" x14ac:dyDescent="0.25">
      <c r="A383" s="1351"/>
      <c r="B383" s="1343"/>
      <c r="C383" s="1342"/>
      <c r="D383" s="412"/>
      <c r="E383" s="417"/>
      <c r="F383" s="842" t="s">
        <v>714</v>
      </c>
      <c r="G383" s="1424"/>
      <c r="H383" s="783"/>
      <c r="I383" s="1413"/>
      <c r="J383" s="1439"/>
      <c r="K383" s="844"/>
      <c r="L383" s="1416"/>
      <c r="M383" s="1413"/>
      <c r="N383" s="1439"/>
      <c r="O383" s="596"/>
      <c r="P383" s="1357"/>
      <c r="Q383" s="1433"/>
      <c r="R383" s="1357"/>
      <c r="S383" s="1357"/>
      <c r="T383" s="1410"/>
      <c r="U383" s="1356" t="s">
        <v>135</v>
      </c>
      <c r="V383" s="1344">
        <v>1</v>
      </c>
      <c r="W383" s="1344">
        <v>0</v>
      </c>
      <c r="X383" s="1344">
        <v>0</v>
      </c>
      <c r="Y383" s="761"/>
      <c r="Z383" s="761"/>
      <c r="AA383" s="761"/>
      <c r="AB383" s="1382"/>
      <c r="AC383" s="1382"/>
      <c r="AD383" s="1344" t="s">
        <v>1203</v>
      </c>
      <c r="AE383" s="1344" t="s">
        <v>1201</v>
      </c>
      <c r="AF383" s="1377"/>
    </row>
    <row r="384" spans="1:32" ht="27" customHeight="1" thickBot="1" x14ac:dyDescent="0.3">
      <c r="A384" s="1351"/>
      <c r="B384" s="1343"/>
      <c r="C384" s="1342"/>
      <c r="D384" s="412"/>
      <c r="E384" s="417"/>
      <c r="F384" s="388" t="s">
        <v>859</v>
      </c>
      <c r="G384" s="1424"/>
      <c r="H384" s="831"/>
      <c r="I384" s="1413"/>
      <c r="J384" s="1418"/>
      <c r="K384" s="844"/>
      <c r="L384" s="1349"/>
      <c r="M384" s="1413"/>
      <c r="N384" s="1418"/>
      <c r="O384" s="780"/>
      <c r="P384" s="1357"/>
      <c r="Q384" s="1433"/>
      <c r="R384" s="1357"/>
      <c r="S384" s="1357"/>
      <c r="T384" s="1410"/>
      <c r="U384" s="1356" t="s">
        <v>18</v>
      </c>
      <c r="V384" s="1344">
        <v>1</v>
      </c>
      <c r="W384" s="1344">
        <v>1</v>
      </c>
      <c r="X384" s="1344">
        <v>1</v>
      </c>
      <c r="Y384" s="1363"/>
      <c r="Z384" s="1363"/>
      <c r="AA384" s="1363"/>
      <c r="AB384" s="1363"/>
      <c r="AC384" s="1363"/>
      <c r="AD384" s="1344" t="s">
        <v>1206</v>
      </c>
      <c r="AE384" s="1344" t="s">
        <v>1403</v>
      </c>
      <c r="AF384" s="1377"/>
    </row>
    <row r="385" spans="1:32" ht="15" customHeight="1" thickBot="1" x14ac:dyDescent="0.3">
      <c r="A385" s="1380"/>
      <c r="B385" s="1363"/>
      <c r="C385" s="1364"/>
      <c r="D385" s="703"/>
      <c r="E385" s="688"/>
      <c r="F385" s="849" t="s">
        <v>71</v>
      </c>
      <c r="G385" s="1425"/>
      <c r="H385" s="832"/>
      <c r="I385" s="1412"/>
      <c r="J385" s="1419"/>
      <c r="K385" s="405"/>
      <c r="L385" s="1398"/>
      <c r="M385" s="1412"/>
      <c r="N385" s="1419"/>
      <c r="O385" s="565"/>
      <c r="P385" s="1369"/>
      <c r="Q385" s="1434"/>
      <c r="R385" s="1369"/>
      <c r="S385" s="1369"/>
      <c r="T385" s="1407"/>
      <c r="U385" s="1381" t="s">
        <v>18</v>
      </c>
      <c r="V385" s="1363">
        <v>1</v>
      </c>
      <c r="W385" s="1363">
        <v>0</v>
      </c>
      <c r="X385" s="1363">
        <v>0</v>
      </c>
      <c r="Y385" s="1363"/>
      <c r="Z385" s="1363"/>
      <c r="AA385" s="1363"/>
      <c r="AB385" s="1363"/>
      <c r="AC385" s="1363"/>
      <c r="AD385" s="1352" t="s">
        <v>1186</v>
      </c>
      <c r="AE385" s="1398" t="s">
        <v>1527</v>
      </c>
      <c r="AF385" s="1378"/>
    </row>
    <row r="386" spans="1:32" ht="15" customHeight="1" x14ac:dyDescent="0.25">
      <c r="A386" s="1351">
        <v>7</v>
      </c>
      <c r="B386" s="1343">
        <v>50420</v>
      </c>
      <c r="C386" s="1342" t="s">
        <v>392</v>
      </c>
      <c r="D386" s="1388" t="s">
        <v>42</v>
      </c>
      <c r="E386" s="1366" t="s">
        <v>42</v>
      </c>
      <c r="F386" s="772" t="s">
        <v>67</v>
      </c>
      <c r="G386" s="359">
        <f>H386/$H$657</f>
        <v>0.83333333333333337</v>
      </c>
      <c r="H386" s="844">
        <v>5</v>
      </c>
      <c r="I386" s="360">
        <v>2</v>
      </c>
      <c r="J386" s="196">
        <f>I386/$I$657</f>
        <v>0.66666666666666663</v>
      </c>
      <c r="K386" s="10">
        <v>0</v>
      </c>
      <c r="L386" s="357">
        <f>K386/$K$657</f>
        <v>0</v>
      </c>
      <c r="M386" s="360">
        <v>0</v>
      </c>
      <c r="N386" s="196">
        <f>M386/H386</f>
        <v>0</v>
      </c>
      <c r="O386" s="217">
        <v>0</v>
      </c>
      <c r="P386" s="1374">
        <v>0</v>
      </c>
      <c r="Q386" s="1350">
        <v>0</v>
      </c>
      <c r="R386" s="1374">
        <v>0</v>
      </c>
      <c r="S386" s="1374">
        <v>55</v>
      </c>
      <c r="T386" s="1409">
        <f>O386/S386</f>
        <v>0</v>
      </c>
      <c r="U386" s="1413" t="s">
        <v>18</v>
      </c>
      <c r="V386" s="1343">
        <v>1</v>
      </c>
      <c r="W386" s="1343">
        <v>0</v>
      </c>
      <c r="X386" s="1343">
        <v>0</v>
      </c>
      <c r="Y386" s="1344"/>
      <c r="Z386" s="1344"/>
      <c r="AA386" s="1344"/>
      <c r="AB386" s="1344"/>
      <c r="AC386" s="1344"/>
      <c r="AD386" s="1343" t="s">
        <v>861</v>
      </c>
      <c r="AE386" s="1349" t="s">
        <v>1532</v>
      </c>
      <c r="AF386" s="1019" t="s">
        <v>1508</v>
      </c>
    </row>
    <row r="387" spans="1:32" ht="15" customHeight="1" x14ac:dyDescent="0.25">
      <c r="A387" s="801"/>
      <c r="B387" s="798"/>
      <c r="C387" s="797"/>
      <c r="D387" s="411"/>
      <c r="E387" s="1366"/>
      <c r="F387" s="842" t="s">
        <v>71</v>
      </c>
      <c r="G387" s="359"/>
      <c r="H387" s="650"/>
      <c r="I387" s="836"/>
      <c r="J387" s="823"/>
      <c r="K387" s="797"/>
      <c r="L387" s="834"/>
      <c r="M387" s="836"/>
      <c r="N387" s="182"/>
      <c r="O387" s="830"/>
      <c r="P387" s="796"/>
      <c r="Q387" s="826"/>
      <c r="R387" s="796"/>
      <c r="S387" s="796"/>
      <c r="T387" s="819"/>
      <c r="U387" s="853" t="s">
        <v>18</v>
      </c>
      <c r="V387" s="851">
        <v>1</v>
      </c>
      <c r="W387" s="851">
        <v>1</v>
      </c>
      <c r="X387" s="851">
        <v>0</v>
      </c>
      <c r="Y387" s="798"/>
      <c r="Z387" s="798"/>
      <c r="AA387" s="798"/>
      <c r="AB387" s="798"/>
      <c r="AC387" s="798"/>
      <c r="AD387" s="851" t="s">
        <v>1229</v>
      </c>
      <c r="AE387" s="735" t="s">
        <v>1534</v>
      </c>
      <c r="AF387" s="813"/>
    </row>
    <row r="388" spans="1:32" ht="27" customHeight="1" x14ac:dyDescent="0.25">
      <c r="A388" s="801"/>
      <c r="B388" s="798"/>
      <c r="C388" s="797"/>
      <c r="D388" s="411"/>
      <c r="E388" s="808"/>
      <c r="F388" s="842" t="s">
        <v>1528</v>
      </c>
      <c r="G388" s="359"/>
      <c r="H388" s="650"/>
      <c r="I388" s="836"/>
      <c r="J388" s="823"/>
      <c r="K388" s="797"/>
      <c r="L388" s="834"/>
      <c r="M388" s="836"/>
      <c r="N388" s="182"/>
      <c r="O388" s="217"/>
      <c r="P388" s="52"/>
      <c r="Q388" s="19"/>
      <c r="R388" s="52"/>
      <c r="S388" s="52"/>
      <c r="T388" s="171"/>
      <c r="U388" s="853" t="s">
        <v>18</v>
      </c>
      <c r="V388" s="851">
        <v>1</v>
      </c>
      <c r="W388" s="851">
        <v>1</v>
      </c>
      <c r="X388" s="851">
        <v>0</v>
      </c>
      <c r="Y388" s="798"/>
      <c r="Z388" s="798"/>
      <c r="AA388" s="798"/>
      <c r="AB388" s="798"/>
      <c r="AC388" s="798"/>
      <c r="AD388" s="1461" t="s">
        <v>1530</v>
      </c>
      <c r="AE388" s="735" t="s">
        <v>1529</v>
      </c>
      <c r="AF388" s="813"/>
    </row>
    <row r="389" spans="1:32" ht="15" customHeight="1" x14ac:dyDescent="0.25">
      <c r="A389" s="801"/>
      <c r="B389" s="798"/>
      <c r="C389" s="797"/>
      <c r="D389" s="411"/>
      <c r="E389" s="38"/>
      <c r="F389" s="842" t="s">
        <v>240</v>
      </c>
      <c r="G389" s="359"/>
      <c r="H389" s="650"/>
      <c r="I389" s="360"/>
      <c r="J389" s="196"/>
      <c r="K389" s="10"/>
      <c r="L389" s="357"/>
      <c r="M389" s="360"/>
      <c r="N389" s="182"/>
      <c r="O389" s="577"/>
      <c r="P389" s="7"/>
      <c r="Q389" s="7"/>
      <c r="R389" s="7"/>
      <c r="S389" s="7"/>
      <c r="T389" s="167"/>
      <c r="U389" s="14" t="s">
        <v>18</v>
      </c>
      <c r="V389" s="5">
        <v>1</v>
      </c>
      <c r="W389" s="5">
        <v>0</v>
      </c>
      <c r="X389" s="5">
        <v>0</v>
      </c>
      <c r="Y389" s="5"/>
      <c r="Z389" s="5"/>
      <c r="AA389" s="5"/>
      <c r="AB389" s="5"/>
      <c r="AC389" s="5"/>
      <c r="AD389" s="851">
        <v>0</v>
      </c>
      <c r="AE389" s="5" t="s">
        <v>1533</v>
      </c>
      <c r="AF389" s="55"/>
    </row>
    <row r="390" spans="1:32" ht="28.5" customHeight="1" thickBot="1" x14ac:dyDescent="0.3">
      <c r="A390" s="801"/>
      <c r="B390" s="798"/>
      <c r="C390" s="797"/>
      <c r="D390" s="115"/>
      <c r="E390" s="38"/>
      <c r="F390" s="1462" t="s">
        <v>1068</v>
      </c>
      <c r="G390" s="359"/>
      <c r="H390" s="650"/>
      <c r="I390" s="360"/>
      <c r="J390" s="196"/>
      <c r="K390" s="10"/>
      <c r="L390" s="357"/>
      <c r="M390" s="360"/>
      <c r="N390" s="182"/>
      <c r="O390" s="217"/>
      <c r="P390" s="52"/>
      <c r="Q390" s="19"/>
      <c r="R390" s="52"/>
      <c r="S390" s="52"/>
      <c r="T390" s="171"/>
      <c r="U390" s="61" t="s">
        <v>18</v>
      </c>
      <c r="V390" s="798">
        <v>1</v>
      </c>
      <c r="W390" s="798">
        <v>0</v>
      </c>
      <c r="X390" s="798">
        <v>0</v>
      </c>
      <c r="Y390" s="800"/>
      <c r="Z390" s="800"/>
      <c r="AA390" s="800"/>
      <c r="AB390" s="800"/>
      <c r="AC390" s="800"/>
      <c r="AD390" s="798" t="s">
        <v>730</v>
      </c>
      <c r="AE390" s="17" t="s">
        <v>1531</v>
      </c>
      <c r="AF390" s="813"/>
    </row>
    <row r="391" spans="1:32" ht="15" customHeight="1" x14ac:dyDescent="0.25">
      <c r="A391" s="812">
        <v>8</v>
      </c>
      <c r="B391" s="803">
        <v>50450</v>
      </c>
      <c r="C391" s="855" t="s">
        <v>393</v>
      </c>
      <c r="D391" s="114" t="s">
        <v>427</v>
      </c>
      <c r="E391" s="1717" t="s">
        <v>731</v>
      </c>
      <c r="F391" s="770" t="s">
        <v>732</v>
      </c>
      <c r="G391" s="841">
        <f>H391/$H$657</f>
        <v>0.66666666666666663</v>
      </c>
      <c r="H391" s="702">
        <v>4</v>
      </c>
      <c r="I391" s="838">
        <v>1</v>
      </c>
      <c r="J391" s="822">
        <f>I391/$I$657</f>
        <v>0.33333333333333331</v>
      </c>
      <c r="K391" s="838">
        <v>0</v>
      </c>
      <c r="L391" s="822">
        <f>K391/$K$657</f>
        <v>0</v>
      </c>
      <c r="M391" s="838">
        <v>0</v>
      </c>
      <c r="N391" s="822">
        <f>M391/H391</f>
        <v>0</v>
      </c>
      <c r="O391" s="829">
        <v>0</v>
      </c>
      <c r="P391" s="805">
        <v>0</v>
      </c>
      <c r="Q391" s="825">
        <v>0</v>
      </c>
      <c r="R391" s="805">
        <v>0</v>
      </c>
      <c r="S391" s="805">
        <v>78</v>
      </c>
      <c r="T391" s="818">
        <f>O391/S391</f>
        <v>0</v>
      </c>
      <c r="U391" s="856" t="s">
        <v>18</v>
      </c>
      <c r="V391" s="857">
        <v>1</v>
      </c>
      <c r="W391" s="857">
        <v>0</v>
      </c>
      <c r="X391" s="857">
        <v>0</v>
      </c>
      <c r="Y391" s="857"/>
      <c r="Z391" s="857"/>
      <c r="AA391" s="857"/>
      <c r="AB391" s="857"/>
      <c r="AC391" s="857"/>
      <c r="AD391" s="857" t="s">
        <v>734</v>
      </c>
      <c r="AE391" s="857" t="s">
        <v>733</v>
      </c>
      <c r="AF391" s="1018" t="s">
        <v>1508</v>
      </c>
    </row>
    <row r="392" spans="1:32" ht="15" customHeight="1" x14ac:dyDescent="0.25">
      <c r="A392" s="801"/>
      <c r="B392" s="798"/>
      <c r="C392" s="797"/>
      <c r="D392" s="115"/>
      <c r="E392" s="1718"/>
      <c r="F392" s="771" t="s">
        <v>67</v>
      </c>
      <c r="G392" s="839"/>
      <c r="H392" s="701"/>
      <c r="I392" s="836"/>
      <c r="J392" s="823"/>
      <c r="K392" s="836"/>
      <c r="L392" s="823"/>
      <c r="M392" s="836"/>
      <c r="N392" s="823"/>
      <c r="O392" s="830"/>
      <c r="P392" s="796"/>
      <c r="Q392" s="826"/>
      <c r="R392" s="796"/>
      <c r="S392" s="796"/>
      <c r="T392" s="819"/>
      <c r="U392" s="731" t="s">
        <v>18</v>
      </c>
      <c r="V392" s="851">
        <v>1</v>
      </c>
      <c r="W392" s="851">
        <v>0</v>
      </c>
      <c r="X392" s="851">
        <v>0</v>
      </c>
      <c r="Y392" s="851"/>
      <c r="Z392" s="851"/>
      <c r="AA392" s="851"/>
      <c r="AB392" s="851"/>
      <c r="AC392" s="851"/>
      <c r="AD392" s="851">
        <v>0</v>
      </c>
      <c r="AE392" s="851" t="s">
        <v>1230</v>
      </c>
      <c r="AF392" s="813"/>
    </row>
    <row r="393" spans="1:32" s="1336" customFormat="1" ht="15" customHeight="1" x14ac:dyDescent="0.25">
      <c r="A393" s="1351"/>
      <c r="B393" s="1343"/>
      <c r="C393" s="1342"/>
      <c r="D393" s="1388"/>
      <c r="E393" s="1270"/>
      <c r="F393" s="1252" t="s">
        <v>1535</v>
      </c>
      <c r="G393" s="1424"/>
      <c r="H393" s="701"/>
      <c r="I393" s="1413"/>
      <c r="J393" s="1418"/>
      <c r="K393" s="844"/>
      <c r="L393" s="1418"/>
      <c r="M393" s="1413"/>
      <c r="N393" s="1418"/>
      <c r="O393" s="830"/>
      <c r="P393" s="1339"/>
      <c r="Q393" s="1430"/>
      <c r="R393" s="1339"/>
      <c r="S393" s="1339"/>
      <c r="T393" s="1405"/>
      <c r="U393" s="1346" t="s">
        <v>18</v>
      </c>
      <c r="V393" s="1338">
        <v>1</v>
      </c>
      <c r="W393" s="1338">
        <v>0</v>
      </c>
      <c r="X393" s="1338">
        <v>0</v>
      </c>
      <c r="Y393" s="1338"/>
      <c r="Z393" s="1338"/>
      <c r="AA393" s="1338"/>
      <c r="AB393" s="1338"/>
      <c r="AC393" s="1338"/>
      <c r="AD393" s="1338">
        <v>0</v>
      </c>
      <c r="AE393" s="1338" t="s">
        <v>1536</v>
      </c>
      <c r="AF393" s="1377"/>
    </row>
    <row r="394" spans="1:32" ht="15" customHeight="1" thickBot="1" x14ac:dyDescent="0.3">
      <c r="A394" s="815"/>
      <c r="B394" s="806"/>
      <c r="C394" s="807"/>
      <c r="D394" s="143"/>
      <c r="E394" s="1114"/>
      <c r="F394" s="849" t="s">
        <v>133</v>
      </c>
      <c r="G394" s="840"/>
      <c r="H394" s="1115"/>
      <c r="I394" s="837"/>
      <c r="J394" s="824"/>
      <c r="K394" s="405"/>
      <c r="L394" s="605"/>
      <c r="M394" s="837"/>
      <c r="N394" s="824"/>
      <c r="O394" s="213"/>
      <c r="P394" s="44"/>
      <c r="Q394" s="213"/>
      <c r="R394" s="44"/>
      <c r="S394" s="44"/>
      <c r="T394" s="169"/>
      <c r="U394" s="62" t="s">
        <v>18</v>
      </c>
      <c r="V394" s="806">
        <v>1</v>
      </c>
      <c r="W394" s="806">
        <v>0</v>
      </c>
      <c r="X394" s="806">
        <v>0</v>
      </c>
      <c r="Y394" s="806"/>
      <c r="Z394" s="806"/>
      <c r="AA394" s="806"/>
      <c r="AB394" s="806"/>
      <c r="AC394" s="806"/>
      <c r="AD394" s="806" t="s">
        <v>1232</v>
      </c>
      <c r="AE394" s="142" t="s">
        <v>1231</v>
      </c>
      <c r="AF394" s="814"/>
    </row>
    <row r="395" spans="1:32" ht="15" customHeight="1" x14ac:dyDescent="0.25">
      <c r="A395" s="801">
        <v>9</v>
      </c>
      <c r="B395" s="798">
        <v>50620</v>
      </c>
      <c r="C395" s="797" t="s">
        <v>394</v>
      </c>
      <c r="D395" s="412" t="s">
        <v>429</v>
      </c>
      <c r="E395" s="1616" t="s">
        <v>1234</v>
      </c>
      <c r="F395" s="1013" t="s">
        <v>185</v>
      </c>
      <c r="G395" s="839">
        <f>H395/$H$657</f>
        <v>1</v>
      </c>
      <c r="H395" s="797">
        <v>6</v>
      </c>
      <c r="I395" s="836">
        <v>1</v>
      </c>
      <c r="J395" s="823">
        <f>I395/$I$657</f>
        <v>0.33333333333333331</v>
      </c>
      <c r="K395" s="844">
        <v>0</v>
      </c>
      <c r="L395" s="834">
        <f>K395/$K$657</f>
        <v>0</v>
      </c>
      <c r="M395" s="836">
        <v>0</v>
      </c>
      <c r="N395" s="823">
        <f>M395/H395</f>
        <v>0</v>
      </c>
      <c r="O395" s="780">
        <v>0</v>
      </c>
      <c r="P395" s="739">
        <v>0</v>
      </c>
      <c r="Q395" s="759">
        <v>0</v>
      </c>
      <c r="R395" s="739">
        <v>0</v>
      </c>
      <c r="S395" s="739">
        <v>46</v>
      </c>
      <c r="T395" s="755">
        <f>O395/S395</f>
        <v>0</v>
      </c>
      <c r="U395" s="364" t="s">
        <v>18</v>
      </c>
      <c r="V395" s="735">
        <v>1</v>
      </c>
      <c r="W395" s="735">
        <v>0</v>
      </c>
      <c r="X395" s="735">
        <v>0</v>
      </c>
      <c r="Y395" s="735"/>
      <c r="Z395" s="735"/>
      <c r="AA395" s="735"/>
      <c r="AB395" s="735"/>
      <c r="AC395" s="735"/>
      <c r="AD395" s="739" t="s">
        <v>652</v>
      </c>
      <c r="AE395" s="852" t="s">
        <v>1539</v>
      </c>
      <c r="AF395" s="1019" t="s">
        <v>1508</v>
      </c>
    </row>
    <row r="396" spans="1:32" ht="27" customHeight="1" thickBot="1" x14ac:dyDescent="0.3">
      <c r="A396" s="801"/>
      <c r="B396" s="798"/>
      <c r="C396" s="797"/>
      <c r="D396" s="115"/>
      <c r="E396" s="1617"/>
      <c r="F396" s="1463" t="s">
        <v>105</v>
      </c>
      <c r="G396" s="370"/>
      <c r="H396" s="350"/>
      <c r="I396" s="360"/>
      <c r="J396" s="196"/>
      <c r="K396" s="404"/>
      <c r="L396" s="357"/>
      <c r="M396" s="360"/>
      <c r="N396" s="196"/>
      <c r="O396" s="216"/>
      <c r="P396" s="7"/>
      <c r="Q396" s="209"/>
      <c r="R396" s="7"/>
      <c r="S396" s="7"/>
      <c r="T396" s="167"/>
      <c r="U396" s="361" t="s">
        <v>18</v>
      </c>
      <c r="V396" s="5">
        <v>1</v>
      </c>
      <c r="W396" s="5">
        <v>0</v>
      </c>
      <c r="X396" s="5">
        <v>0</v>
      </c>
      <c r="Y396" s="20"/>
      <c r="Z396" s="20"/>
      <c r="AA396" s="20"/>
      <c r="AB396" s="20"/>
      <c r="AC396" s="20"/>
      <c r="AD396" s="5" t="s">
        <v>1236</v>
      </c>
      <c r="AE396" s="9" t="s">
        <v>863</v>
      </c>
      <c r="AF396" s="55"/>
    </row>
    <row r="397" spans="1:32" ht="17.25" customHeight="1" x14ac:dyDescent="0.25">
      <c r="A397" s="801"/>
      <c r="B397" s="798"/>
      <c r="C397" s="797"/>
      <c r="D397" s="88"/>
      <c r="E397" s="37"/>
      <c r="F397" s="388" t="s">
        <v>1124</v>
      </c>
      <c r="G397" s="370"/>
      <c r="H397" s="350"/>
      <c r="I397" s="360"/>
      <c r="J397" s="196"/>
      <c r="K397" s="404"/>
      <c r="L397" s="357"/>
      <c r="M397" s="360"/>
      <c r="N397" s="196"/>
      <c r="O397" s="216"/>
      <c r="P397" s="7"/>
      <c r="Q397" s="209"/>
      <c r="R397" s="7"/>
      <c r="S397" s="7"/>
      <c r="T397" s="167"/>
      <c r="U397" s="361" t="s">
        <v>18</v>
      </c>
      <c r="V397" s="5">
        <v>1</v>
      </c>
      <c r="W397" s="5">
        <v>0</v>
      </c>
      <c r="X397" s="5">
        <v>0</v>
      </c>
      <c r="Y397" s="5"/>
      <c r="Z397" s="5"/>
      <c r="AA397" s="5"/>
      <c r="AB397" s="5"/>
      <c r="AC397" s="5"/>
      <c r="AD397" s="851" t="s">
        <v>747</v>
      </c>
      <c r="AE397" s="9" t="s">
        <v>220</v>
      </c>
      <c r="AF397" s="110"/>
    </row>
    <row r="398" spans="1:32" ht="15" customHeight="1" x14ac:dyDescent="0.25">
      <c r="A398" s="801"/>
      <c r="B398" s="798"/>
      <c r="C398" s="797"/>
      <c r="D398" s="88"/>
      <c r="E398" s="37"/>
      <c r="F398" s="1271" t="s">
        <v>73</v>
      </c>
      <c r="G398" s="370"/>
      <c r="H398" s="350"/>
      <c r="I398" s="360"/>
      <c r="J398" s="196"/>
      <c r="K398" s="404"/>
      <c r="L398" s="357"/>
      <c r="M398" s="360"/>
      <c r="N398" s="196"/>
      <c r="O398" s="216"/>
      <c r="P398" s="7"/>
      <c r="Q398" s="209"/>
      <c r="R398" s="7"/>
      <c r="S398" s="7"/>
      <c r="T398" s="167"/>
      <c r="U398" s="361" t="s">
        <v>18</v>
      </c>
      <c r="V398" s="5">
        <v>1</v>
      </c>
      <c r="W398" s="5">
        <v>0</v>
      </c>
      <c r="X398" s="5">
        <v>0</v>
      </c>
      <c r="Y398" s="5"/>
      <c r="Z398" s="5"/>
      <c r="AA398" s="5"/>
      <c r="AB398" s="5"/>
      <c r="AC398" s="5"/>
      <c r="AD398" s="851" t="s">
        <v>1538</v>
      </c>
      <c r="AE398" s="852" t="s">
        <v>1233</v>
      </c>
      <c r="AF398" s="110"/>
    </row>
    <row r="399" spans="1:32" ht="25.5" customHeight="1" x14ac:dyDescent="0.25">
      <c r="A399" s="801"/>
      <c r="B399" s="798"/>
      <c r="C399" s="797"/>
      <c r="D399" s="88"/>
      <c r="E399" s="37"/>
      <c r="F399" s="842" t="s">
        <v>312</v>
      </c>
      <c r="G399" s="370"/>
      <c r="H399" s="350"/>
      <c r="I399" s="360"/>
      <c r="J399" s="196"/>
      <c r="K399" s="404"/>
      <c r="L399" s="357"/>
      <c r="M399" s="360"/>
      <c r="N399" s="196"/>
      <c r="O399" s="216"/>
      <c r="P399" s="7"/>
      <c r="Q399" s="209"/>
      <c r="R399" s="7"/>
      <c r="S399" s="7"/>
      <c r="T399" s="167"/>
      <c r="U399" s="361" t="s">
        <v>18</v>
      </c>
      <c r="V399" s="5">
        <v>1</v>
      </c>
      <c r="W399" s="5">
        <v>0</v>
      </c>
      <c r="X399" s="5">
        <v>0</v>
      </c>
      <c r="Y399" s="5"/>
      <c r="Z399" s="5"/>
      <c r="AA399" s="5"/>
      <c r="AB399" s="5"/>
      <c r="AC399" s="5"/>
      <c r="AD399" s="5">
        <v>0</v>
      </c>
      <c r="AE399" s="612" t="s">
        <v>1235</v>
      </c>
      <c r="AF399" s="110"/>
    </row>
    <row r="400" spans="1:32" ht="15" customHeight="1" thickBot="1" x14ac:dyDescent="0.3">
      <c r="A400" s="815"/>
      <c r="B400" s="806"/>
      <c r="C400" s="807"/>
      <c r="D400" s="709"/>
      <c r="E400" s="49"/>
      <c r="F400" s="849" t="s">
        <v>71</v>
      </c>
      <c r="G400" s="371"/>
      <c r="H400" s="355"/>
      <c r="I400" s="366"/>
      <c r="J400" s="197"/>
      <c r="K400" s="405"/>
      <c r="L400" s="358"/>
      <c r="M400" s="366"/>
      <c r="N400" s="197"/>
      <c r="O400" s="592"/>
      <c r="P400" s="23"/>
      <c r="Q400" s="210"/>
      <c r="R400" s="23"/>
      <c r="S400" s="23"/>
      <c r="T400" s="170"/>
      <c r="U400" s="363" t="s">
        <v>18</v>
      </c>
      <c r="V400" s="20">
        <v>1</v>
      </c>
      <c r="W400" s="20">
        <v>0</v>
      </c>
      <c r="X400" s="20">
        <v>0</v>
      </c>
      <c r="Y400" s="20"/>
      <c r="Z400" s="20"/>
      <c r="AA400" s="20"/>
      <c r="AB400" s="20"/>
      <c r="AC400" s="20"/>
      <c r="AD400" s="20">
        <v>0</v>
      </c>
      <c r="AE400" s="21" t="s">
        <v>653</v>
      </c>
      <c r="AF400" s="113"/>
    </row>
    <row r="401" spans="1:32" ht="27" customHeight="1" x14ac:dyDescent="0.25">
      <c r="A401" s="801">
        <v>10</v>
      </c>
      <c r="B401" s="798">
        <v>50760</v>
      </c>
      <c r="C401" s="84" t="s">
        <v>395</v>
      </c>
      <c r="D401" s="412" t="s">
        <v>1237</v>
      </c>
      <c r="E401" s="1028">
        <v>0</v>
      </c>
      <c r="F401" s="843" t="s">
        <v>70</v>
      </c>
      <c r="G401" s="370">
        <f>H401/$H$657</f>
        <v>1.1666666666666667</v>
      </c>
      <c r="H401" s="10">
        <v>7</v>
      </c>
      <c r="I401" s="360">
        <v>3</v>
      </c>
      <c r="J401" s="196">
        <f>I401/$I$657</f>
        <v>1</v>
      </c>
      <c r="K401" s="10">
        <v>0</v>
      </c>
      <c r="L401" s="357">
        <f>K401/$K$657</f>
        <v>0</v>
      </c>
      <c r="M401" s="360">
        <v>0</v>
      </c>
      <c r="N401" s="196">
        <f>M401/H401</f>
        <v>0</v>
      </c>
      <c r="O401" s="593">
        <v>0</v>
      </c>
      <c r="P401" s="25">
        <v>0</v>
      </c>
      <c r="Q401" s="212">
        <v>0</v>
      </c>
      <c r="R401" s="25">
        <v>0</v>
      </c>
      <c r="S401" s="25">
        <v>121</v>
      </c>
      <c r="T401" s="172">
        <f>O401/S401</f>
        <v>0</v>
      </c>
      <c r="U401" s="24" t="s">
        <v>18</v>
      </c>
      <c r="V401" s="12">
        <v>1</v>
      </c>
      <c r="W401" s="12">
        <v>0</v>
      </c>
      <c r="X401" s="12">
        <v>0</v>
      </c>
      <c r="Y401" s="12"/>
      <c r="Z401" s="12"/>
      <c r="AA401" s="12"/>
      <c r="AB401" s="12"/>
      <c r="AC401" s="12"/>
      <c r="AD401" s="12" t="s">
        <v>638</v>
      </c>
      <c r="AE401" s="13" t="s">
        <v>1540</v>
      </c>
      <c r="AF401" s="1019" t="s">
        <v>1508</v>
      </c>
    </row>
    <row r="402" spans="1:32" ht="25.5" customHeight="1" thickBot="1" x14ac:dyDescent="0.3">
      <c r="A402" s="801"/>
      <c r="B402" s="798"/>
      <c r="C402" s="1235"/>
      <c r="D402" s="412"/>
      <c r="E402" s="1022"/>
      <c r="F402" s="1572" t="s">
        <v>188</v>
      </c>
      <c r="G402" s="370"/>
      <c r="H402" s="350"/>
      <c r="I402" s="360"/>
      <c r="J402" s="196"/>
      <c r="K402" s="10"/>
      <c r="L402" s="357"/>
      <c r="M402" s="360"/>
      <c r="N402" s="196"/>
      <c r="O402" s="593"/>
      <c r="P402" s="25"/>
      <c r="Q402" s="212"/>
      <c r="R402" s="25"/>
      <c r="S402" s="25"/>
      <c r="T402" s="172"/>
      <c r="U402" s="24" t="s">
        <v>18</v>
      </c>
      <c r="V402" s="12">
        <v>1</v>
      </c>
      <c r="W402" s="12">
        <v>0</v>
      </c>
      <c r="X402" s="12">
        <v>0</v>
      </c>
      <c r="Y402" s="20"/>
      <c r="Z402" s="20"/>
      <c r="AA402" s="20"/>
      <c r="AB402" s="20"/>
      <c r="AC402" s="20"/>
      <c r="AD402" s="5" t="s">
        <v>861</v>
      </c>
      <c r="AE402" s="9" t="s">
        <v>1541</v>
      </c>
      <c r="AF402" s="55"/>
    </row>
    <row r="403" spans="1:32" ht="25.5" customHeight="1" thickBot="1" x14ac:dyDescent="0.3">
      <c r="A403" s="801"/>
      <c r="B403" s="798"/>
      <c r="C403" s="1235"/>
      <c r="D403" s="412"/>
      <c r="E403" s="1022"/>
      <c r="F403" s="771" t="s">
        <v>67</v>
      </c>
      <c r="G403" s="370"/>
      <c r="H403" s="350"/>
      <c r="I403" s="360"/>
      <c r="J403" s="196"/>
      <c r="K403" s="10"/>
      <c r="L403" s="357"/>
      <c r="M403" s="360"/>
      <c r="N403" s="196"/>
      <c r="O403" s="593"/>
      <c r="P403" s="25"/>
      <c r="Q403" s="212"/>
      <c r="R403" s="25"/>
      <c r="S403" s="25"/>
      <c r="T403" s="172"/>
      <c r="U403" s="24" t="s">
        <v>17</v>
      </c>
      <c r="V403" s="12">
        <v>1</v>
      </c>
      <c r="W403" s="12">
        <v>0</v>
      </c>
      <c r="X403" s="12">
        <v>0</v>
      </c>
      <c r="Y403" s="11"/>
      <c r="Z403" s="11"/>
      <c r="AA403" s="11"/>
      <c r="AB403" s="11"/>
      <c r="AC403" s="11"/>
      <c r="AD403" s="1069" t="s">
        <v>868</v>
      </c>
      <c r="AE403" s="9" t="s">
        <v>221</v>
      </c>
      <c r="AF403" s="55"/>
    </row>
    <row r="404" spans="1:32" ht="15" customHeight="1" x14ac:dyDescent="0.25">
      <c r="A404" s="801"/>
      <c r="B404" s="798"/>
      <c r="C404" s="1235"/>
      <c r="D404" s="412"/>
      <c r="E404" s="1022"/>
      <c r="F404" s="842" t="s">
        <v>123</v>
      </c>
      <c r="G404" s="370"/>
      <c r="H404" s="350"/>
      <c r="I404" s="360"/>
      <c r="J404" s="196"/>
      <c r="K404" s="10"/>
      <c r="L404" s="357"/>
      <c r="M404" s="360"/>
      <c r="N404" s="196"/>
      <c r="O404" s="593"/>
      <c r="P404" s="25"/>
      <c r="Q404" s="212"/>
      <c r="R404" s="25"/>
      <c r="S404" s="25"/>
      <c r="T404" s="172"/>
      <c r="U404" s="24" t="s">
        <v>18</v>
      </c>
      <c r="V404" s="12">
        <v>1</v>
      </c>
      <c r="W404" s="12">
        <v>0</v>
      </c>
      <c r="X404" s="12">
        <v>0</v>
      </c>
      <c r="Y404" s="29">
        <v>0</v>
      </c>
      <c r="Z404" s="29">
        <v>0</v>
      </c>
      <c r="AA404" s="29">
        <v>0</v>
      </c>
      <c r="AB404" s="29">
        <v>0</v>
      </c>
      <c r="AC404" s="29">
        <v>0</v>
      </c>
      <c r="AD404" s="12" t="s">
        <v>722</v>
      </c>
      <c r="AE404" s="9" t="s">
        <v>864</v>
      </c>
      <c r="AF404" s="55"/>
    </row>
    <row r="405" spans="1:32" ht="15" customHeight="1" x14ac:dyDescent="0.25">
      <c r="A405" s="801"/>
      <c r="B405" s="798"/>
      <c r="C405" s="1235"/>
      <c r="D405" s="89"/>
      <c r="E405" s="38"/>
      <c r="F405" s="842" t="s">
        <v>215</v>
      </c>
      <c r="G405" s="370"/>
      <c r="H405" s="350"/>
      <c r="I405" s="360"/>
      <c r="J405" s="196"/>
      <c r="K405" s="10"/>
      <c r="L405" s="357"/>
      <c r="M405" s="360"/>
      <c r="N405" s="196"/>
      <c r="O405" s="216"/>
      <c r="P405" s="7"/>
      <c r="Q405" s="209"/>
      <c r="R405" s="7"/>
      <c r="S405" s="7"/>
      <c r="T405" s="167"/>
      <c r="U405" s="14" t="s">
        <v>18</v>
      </c>
      <c r="V405" s="5">
        <v>1</v>
      </c>
      <c r="W405" s="5">
        <v>0</v>
      </c>
      <c r="X405" s="5">
        <v>0</v>
      </c>
      <c r="Y405" s="5"/>
      <c r="Z405" s="5"/>
      <c r="AA405" s="5"/>
      <c r="AB405" s="5"/>
      <c r="AC405" s="5"/>
      <c r="AD405" s="851" t="s">
        <v>1238</v>
      </c>
      <c r="AE405" s="13" t="s">
        <v>866</v>
      </c>
      <c r="AF405" s="55"/>
    </row>
    <row r="406" spans="1:32" ht="27" customHeight="1" x14ac:dyDescent="0.25">
      <c r="A406" s="801"/>
      <c r="B406" s="798"/>
      <c r="C406" s="1235"/>
      <c r="D406" s="89"/>
      <c r="E406" s="38"/>
      <c r="F406" s="1626" t="s">
        <v>859</v>
      </c>
      <c r="G406" s="370"/>
      <c r="H406" s="350"/>
      <c r="I406" s="360"/>
      <c r="J406" s="196"/>
      <c r="K406" s="10"/>
      <c r="L406" s="357"/>
      <c r="M406" s="360"/>
      <c r="N406" s="196"/>
      <c r="O406" s="216"/>
      <c r="P406" s="7"/>
      <c r="Q406" s="209"/>
      <c r="R406" s="7"/>
      <c r="S406" s="7"/>
      <c r="T406" s="167"/>
      <c r="U406" s="14" t="s">
        <v>18</v>
      </c>
      <c r="V406" s="5">
        <v>1</v>
      </c>
      <c r="W406" s="5">
        <v>0</v>
      </c>
      <c r="X406" s="5">
        <v>0</v>
      </c>
      <c r="Y406" s="5"/>
      <c r="Z406" s="5"/>
      <c r="AA406" s="5"/>
      <c r="AB406" s="5"/>
      <c r="AC406" s="5"/>
      <c r="AD406" s="5" t="s">
        <v>869</v>
      </c>
      <c r="AE406" s="9" t="s">
        <v>867</v>
      </c>
      <c r="AF406" s="55"/>
    </row>
    <row r="407" spans="1:32" ht="27.75" customHeight="1" x14ac:dyDescent="0.25">
      <c r="A407" s="801"/>
      <c r="B407" s="798"/>
      <c r="C407" s="1235"/>
      <c r="D407" s="89"/>
      <c r="E407" s="38"/>
      <c r="F407" s="1627"/>
      <c r="G407" s="370"/>
      <c r="H407" s="350"/>
      <c r="I407" s="360"/>
      <c r="J407" s="196"/>
      <c r="K407" s="10"/>
      <c r="L407" s="357"/>
      <c r="M407" s="360"/>
      <c r="N407" s="196"/>
      <c r="O407" s="216"/>
      <c r="P407" s="7"/>
      <c r="Q407" s="209"/>
      <c r="R407" s="7"/>
      <c r="S407" s="7"/>
      <c r="T407" s="167"/>
      <c r="U407" s="14" t="s">
        <v>18</v>
      </c>
      <c r="V407" s="5">
        <v>1</v>
      </c>
      <c r="W407" s="5">
        <v>0</v>
      </c>
      <c r="X407" s="5">
        <v>0</v>
      </c>
      <c r="Y407" s="5"/>
      <c r="Z407" s="5"/>
      <c r="AA407" s="5"/>
      <c r="AB407" s="5"/>
      <c r="AC407" s="5"/>
      <c r="AD407" s="851" t="s">
        <v>1158</v>
      </c>
      <c r="AE407" s="735" t="s">
        <v>1403</v>
      </c>
      <c r="AF407" s="55"/>
    </row>
    <row r="408" spans="1:32" ht="15" customHeight="1" thickBot="1" x14ac:dyDescent="0.3">
      <c r="A408" s="801"/>
      <c r="B408" s="798"/>
      <c r="C408" s="1235"/>
      <c r="D408" s="89"/>
      <c r="E408" s="38"/>
      <c r="F408" s="849" t="s">
        <v>71</v>
      </c>
      <c r="G408" s="370"/>
      <c r="H408" s="350"/>
      <c r="I408" s="360"/>
      <c r="J408" s="196"/>
      <c r="K408" s="10"/>
      <c r="L408" s="357"/>
      <c r="M408" s="360"/>
      <c r="N408" s="196"/>
      <c r="O408" s="216"/>
      <c r="P408" s="7"/>
      <c r="Q408" s="209"/>
      <c r="R408" s="7"/>
      <c r="S408" s="7"/>
      <c r="T408" s="167"/>
      <c r="U408" s="14" t="s">
        <v>18</v>
      </c>
      <c r="V408" s="5">
        <v>1</v>
      </c>
      <c r="W408" s="5">
        <v>0</v>
      </c>
      <c r="X408" s="5">
        <v>0</v>
      </c>
      <c r="Y408" s="5"/>
      <c r="Z408" s="5"/>
      <c r="AA408" s="5"/>
      <c r="AB408" s="5"/>
      <c r="AC408" s="5"/>
      <c r="AD408" s="5">
        <v>0</v>
      </c>
      <c r="AE408" s="9" t="s">
        <v>865</v>
      </c>
      <c r="AF408" s="55"/>
    </row>
    <row r="409" spans="1:32" ht="15" customHeight="1" x14ac:dyDescent="0.25">
      <c r="A409" s="812">
        <v>11</v>
      </c>
      <c r="B409" s="803">
        <v>50780</v>
      </c>
      <c r="C409" s="855" t="s">
        <v>396</v>
      </c>
      <c r="D409" s="114" t="s">
        <v>735</v>
      </c>
      <c r="E409" s="47" t="s">
        <v>1239</v>
      </c>
      <c r="F409" s="1464" t="s">
        <v>71</v>
      </c>
      <c r="G409" s="841">
        <f>H409/$H$657</f>
        <v>0.83333333333333337</v>
      </c>
      <c r="H409" s="671">
        <v>5</v>
      </c>
      <c r="I409" s="838">
        <v>1</v>
      </c>
      <c r="J409" s="822">
        <f>I409/$I$657</f>
        <v>0.33333333333333331</v>
      </c>
      <c r="K409" s="838">
        <v>0</v>
      </c>
      <c r="L409" s="822">
        <f>K409/$K$657</f>
        <v>0</v>
      </c>
      <c r="M409" s="838">
        <v>0</v>
      </c>
      <c r="N409" s="181">
        <f>M409/H409</f>
        <v>0</v>
      </c>
      <c r="O409" s="575">
        <v>0</v>
      </c>
      <c r="P409" s="145">
        <v>0</v>
      </c>
      <c r="Q409" s="214">
        <v>0</v>
      </c>
      <c r="R409" s="145">
        <v>0</v>
      </c>
      <c r="S409" s="145">
        <v>73</v>
      </c>
      <c r="T409" s="178">
        <f>O409/S409</f>
        <v>0</v>
      </c>
      <c r="U409" s="838" t="s">
        <v>18</v>
      </c>
      <c r="V409" s="803">
        <v>1</v>
      </c>
      <c r="W409" s="803">
        <v>0</v>
      </c>
      <c r="X409" s="803">
        <v>0</v>
      </c>
      <c r="Y409" s="803"/>
      <c r="Z409" s="803"/>
      <c r="AA409" s="803"/>
      <c r="AB409" s="803"/>
      <c r="AC409" s="803"/>
      <c r="AD409" s="803" t="s">
        <v>1229</v>
      </c>
      <c r="AE409" s="141" t="s">
        <v>1242</v>
      </c>
      <c r="AF409" s="1018" t="s">
        <v>1508</v>
      </c>
    </row>
    <row r="410" spans="1:32" ht="15" customHeight="1" x14ac:dyDescent="0.25">
      <c r="A410" s="801"/>
      <c r="B410" s="798"/>
      <c r="C410" s="797"/>
      <c r="D410" s="411"/>
      <c r="E410" s="808"/>
      <c r="F410" s="1010" t="s">
        <v>188</v>
      </c>
      <c r="G410" s="839"/>
      <c r="H410" s="1016"/>
      <c r="I410" s="836"/>
      <c r="J410" s="823"/>
      <c r="K410" s="836"/>
      <c r="L410" s="823"/>
      <c r="M410" s="836"/>
      <c r="N410" s="182"/>
      <c r="O410" s="577"/>
      <c r="P410" s="796"/>
      <c r="Q410" s="796"/>
      <c r="R410" s="796"/>
      <c r="S410" s="796"/>
      <c r="T410" s="819"/>
      <c r="U410" s="853" t="s">
        <v>18</v>
      </c>
      <c r="V410" s="8">
        <v>1</v>
      </c>
      <c r="W410" s="851">
        <v>0</v>
      </c>
      <c r="X410" s="851">
        <v>0</v>
      </c>
      <c r="Y410" s="851"/>
      <c r="Z410" s="851"/>
      <c r="AA410" s="851"/>
      <c r="AB410" s="851"/>
      <c r="AC410" s="851"/>
      <c r="AD410" s="851" t="s">
        <v>861</v>
      </c>
      <c r="AE410" s="851" t="s">
        <v>1243</v>
      </c>
      <c r="AF410" s="589"/>
    </row>
    <row r="411" spans="1:32" ht="15" customHeight="1" x14ac:dyDescent="0.25">
      <c r="A411" s="801"/>
      <c r="B411" s="798"/>
      <c r="C411" s="797"/>
      <c r="D411" s="115"/>
      <c r="E411" s="808"/>
      <c r="F411" s="842" t="s">
        <v>138</v>
      </c>
      <c r="G411" s="839"/>
      <c r="H411" s="1016"/>
      <c r="I411" s="836"/>
      <c r="J411" s="823"/>
      <c r="K411" s="836"/>
      <c r="L411" s="823"/>
      <c r="M411" s="836"/>
      <c r="N411" s="182"/>
      <c r="O411" s="577"/>
      <c r="P411" s="796"/>
      <c r="Q411" s="796"/>
      <c r="R411" s="796"/>
      <c r="S411" s="796"/>
      <c r="T411" s="819"/>
      <c r="U411" s="853" t="s">
        <v>18</v>
      </c>
      <c r="V411" s="8">
        <v>1</v>
      </c>
      <c r="W411" s="851">
        <v>0</v>
      </c>
      <c r="X411" s="851">
        <v>0</v>
      </c>
      <c r="Y411" s="851"/>
      <c r="Z411" s="851"/>
      <c r="AA411" s="851"/>
      <c r="AB411" s="851"/>
      <c r="AC411" s="851"/>
      <c r="AD411" s="851">
        <v>0</v>
      </c>
      <c r="AE411" s="851" t="s">
        <v>1244</v>
      </c>
      <c r="AF411" s="589"/>
    </row>
    <row r="412" spans="1:32" s="1336" customFormat="1" ht="15" customHeight="1" x14ac:dyDescent="0.25">
      <c r="A412" s="1351"/>
      <c r="B412" s="1343"/>
      <c r="C412" s="1342"/>
      <c r="D412" s="1388"/>
      <c r="E412" s="1366"/>
      <c r="F412" s="1252" t="s">
        <v>1258</v>
      </c>
      <c r="G412" s="1424"/>
      <c r="H412" s="1423"/>
      <c r="I412" s="1413"/>
      <c r="J412" s="1418"/>
      <c r="K412" s="1413"/>
      <c r="L412" s="1418"/>
      <c r="M412" s="1413"/>
      <c r="N412" s="182"/>
      <c r="O412" s="830"/>
      <c r="P412" s="1339"/>
      <c r="Q412" s="1430"/>
      <c r="R412" s="1339"/>
      <c r="S412" s="1339"/>
      <c r="T412" s="1405"/>
      <c r="U412" s="1346" t="s">
        <v>18</v>
      </c>
      <c r="V412" s="1340">
        <v>1</v>
      </c>
      <c r="W412" s="1338">
        <v>0</v>
      </c>
      <c r="X412" s="1338">
        <v>0</v>
      </c>
      <c r="Y412" s="1338"/>
      <c r="Z412" s="1338"/>
      <c r="AA412" s="1338"/>
      <c r="AB412" s="1338"/>
      <c r="AC412" s="1338"/>
      <c r="AD412" s="1338" t="s">
        <v>1199</v>
      </c>
      <c r="AE412" s="1338" t="s">
        <v>1542</v>
      </c>
      <c r="AF412" s="589"/>
    </row>
    <row r="413" spans="1:32" ht="15" customHeight="1" thickBot="1" x14ac:dyDescent="0.3">
      <c r="A413" s="815"/>
      <c r="B413" s="806"/>
      <c r="C413" s="807"/>
      <c r="D413" s="143"/>
      <c r="E413" s="811"/>
      <c r="F413" s="849" t="s">
        <v>1240</v>
      </c>
      <c r="G413" s="840"/>
      <c r="H413" s="1116"/>
      <c r="I413" s="837"/>
      <c r="J413" s="824"/>
      <c r="K413" s="837"/>
      <c r="L413" s="824"/>
      <c r="M413" s="837"/>
      <c r="N413" s="183"/>
      <c r="O413" s="565"/>
      <c r="P413" s="44"/>
      <c r="Q413" s="213"/>
      <c r="R413" s="44"/>
      <c r="S413" s="44"/>
      <c r="T413" s="169"/>
      <c r="U413" s="837" t="s">
        <v>18</v>
      </c>
      <c r="V413" s="806">
        <v>1</v>
      </c>
      <c r="W413" s="806">
        <v>0</v>
      </c>
      <c r="X413" s="806">
        <v>0</v>
      </c>
      <c r="Y413" s="806"/>
      <c r="Z413" s="806"/>
      <c r="AA413" s="806"/>
      <c r="AB413" s="806"/>
      <c r="AC413" s="806"/>
      <c r="AD413" s="806">
        <v>0</v>
      </c>
      <c r="AE413" s="142" t="s">
        <v>1241</v>
      </c>
      <c r="AF413" s="1060"/>
    </row>
    <row r="414" spans="1:32" ht="27" customHeight="1" x14ac:dyDescent="0.25">
      <c r="A414" s="801">
        <v>12</v>
      </c>
      <c r="B414" s="798">
        <v>50930</v>
      </c>
      <c r="C414" s="797" t="s">
        <v>397</v>
      </c>
      <c r="D414" s="412" t="s">
        <v>1245</v>
      </c>
      <c r="E414" s="417" t="s">
        <v>1246</v>
      </c>
      <c r="F414" s="1422" t="s">
        <v>241</v>
      </c>
      <c r="G414" s="359">
        <f>H414/$H$657</f>
        <v>0.83333333333333337</v>
      </c>
      <c r="H414" s="1016">
        <v>5</v>
      </c>
      <c r="I414" s="844">
        <v>1</v>
      </c>
      <c r="J414" s="638">
        <f>I414/$I$657</f>
        <v>0.33333333333333331</v>
      </c>
      <c r="K414" s="844">
        <v>0</v>
      </c>
      <c r="L414" s="638">
        <f>K414/$K$657</f>
        <v>0</v>
      </c>
      <c r="M414" s="844">
        <v>0</v>
      </c>
      <c r="N414" s="638">
        <f>M414/H414</f>
        <v>0</v>
      </c>
      <c r="O414" s="780">
        <v>0</v>
      </c>
      <c r="P414" s="739">
        <v>0</v>
      </c>
      <c r="Q414" s="759">
        <v>0</v>
      </c>
      <c r="R414" s="739">
        <v>0</v>
      </c>
      <c r="S414" s="739">
        <v>44</v>
      </c>
      <c r="T414" s="755">
        <f>O414/S414</f>
        <v>0</v>
      </c>
      <c r="U414" s="738" t="s">
        <v>18</v>
      </c>
      <c r="V414" s="1117">
        <v>1</v>
      </c>
      <c r="W414" s="735">
        <v>0</v>
      </c>
      <c r="X414" s="735">
        <v>0</v>
      </c>
      <c r="Y414" s="798"/>
      <c r="Z414" s="798"/>
      <c r="AA414" s="798"/>
      <c r="AB414" s="798"/>
      <c r="AC414" s="798"/>
      <c r="AD414" s="735">
        <v>0</v>
      </c>
      <c r="AE414" s="735" t="s">
        <v>1543</v>
      </c>
      <c r="AF414" s="1019" t="s">
        <v>1537</v>
      </c>
    </row>
    <row r="415" spans="1:32" ht="16.5" customHeight="1" x14ac:dyDescent="0.25">
      <c r="A415" s="801"/>
      <c r="B415" s="798"/>
      <c r="C415" s="797"/>
      <c r="D415" s="412"/>
      <c r="E415" s="417"/>
      <c r="F415" s="842" t="s">
        <v>240</v>
      </c>
      <c r="G415" s="359"/>
      <c r="H415" s="646"/>
      <c r="I415" s="404"/>
      <c r="J415" s="638"/>
      <c r="K415" s="404"/>
      <c r="L415" s="638"/>
      <c r="M415" s="404"/>
      <c r="N415" s="638"/>
      <c r="O415" s="217"/>
      <c r="P415" s="52"/>
      <c r="Q415" s="19"/>
      <c r="R415" s="52"/>
      <c r="S415" s="52"/>
      <c r="T415" s="171"/>
      <c r="U415" s="61" t="s">
        <v>18</v>
      </c>
      <c r="V415" s="706">
        <v>1</v>
      </c>
      <c r="W415" s="11">
        <v>0</v>
      </c>
      <c r="X415" s="11">
        <v>0</v>
      </c>
      <c r="Y415" s="11"/>
      <c r="Z415" s="11"/>
      <c r="AA415" s="11"/>
      <c r="AB415" s="11"/>
      <c r="AC415" s="11"/>
      <c r="AD415" s="12" t="s">
        <v>1545</v>
      </c>
      <c r="AE415" s="1118" t="s">
        <v>1544</v>
      </c>
      <c r="AF415" s="690"/>
    </row>
    <row r="416" spans="1:32" ht="15.95" customHeight="1" x14ac:dyDescent="0.25">
      <c r="A416" s="801"/>
      <c r="B416" s="798"/>
      <c r="C416" s="797"/>
      <c r="D416" s="412"/>
      <c r="E416" s="417"/>
      <c r="F416" s="771" t="s">
        <v>67</v>
      </c>
      <c r="G416" s="359"/>
      <c r="H416" s="646"/>
      <c r="I416" s="404"/>
      <c r="J416" s="638"/>
      <c r="K416" s="404"/>
      <c r="L416" s="638"/>
      <c r="M416" s="404"/>
      <c r="N416" s="638"/>
      <c r="O416" s="577"/>
      <c r="P416" s="7"/>
      <c r="Q416" s="7"/>
      <c r="R416" s="7"/>
      <c r="S416" s="7"/>
      <c r="T416" s="167"/>
      <c r="U416" s="14" t="s">
        <v>17</v>
      </c>
      <c r="V416" s="704">
        <v>1</v>
      </c>
      <c r="W416" s="5">
        <v>0</v>
      </c>
      <c r="X416" s="5">
        <v>0</v>
      </c>
      <c r="Y416" s="5"/>
      <c r="Z416" s="5"/>
      <c r="AA416" s="5"/>
      <c r="AB416" s="5"/>
      <c r="AC416" s="5"/>
      <c r="AD416" s="12" t="s">
        <v>872</v>
      </c>
      <c r="AE416" s="5" t="s">
        <v>871</v>
      </c>
      <c r="AF416" s="690"/>
    </row>
    <row r="417" spans="1:32" ht="43.5" customHeight="1" x14ac:dyDescent="0.25">
      <c r="A417" s="801"/>
      <c r="B417" s="798"/>
      <c r="C417" s="797"/>
      <c r="D417" s="412"/>
      <c r="E417" s="417"/>
      <c r="F417" s="388" t="s">
        <v>859</v>
      </c>
      <c r="G417" s="359"/>
      <c r="H417" s="646"/>
      <c r="I417" s="404"/>
      <c r="J417" s="638"/>
      <c r="K417" s="404"/>
      <c r="L417" s="638"/>
      <c r="M417" s="404"/>
      <c r="N417" s="638"/>
      <c r="O417" s="577"/>
      <c r="P417" s="7"/>
      <c r="Q417" s="7"/>
      <c r="R417" s="7"/>
      <c r="S417" s="7"/>
      <c r="T417" s="167"/>
      <c r="U417" s="14" t="s">
        <v>18</v>
      </c>
      <c r="V417" s="704">
        <v>1</v>
      </c>
      <c r="W417" s="5">
        <v>1</v>
      </c>
      <c r="X417" s="5">
        <v>0</v>
      </c>
      <c r="Y417" s="5"/>
      <c r="Z417" s="5"/>
      <c r="AA417" s="5"/>
      <c r="AB417" s="5"/>
      <c r="AC417" s="5"/>
      <c r="AD417" s="735" t="s">
        <v>1321</v>
      </c>
      <c r="AE417" s="735" t="s">
        <v>1403</v>
      </c>
      <c r="AF417" s="690"/>
    </row>
    <row r="418" spans="1:32" ht="25.5" customHeight="1" thickBot="1" x14ac:dyDescent="0.3">
      <c r="A418" s="815"/>
      <c r="B418" s="806"/>
      <c r="C418" s="807"/>
      <c r="D418" s="703"/>
      <c r="E418" s="688"/>
      <c r="F418" s="1427" t="s">
        <v>138</v>
      </c>
      <c r="G418" s="185"/>
      <c r="H418" s="647"/>
      <c r="I418" s="405"/>
      <c r="J418" s="605"/>
      <c r="K418" s="405"/>
      <c r="L418" s="605"/>
      <c r="M418" s="405"/>
      <c r="N418" s="605"/>
      <c r="O418" s="565"/>
      <c r="P418" s="44"/>
      <c r="Q418" s="213"/>
      <c r="R418" s="44"/>
      <c r="S418" s="44"/>
      <c r="T418" s="169"/>
      <c r="U418" s="62" t="s">
        <v>18</v>
      </c>
      <c r="V418" s="705">
        <v>1</v>
      </c>
      <c r="W418" s="32">
        <v>0</v>
      </c>
      <c r="X418" s="32">
        <v>0</v>
      </c>
      <c r="Y418" s="32"/>
      <c r="Z418" s="32"/>
      <c r="AA418" s="32"/>
      <c r="AB418" s="32"/>
      <c r="AC418" s="32"/>
      <c r="AD418" s="32" t="s">
        <v>1546</v>
      </c>
      <c r="AE418" s="1465" t="s">
        <v>1247</v>
      </c>
      <c r="AF418" s="707"/>
    </row>
    <row r="419" spans="1:32" ht="15" customHeight="1" x14ac:dyDescent="0.25">
      <c r="A419" s="812">
        <v>13</v>
      </c>
      <c r="B419" s="803">
        <v>51370</v>
      </c>
      <c r="C419" s="855" t="s">
        <v>398</v>
      </c>
      <c r="D419" s="114" t="s">
        <v>428</v>
      </c>
      <c r="E419" s="1622" t="s">
        <v>881</v>
      </c>
      <c r="F419" s="770" t="s">
        <v>71</v>
      </c>
      <c r="G419" s="372">
        <f>H419/$H$657</f>
        <v>3.1666666666666665</v>
      </c>
      <c r="H419" s="27">
        <v>19</v>
      </c>
      <c r="I419" s="368">
        <v>4</v>
      </c>
      <c r="J419" s="196">
        <f>I419/$I$657</f>
        <v>1.3333333333333333</v>
      </c>
      <c r="K419" s="10">
        <v>2</v>
      </c>
      <c r="L419" s="357">
        <f>K419/$K$657</f>
        <v>0.66666666666666663</v>
      </c>
      <c r="M419" s="360">
        <v>0</v>
      </c>
      <c r="N419" s="196">
        <f>M419/H419</f>
        <v>0</v>
      </c>
      <c r="O419" s="215">
        <v>0</v>
      </c>
      <c r="P419" s="30">
        <v>0</v>
      </c>
      <c r="Q419" s="208">
        <v>0</v>
      </c>
      <c r="R419" s="30">
        <v>0</v>
      </c>
      <c r="S419" s="30">
        <v>68</v>
      </c>
      <c r="T419" s="166">
        <f>O419/S419</f>
        <v>0</v>
      </c>
      <c r="U419" s="28" t="s">
        <v>19</v>
      </c>
      <c r="V419" s="29">
        <v>1</v>
      </c>
      <c r="W419" s="29">
        <v>0</v>
      </c>
      <c r="X419" s="29">
        <v>0</v>
      </c>
      <c r="Y419" s="5"/>
      <c r="Z419" s="5"/>
      <c r="AA419" s="5"/>
      <c r="AB419" s="5"/>
      <c r="AC419" s="5"/>
      <c r="AD419" s="29" t="s">
        <v>72</v>
      </c>
      <c r="AE419" s="103" t="s">
        <v>882</v>
      </c>
      <c r="AF419" s="1019" t="s">
        <v>1537</v>
      </c>
    </row>
    <row r="420" spans="1:32" ht="15" customHeight="1" x14ac:dyDescent="0.25">
      <c r="A420" s="801"/>
      <c r="B420" s="798"/>
      <c r="C420" s="797"/>
      <c r="D420" s="115"/>
      <c r="E420" s="1623"/>
      <c r="F420" s="842" t="s">
        <v>736</v>
      </c>
      <c r="G420" s="370"/>
      <c r="H420" s="10"/>
      <c r="I420" s="360"/>
      <c r="J420" s="196"/>
      <c r="K420" s="10"/>
      <c r="L420" s="357"/>
      <c r="M420" s="360"/>
      <c r="N420" s="196"/>
      <c r="O420" s="216"/>
      <c r="P420" s="7"/>
      <c r="Q420" s="209"/>
      <c r="R420" s="7"/>
      <c r="S420" s="7"/>
      <c r="T420" s="167"/>
      <c r="U420" s="14" t="s">
        <v>18</v>
      </c>
      <c r="V420" s="5">
        <v>1</v>
      </c>
      <c r="W420" s="5">
        <v>0</v>
      </c>
      <c r="X420" s="5">
        <v>0</v>
      </c>
      <c r="Y420" s="5"/>
      <c r="Z420" s="5"/>
      <c r="AA420" s="5"/>
      <c r="AB420" s="5"/>
      <c r="AC420" s="5"/>
      <c r="AD420" s="5" t="s">
        <v>655</v>
      </c>
      <c r="AE420" s="852" t="s">
        <v>1553</v>
      </c>
      <c r="AF420" s="55"/>
    </row>
    <row r="421" spans="1:32" ht="15" customHeight="1" x14ac:dyDescent="0.25">
      <c r="A421" s="801"/>
      <c r="B421" s="798"/>
      <c r="C421" s="797"/>
      <c r="D421" s="115"/>
      <c r="E421" s="38"/>
      <c r="F421" s="842" t="s">
        <v>248</v>
      </c>
      <c r="G421" s="370"/>
      <c r="H421" s="10"/>
      <c r="I421" s="360"/>
      <c r="J421" s="196"/>
      <c r="K421" s="10"/>
      <c r="L421" s="357"/>
      <c r="M421" s="360"/>
      <c r="N421" s="196"/>
      <c r="O421" s="216"/>
      <c r="P421" s="7"/>
      <c r="Q421" s="209"/>
      <c r="R421" s="7"/>
      <c r="S421" s="7"/>
      <c r="T421" s="167"/>
      <c r="U421" s="14" t="s">
        <v>18</v>
      </c>
      <c r="V421" s="5">
        <v>1</v>
      </c>
      <c r="W421" s="5">
        <v>0</v>
      </c>
      <c r="X421" s="5">
        <v>0</v>
      </c>
      <c r="Y421" s="5"/>
      <c r="Z421" s="5"/>
      <c r="AA421" s="5"/>
      <c r="AB421" s="5"/>
      <c r="AC421" s="5"/>
      <c r="AD421" s="5" t="s">
        <v>655</v>
      </c>
      <c r="AE421" s="852" t="s">
        <v>1552</v>
      </c>
      <c r="AF421" s="55"/>
    </row>
    <row r="422" spans="1:32" ht="15" customHeight="1" x14ac:dyDescent="0.25">
      <c r="A422" s="801"/>
      <c r="B422" s="798"/>
      <c r="C422" s="797"/>
      <c r="D422" s="115"/>
      <c r="E422" s="38"/>
      <c r="F422" s="842" t="s">
        <v>192</v>
      </c>
      <c r="G422" s="370"/>
      <c r="H422" s="10"/>
      <c r="I422" s="360"/>
      <c r="J422" s="196"/>
      <c r="K422" s="10"/>
      <c r="L422" s="357"/>
      <c r="M422" s="360"/>
      <c r="N422" s="196"/>
      <c r="O422" s="216"/>
      <c r="P422" s="7"/>
      <c r="Q422" s="209"/>
      <c r="R422" s="7"/>
      <c r="S422" s="7"/>
      <c r="T422" s="167"/>
      <c r="U422" s="14" t="s">
        <v>18</v>
      </c>
      <c r="V422" s="5">
        <v>1</v>
      </c>
      <c r="W422" s="5">
        <v>0</v>
      </c>
      <c r="X422" s="5">
        <v>0</v>
      </c>
      <c r="Y422" s="5"/>
      <c r="Z422" s="5"/>
      <c r="AA422" s="5"/>
      <c r="AB422" s="5"/>
      <c r="AC422" s="5"/>
      <c r="AD422" s="5">
        <v>0</v>
      </c>
      <c r="AE422" s="852" t="s">
        <v>1251</v>
      </c>
      <c r="AF422" s="55"/>
    </row>
    <row r="423" spans="1:32" ht="15" customHeight="1" x14ac:dyDescent="0.25">
      <c r="A423" s="801"/>
      <c r="B423" s="798"/>
      <c r="C423" s="797"/>
      <c r="D423" s="115"/>
      <c r="E423" s="38"/>
      <c r="F423" s="842" t="s">
        <v>123</v>
      </c>
      <c r="G423" s="370"/>
      <c r="H423" s="10"/>
      <c r="I423" s="360"/>
      <c r="J423" s="196"/>
      <c r="K423" s="10"/>
      <c r="L423" s="357"/>
      <c r="M423" s="360"/>
      <c r="N423" s="196"/>
      <c r="O423" s="216"/>
      <c r="P423" s="7"/>
      <c r="Q423" s="209"/>
      <c r="R423" s="7"/>
      <c r="S423" s="7"/>
      <c r="T423" s="167"/>
      <c r="U423" s="14" t="s">
        <v>18</v>
      </c>
      <c r="V423" s="5">
        <v>1</v>
      </c>
      <c r="W423" s="5">
        <v>0</v>
      </c>
      <c r="X423" s="5">
        <v>0</v>
      </c>
      <c r="Y423" s="5"/>
      <c r="Z423" s="5"/>
      <c r="AA423" s="5"/>
      <c r="AB423" s="5"/>
      <c r="AC423" s="5"/>
      <c r="AD423" s="851" t="s">
        <v>722</v>
      </c>
      <c r="AE423" s="9" t="s">
        <v>159</v>
      </c>
      <c r="AF423" s="55"/>
    </row>
    <row r="424" spans="1:32" s="1336" customFormat="1" ht="15" customHeight="1" x14ac:dyDescent="0.25">
      <c r="A424" s="1351"/>
      <c r="B424" s="1343"/>
      <c r="C424" s="1342"/>
      <c r="D424" s="1388"/>
      <c r="E424" s="1366"/>
      <c r="F424" s="842" t="s">
        <v>80</v>
      </c>
      <c r="G424" s="1424"/>
      <c r="H424" s="1342"/>
      <c r="I424" s="1413"/>
      <c r="J424" s="1418"/>
      <c r="K424" s="1342"/>
      <c r="L424" s="1444"/>
      <c r="M424" s="1413"/>
      <c r="N424" s="1418"/>
      <c r="O424" s="830"/>
      <c r="P424" s="1339"/>
      <c r="Q424" s="1430"/>
      <c r="R424" s="1339"/>
      <c r="S424" s="1339"/>
      <c r="T424" s="1405"/>
      <c r="U424" s="1346" t="s">
        <v>18</v>
      </c>
      <c r="V424" s="1338">
        <v>1</v>
      </c>
      <c r="W424" s="1338">
        <v>0</v>
      </c>
      <c r="X424" s="1338">
        <v>0</v>
      </c>
      <c r="Y424" s="1338"/>
      <c r="Z424" s="1338"/>
      <c r="AA424" s="1338"/>
      <c r="AB424" s="1338"/>
      <c r="AC424" s="1338"/>
      <c r="AD424" s="1338" t="s">
        <v>818</v>
      </c>
      <c r="AE424" s="1341" t="s">
        <v>1561</v>
      </c>
      <c r="AF424" s="1377"/>
    </row>
    <row r="425" spans="1:32" ht="27" customHeight="1" x14ac:dyDescent="0.25">
      <c r="A425" s="801"/>
      <c r="B425" s="798"/>
      <c r="C425" s="797"/>
      <c r="D425" s="115"/>
      <c r="E425" s="38"/>
      <c r="F425" s="1463" t="s">
        <v>537</v>
      </c>
      <c r="G425" s="370"/>
      <c r="H425" s="10"/>
      <c r="I425" s="360"/>
      <c r="J425" s="196"/>
      <c r="K425" s="10"/>
      <c r="L425" s="357"/>
      <c r="M425" s="360"/>
      <c r="N425" s="196"/>
      <c r="O425" s="216"/>
      <c r="P425" s="7"/>
      <c r="Q425" s="209"/>
      <c r="R425" s="7"/>
      <c r="S425" s="7"/>
      <c r="T425" s="167"/>
      <c r="U425" s="14" t="s">
        <v>18</v>
      </c>
      <c r="V425" s="5">
        <v>1</v>
      </c>
      <c r="W425" s="5">
        <v>0</v>
      </c>
      <c r="X425" s="5">
        <v>0</v>
      </c>
      <c r="Y425" s="5"/>
      <c r="Z425" s="5"/>
      <c r="AA425" s="5"/>
      <c r="AB425" s="5"/>
      <c r="AC425" s="5"/>
      <c r="AD425" s="5" t="s">
        <v>1557</v>
      </c>
      <c r="AE425" s="9" t="s">
        <v>1556</v>
      </c>
      <c r="AF425" s="55"/>
    </row>
    <row r="426" spans="1:32" ht="15" customHeight="1" x14ac:dyDescent="0.25">
      <c r="A426" s="801"/>
      <c r="B426" s="798"/>
      <c r="C426" s="797"/>
      <c r="D426" s="115"/>
      <c r="E426" s="38"/>
      <c r="F426" s="771" t="s">
        <v>522</v>
      </c>
      <c r="G426" s="370"/>
      <c r="H426" s="10"/>
      <c r="I426" s="360"/>
      <c r="J426" s="196"/>
      <c r="K426" s="10"/>
      <c r="L426" s="357"/>
      <c r="M426" s="360"/>
      <c r="N426" s="196"/>
      <c r="O426" s="216"/>
      <c r="P426" s="7"/>
      <c r="Q426" s="209"/>
      <c r="R426" s="7"/>
      <c r="S426" s="7"/>
      <c r="T426" s="167"/>
      <c r="U426" s="14" t="s">
        <v>18</v>
      </c>
      <c r="V426" s="5">
        <v>1</v>
      </c>
      <c r="W426" s="5">
        <v>0</v>
      </c>
      <c r="X426" s="5">
        <v>0</v>
      </c>
      <c r="Y426" s="5"/>
      <c r="Z426" s="5"/>
      <c r="AA426" s="5"/>
      <c r="AB426" s="5"/>
      <c r="AC426" s="5"/>
      <c r="AD426" s="5" t="s">
        <v>880</v>
      </c>
      <c r="AE426" s="851" t="s">
        <v>1249</v>
      </c>
      <c r="AF426" s="55"/>
    </row>
    <row r="427" spans="1:32" s="1336" customFormat="1" ht="15" customHeight="1" x14ac:dyDescent="0.25">
      <c r="A427" s="1351"/>
      <c r="B427" s="1343"/>
      <c r="C427" s="1342"/>
      <c r="D427" s="1388"/>
      <c r="E427" s="1366"/>
      <c r="F427" s="771" t="s">
        <v>521</v>
      </c>
      <c r="G427" s="1424"/>
      <c r="H427" s="1342"/>
      <c r="I427" s="1413"/>
      <c r="J427" s="1418"/>
      <c r="K427" s="1342"/>
      <c r="L427" s="1444"/>
      <c r="M427" s="1413"/>
      <c r="N427" s="1418"/>
      <c r="O427" s="830"/>
      <c r="P427" s="1339"/>
      <c r="Q427" s="1430"/>
      <c r="R427" s="1339"/>
      <c r="S427" s="1339"/>
      <c r="T427" s="1405"/>
      <c r="U427" s="1346" t="s">
        <v>18</v>
      </c>
      <c r="V427" s="1338">
        <v>1</v>
      </c>
      <c r="W427" s="1338">
        <v>0</v>
      </c>
      <c r="X427" s="1338">
        <v>0</v>
      </c>
      <c r="Y427" s="1338"/>
      <c r="Z427" s="1338"/>
      <c r="AA427" s="1338"/>
      <c r="AB427" s="1338"/>
      <c r="AC427" s="1338"/>
      <c r="AD427" s="1338" t="s">
        <v>880</v>
      </c>
      <c r="AE427" s="1345" t="s">
        <v>1555</v>
      </c>
      <c r="AF427" s="1377"/>
    </row>
    <row r="428" spans="1:32" ht="15" customHeight="1" x14ac:dyDescent="0.25">
      <c r="A428" s="801"/>
      <c r="B428" s="798"/>
      <c r="C428" s="797"/>
      <c r="D428" s="115"/>
      <c r="E428" s="808"/>
      <c r="F428" s="1010" t="s">
        <v>111</v>
      </c>
      <c r="G428" s="839"/>
      <c r="H428" s="797"/>
      <c r="I428" s="836"/>
      <c r="J428" s="823"/>
      <c r="K428" s="797"/>
      <c r="L428" s="834"/>
      <c r="M428" s="836"/>
      <c r="N428" s="823"/>
      <c r="O428" s="830"/>
      <c r="P428" s="796"/>
      <c r="Q428" s="826"/>
      <c r="R428" s="796"/>
      <c r="S428" s="796"/>
      <c r="T428" s="819"/>
      <c r="U428" s="853" t="s">
        <v>18</v>
      </c>
      <c r="V428" s="851">
        <v>1</v>
      </c>
      <c r="W428" s="851">
        <v>0</v>
      </c>
      <c r="X428" s="851">
        <v>0</v>
      </c>
      <c r="Y428" s="851"/>
      <c r="Z428" s="851"/>
      <c r="AA428" s="851"/>
      <c r="AB428" s="851"/>
      <c r="AC428" s="851"/>
      <c r="AD428" s="851" t="s">
        <v>1565</v>
      </c>
      <c r="AE428" s="13" t="s">
        <v>1564</v>
      </c>
      <c r="AF428" s="813"/>
    </row>
    <row r="429" spans="1:32" ht="41.25" customHeight="1" x14ac:dyDescent="0.25">
      <c r="A429" s="801"/>
      <c r="B429" s="798"/>
      <c r="C429" s="797"/>
      <c r="D429" s="115"/>
      <c r="E429" s="38"/>
      <c r="F429" s="771" t="s">
        <v>67</v>
      </c>
      <c r="G429" s="370"/>
      <c r="H429" s="10"/>
      <c r="I429" s="360"/>
      <c r="J429" s="196"/>
      <c r="K429" s="10"/>
      <c r="L429" s="357"/>
      <c r="M429" s="360"/>
      <c r="N429" s="196"/>
      <c r="O429" s="216"/>
      <c r="P429" s="7"/>
      <c r="Q429" s="209"/>
      <c r="R429" s="7"/>
      <c r="S429" s="7"/>
      <c r="T429" s="167"/>
      <c r="U429" s="14" t="s">
        <v>18</v>
      </c>
      <c r="V429" s="5">
        <v>1</v>
      </c>
      <c r="W429" s="5">
        <v>0</v>
      </c>
      <c r="X429" s="5">
        <v>0</v>
      </c>
      <c r="Y429" s="5"/>
      <c r="Z429" s="5"/>
      <c r="AA429" s="5"/>
      <c r="AB429" s="5"/>
      <c r="AC429" s="5"/>
      <c r="AD429" s="851" t="s">
        <v>492</v>
      </c>
      <c r="AE429" s="612" t="s">
        <v>1250</v>
      </c>
      <c r="AF429" s="55"/>
    </row>
    <row r="430" spans="1:32" ht="15" customHeight="1" x14ac:dyDescent="0.25">
      <c r="A430" s="801"/>
      <c r="B430" s="798"/>
      <c r="C430" s="797"/>
      <c r="D430" s="115"/>
      <c r="E430" s="38"/>
      <c r="F430" s="771" t="s">
        <v>1070</v>
      </c>
      <c r="G430" s="370"/>
      <c r="H430" s="10"/>
      <c r="I430" s="360"/>
      <c r="J430" s="196"/>
      <c r="K430" s="10"/>
      <c r="L430" s="357"/>
      <c r="M430" s="360"/>
      <c r="N430" s="196"/>
      <c r="O430" s="216"/>
      <c r="P430" s="7"/>
      <c r="Q430" s="209"/>
      <c r="R430" s="7"/>
      <c r="S430" s="7"/>
      <c r="T430" s="167"/>
      <c r="U430" s="14" t="s">
        <v>18</v>
      </c>
      <c r="V430" s="5">
        <v>1</v>
      </c>
      <c r="W430" s="5">
        <v>0</v>
      </c>
      <c r="X430" s="5">
        <v>0</v>
      </c>
      <c r="Y430" s="5"/>
      <c r="Z430" s="5"/>
      <c r="AA430" s="5"/>
      <c r="AB430" s="5"/>
      <c r="AC430" s="5"/>
      <c r="AD430" s="5" t="s">
        <v>876</v>
      </c>
      <c r="AE430" s="9" t="s">
        <v>1554</v>
      </c>
      <c r="AF430" s="55"/>
    </row>
    <row r="431" spans="1:32" s="1336" customFormat="1" ht="15" customHeight="1" x14ac:dyDescent="0.25">
      <c r="A431" s="1351"/>
      <c r="B431" s="1343"/>
      <c r="C431" s="1342"/>
      <c r="D431" s="1388"/>
      <c r="E431" s="1366"/>
      <c r="F431" s="771" t="s">
        <v>1558</v>
      </c>
      <c r="G431" s="1424"/>
      <c r="H431" s="1342"/>
      <c r="I431" s="1413"/>
      <c r="J431" s="1418"/>
      <c r="K431" s="1342"/>
      <c r="L431" s="1444"/>
      <c r="M431" s="1413"/>
      <c r="N431" s="1418"/>
      <c r="O431" s="830"/>
      <c r="P431" s="1339"/>
      <c r="Q431" s="1430"/>
      <c r="R431" s="1339"/>
      <c r="S431" s="1339"/>
      <c r="T431" s="1405"/>
      <c r="U431" s="1346" t="s">
        <v>18</v>
      </c>
      <c r="V431" s="1338">
        <v>1</v>
      </c>
      <c r="W431" s="1338">
        <v>0</v>
      </c>
      <c r="X431" s="1338">
        <v>0</v>
      </c>
      <c r="Y431" s="1338"/>
      <c r="Z431" s="1338"/>
      <c r="AA431" s="1338"/>
      <c r="AB431" s="1338"/>
      <c r="AC431" s="1338"/>
      <c r="AD431" s="1338" t="s">
        <v>1560</v>
      </c>
      <c r="AE431" s="1341" t="s">
        <v>1559</v>
      </c>
      <c r="AF431" s="1377"/>
    </row>
    <row r="432" spans="1:32" ht="15" customHeight="1" x14ac:dyDescent="0.25">
      <c r="A432" s="801"/>
      <c r="B432" s="798"/>
      <c r="C432" s="797"/>
      <c r="D432" s="115"/>
      <c r="E432" s="808"/>
      <c r="F432" s="1422" t="s">
        <v>165</v>
      </c>
      <c r="G432" s="839"/>
      <c r="H432" s="797"/>
      <c r="I432" s="836"/>
      <c r="J432" s="823"/>
      <c r="K432" s="797"/>
      <c r="L432" s="834"/>
      <c r="M432" s="836"/>
      <c r="N432" s="823"/>
      <c r="O432" s="830"/>
      <c r="P432" s="796"/>
      <c r="Q432" s="826"/>
      <c r="R432" s="796"/>
      <c r="S432" s="796"/>
      <c r="T432" s="819"/>
      <c r="U432" s="853" t="s">
        <v>18</v>
      </c>
      <c r="V432" s="851">
        <v>1</v>
      </c>
      <c r="W432" s="851">
        <v>0</v>
      </c>
      <c r="X432" s="851">
        <v>0</v>
      </c>
      <c r="Y432" s="851"/>
      <c r="Z432" s="851"/>
      <c r="AA432" s="851"/>
      <c r="AB432" s="851"/>
      <c r="AC432" s="851"/>
      <c r="AD432" s="851" t="s">
        <v>1566</v>
      </c>
      <c r="AE432" s="852" t="s">
        <v>1567</v>
      </c>
      <c r="AF432" s="813"/>
    </row>
    <row r="433" spans="1:32" ht="15" customHeight="1" x14ac:dyDescent="0.25">
      <c r="A433" s="801"/>
      <c r="B433" s="798"/>
      <c r="C433" s="797"/>
      <c r="D433" s="115"/>
      <c r="E433" s="38"/>
      <c r="F433" s="842" t="s">
        <v>215</v>
      </c>
      <c r="G433" s="370"/>
      <c r="H433" s="10"/>
      <c r="I433" s="360"/>
      <c r="J433" s="196"/>
      <c r="K433" s="10"/>
      <c r="L433" s="357"/>
      <c r="M433" s="360"/>
      <c r="N433" s="196"/>
      <c r="O433" s="216"/>
      <c r="P433" s="7"/>
      <c r="Q433" s="209"/>
      <c r="R433" s="7"/>
      <c r="S433" s="7"/>
      <c r="T433" s="167"/>
      <c r="U433" s="14" t="s">
        <v>18</v>
      </c>
      <c r="V433" s="5">
        <v>1</v>
      </c>
      <c r="W433" s="5">
        <v>0</v>
      </c>
      <c r="X433" s="5">
        <v>0</v>
      </c>
      <c r="Y433" s="5"/>
      <c r="Z433" s="5"/>
      <c r="AA433" s="5"/>
      <c r="AB433" s="5"/>
      <c r="AC433" s="5"/>
      <c r="AD433" s="851" t="s">
        <v>1248</v>
      </c>
      <c r="AE433" s="852" t="s">
        <v>1551</v>
      </c>
      <c r="AF433" s="55"/>
    </row>
    <row r="434" spans="1:32" s="1336" customFormat="1" ht="15" customHeight="1" x14ac:dyDescent="0.25">
      <c r="A434" s="1351"/>
      <c r="B434" s="1343"/>
      <c r="C434" s="1342"/>
      <c r="D434" s="1388"/>
      <c r="E434" s="1366"/>
      <c r="F434" s="842" t="s">
        <v>212</v>
      </c>
      <c r="G434" s="1424"/>
      <c r="H434" s="1342"/>
      <c r="I434" s="1413"/>
      <c r="J434" s="1418"/>
      <c r="K434" s="1342"/>
      <c r="L434" s="1444"/>
      <c r="M434" s="1413"/>
      <c r="N434" s="1418"/>
      <c r="O434" s="830"/>
      <c r="P434" s="1339"/>
      <c r="Q434" s="1430"/>
      <c r="R434" s="1339"/>
      <c r="S434" s="1339"/>
      <c r="T434" s="1405"/>
      <c r="U434" s="1346" t="s">
        <v>18</v>
      </c>
      <c r="V434" s="1338">
        <v>1</v>
      </c>
      <c r="W434" s="1338">
        <v>0</v>
      </c>
      <c r="X434" s="1338">
        <v>0</v>
      </c>
      <c r="Y434" s="1338"/>
      <c r="Z434" s="1338"/>
      <c r="AA434" s="1338"/>
      <c r="AB434" s="1338"/>
      <c r="AC434" s="1338"/>
      <c r="AD434" s="1338" t="s">
        <v>1519</v>
      </c>
      <c r="AE434" s="1341" t="s">
        <v>1550</v>
      </c>
      <c r="AF434" s="1377"/>
    </row>
    <row r="435" spans="1:32" ht="15" customHeight="1" x14ac:dyDescent="0.25">
      <c r="A435" s="801"/>
      <c r="B435" s="798"/>
      <c r="C435" s="797"/>
      <c r="D435" s="115"/>
      <c r="E435" s="38"/>
      <c r="F435" s="842" t="s">
        <v>877</v>
      </c>
      <c r="G435" s="370"/>
      <c r="H435" s="10"/>
      <c r="I435" s="360"/>
      <c r="J435" s="196"/>
      <c r="K435" s="10"/>
      <c r="L435" s="357"/>
      <c r="M435" s="360"/>
      <c r="N435" s="196"/>
      <c r="O435" s="216"/>
      <c r="P435" s="7"/>
      <c r="Q435" s="209"/>
      <c r="R435" s="7"/>
      <c r="S435" s="7"/>
      <c r="T435" s="167"/>
      <c r="U435" s="14" t="s">
        <v>18</v>
      </c>
      <c r="V435" s="5">
        <v>1</v>
      </c>
      <c r="W435" s="5">
        <v>0</v>
      </c>
      <c r="X435" s="5">
        <v>0</v>
      </c>
      <c r="Y435" s="5"/>
      <c r="Z435" s="5"/>
      <c r="AA435" s="5"/>
      <c r="AB435" s="5"/>
      <c r="AC435" s="5"/>
      <c r="AD435" s="5" t="s">
        <v>878</v>
      </c>
      <c r="AE435" s="851" t="s">
        <v>879</v>
      </c>
      <c r="AF435" s="55"/>
    </row>
    <row r="436" spans="1:32" s="1336" customFormat="1" ht="27" customHeight="1" x14ac:dyDescent="0.25">
      <c r="A436" s="1351"/>
      <c r="B436" s="1343"/>
      <c r="C436" s="1342"/>
      <c r="D436" s="1388"/>
      <c r="E436" s="1366"/>
      <c r="F436" s="388" t="s">
        <v>1528</v>
      </c>
      <c r="G436" s="1424"/>
      <c r="H436" s="1342"/>
      <c r="I436" s="1413"/>
      <c r="J436" s="1418"/>
      <c r="K436" s="1342"/>
      <c r="L436" s="1444"/>
      <c r="M436" s="1413"/>
      <c r="N436" s="1418"/>
      <c r="O436" s="780"/>
      <c r="P436" s="1357"/>
      <c r="Q436" s="1433"/>
      <c r="R436" s="1357"/>
      <c r="S436" s="1357"/>
      <c r="T436" s="1410"/>
      <c r="U436" s="1367" t="s">
        <v>18</v>
      </c>
      <c r="V436" s="1348">
        <v>1</v>
      </c>
      <c r="W436" s="1348">
        <v>0</v>
      </c>
      <c r="X436" s="1348">
        <v>0</v>
      </c>
      <c r="Y436" s="1343"/>
      <c r="Z436" s="1343"/>
      <c r="AA436" s="1343"/>
      <c r="AB436" s="1343"/>
      <c r="AC436" s="1343"/>
      <c r="AD436" s="1338" t="s">
        <v>1563</v>
      </c>
      <c r="AE436" s="1338" t="s">
        <v>1562</v>
      </c>
      <c r="AF436" s="1377"/>
    </row>
    <row r="437" spans="1:32" ht="25.5" customHeight="1" x14ac:dyDescent="0.25">
      <c r="A437" s="801"/>
      <c r="B437" s="798"/>
      <c r="C437" s="797"/>
      <c r="D437" s="115"/>
      <c r="E437" s="808"/>
      <c r="F437" s="680" t="s">
        <v>859</v>
      </c>
      <c r="G437" s="839"/>
      <c r="H437" s="797"/>
      <c r="I437" s="360"/>
      <c r="J437" s="196"/>
      <c r="K437" s="10"/>
      <c r="L437" s="357"/>
      <c r="M437" s="360"/>
      <c r="N437" s="196"/>
      <c r="O437" s="847"/>
      <c r="P437" s="810"/>
      <c r="Q437" s="828"/>
      <c r="R437" s="810"/>
      <c r="S437" s="810"/>
      <c r="T437" s="820"/>
      <c r="U437" s="809" t="s">
        <v>18</v>
      </c>
      <c r="V437" s="800">
        <v>1</v>
      </c>
      <c r="W437" s="800">
        <v>0</v>
      </c>
      <c r="X437" s="800">
        <v>0</v>
      </c>
      <c r="Y437" s="800"/>
      <c r="Z437" s="800"/>
      <c r="AA437" s="800"/>
      <c r="AB437" s="800"/>
      <c r="AC437" s="800"/>
      <c r="AD437" s="798" t="s">
        <v>1206</v>
      </c>
      <c r="AE437" s="798" t="s">
        <v>1403</v>
      </c>
      <c r="AF437" s="813"/>
    </row>
    <row r="438" spans="1:32" ht="43.5" customHeight="1" thickBot="1" x14ac:dyDescent="0.3">
      <c r="A438" s="1215">
        <v>14</v>
      </c>
      <c r="B438" s="1216">
        <v>51850</v>
      </c>
      <c r="C438" s="1217" t="s">
        <v>1383</v>
      </c>
      <c r="D438" s="1466" t="s">
        <v>1547</v>
      </c>
      <c r="E438" s="1467" t="s">
        <v>1548</v>
      </c>
      <c r="F438" s="849" t="s">
        <v>859</v>
      </c>
      <c r="G438" s="1322">
        <f>H438/$H$657</f>
        <v>0.16666666666666666</v>
      </c>
      <c r="H438" s="1217">
        <v>1</v>
      </c>
      <c r="I438" s="1220">
        <v>0</v>
      </c>
      <c r="J438" s="1323">
        <f>I438/$I$657</f>
        <v>0</v>
      </c>
      <c r="K438" s="1217">
        <v>0</v>
      </c>
      <c r="L438" s="1321">
        <f>K438/$K$657</f>
        <v>0</v>
      </c>
      <c r="M438" s="1220">
        <v>0</v>
      </c>
      <c r="N438" s="1320">
        <f>M438/H438</f>
        <v>0</v>
      </c>
      <c r="O438" s="1318">
        <v>0</v>
      </c>
      <c r="P438" s="1218">
        <v>0</v>
      </c>
      <c r="Q438" s="1319">
        <v>0</v>
      </c>
      <c r="R438" s="1218">
        <v>0</v>
      </c>
      <c r="S438" s="1218">
        <v>72</v>
      </c>
      <c r="T438" s="1219">
        <f>O438/S438</f>
        <v>0</v>
      </c>
      <c r="U438" s="363" t="s">
        <v>18</v>
      </c>
      <c r="V438" s="854">
        <v>1</v>
      </c>
      <c r="W438" s="854">
        <v>0</v>
      </c>
      <c r="X438" s="854">
        <v>0</v>
      </c>
      <c r="Y438" s="1216"/>
      <c r="Z438" s="1216"/>
      <c r="AA438" s="1216"/>
      <c r="AB438" s="1216"/>
      <c r="AC438" s="1216"/>
      <c r="AD438" s="1317" t="s">
        <v>1464</v>
      </c>
      <c r="AE438" s="854" t="s">
        <v>1403</v>
      </c>
      <c r="AF438" s="1221" t="s">
        <v>1537</v>
      </c>
    </row>
    <row r="439" spans="1:32" ht="15" customHeight="1" thickBot="1" x14ac:dyDescent="0.3">
      <c r="A439" s="1671" t="s">
        <v>419</v>
      </c>
      <c r="B439" s="1672"/>
      <c r="C439" s="1672"/>
      <c r="D439" s="1200"/>
      <c r="E439" s="1200"/>
      <c r="F439" s="1201"/>
      <c r="G439" s="1202">
        <f t="shared" ref="G439:N439" si="5">AVERAGE(G440:G603)</f>
        <v>0.90556111111111093</v>
      </c>
      <c r="H439" s="1203">
        <f t="shared" si="5"/>
        <v>5.4333666666666671</v>
      </c>
      <c r="I439" s="1204">
        <f t="shared" si="5"/>
        <v>1.5666666666666667</v>
      </c>
      <c r="J439" s="1205">
        <f t="shared" si="5"/>
        <v>0.52222222222222225</v>
      </c>
      <c r="K439" s="1206">
        <f t="shared" si="5"/>
        <v>0.53333333333333333</v>
      </c>
      <c r="L439" s="1207">
        <f t="shared" si="5"/>
        <v>0.17777777777777776</v>
      </c>
      <c r="M439" s="1208">
        <f t="shared" si="5"/>
        <v>0.23333333333333334</v>
      </c>
      <c r="N439" s="1209">
        <f t="shared" si="5"/>
        <v>5.4722222222222221E-2</v>
      </c>
      <c r="O439" s="1210">
        <f>SUM(O440:O603)</f>
        <v>4</v>
      </c>
      <c r="P439" s="1211">
        <f>SUM(P440:P603)</f>
        <v>0</v>
      </c>
      <c r="Q439" s="1200">
        <f>SUM(Q440:Q603)</f>
        <v>3</v>
      </c>
      <c r="R439" s="1211">
        <f>SUM(R440:R603)</f>
        <v>0</v>
      </c>
      <c r="S439" s="1212">
        <f>SUM(S440:S605)</f>
        <v>2559</v>
      </c>
      <c r="T439" s="1213">
        <f>AVERAGE(T440:T603)</f>
        <v>1.1299435028248588E-3</v>
      </c>
      <c r="U439" s="1200"/>
      <c r="V439" s="1200"/>
      <c r="W439" s="1200"/>
      <c r="X439" s="1200"/>
      <c r="Y439" s="798">
        <v>0</v>
      </c>
      <c r="Z439" s="798">
        <v>1</v>
      </c>
      <c r="AA439" s="798">
        <v>1</v>
      </c>
      <c r="AB439" s="798">
        <v>1</v>
      </c>
      <c r="AC439" s="798">
        <v>0</v>
      </c>
      <c r="AD439" s="1200"/>
      <c r="AE439" s="1200"/>
      <c r="AF439" s="1214"/>
    </row>
    <row r="440" spans="1:32" ht="15" customHeight="1" x14ac:dyDescent="0.25">
      <c r="A440" s="812">
        <v>1</v>
      </c>
      <c r="B440" s="803">
        <v>60010</v>
      </c>
      <c r="C440" s="1119" t="s">
        <v>432</v>
      </c>
      <c r="D440" s="1122" t="s">
        <v>656</v>
      </c>
      <c r="E440" s="1618" t="s">
        <v>887</v>
      </c>
      <c r="F440" s="770" t="s">
        <v>1258</v>
      </c>
      <c r="G440" s="841">
        <f>H440/$H$657</f>
        <v>0.83333333333333337</v>
      </c>
      <c r="H440" s="855">
        <v>5</v>
      </c>
      <c r="I440" s="838">
        <v>4</v>
      </c>
      <c r="J440" s="822">
        <f>I440/$I$657</f>
        <v>1.3333333333333333</v>
      </c>
      <c r="K440" s="389">
        <v>0</v>
      </c>
      <c r="L440" s="833">
        <f>K440/$K$657</f>
        <v>0</v>
      </c>
      <c r="M440" s="838">
        <v>0</v>
      </c>
      <c r="N440" s="822">
        <f>M440/H440</f>
        <v>0</v>
      </c>
      <c r="O440" s="829">
        <v>0</v>
      </c>
      <c r="P440" s="805">
        <v>0</v>
      </c>
      <c r="Q440" s="825">
        <v>0</v>
      </c>
      <c r="R440" s="805">
        <v>0</v>
      </c>
      <c r="S440" s="805">
        <v>64</v>
      </c>
      <c r="T440" s="818">
        <f>O440/S440</f>
        <v>0</v>
      </c>
      <c r="U440" s="856" t="s">
        <v>18</v>
      </c>
      <c r="V440" s="144">
        <v>1</v>
      </c>
      <c r="W440" s="857">
        <v>0</v>
      </c>
      <c r="X440" s="857">
        <v>0</v>
      </c>
      <c r="Y440" s="857"/>
      <c r="Z440" s="857"/>
      <c r="AA440" s="857"/>
      <c r="AB440" s="857"/>
      <c r="AC440" s="857"/>
      <c r="AD440" s="857" t="s">
        <v>1260</v>
      </c>
      <c r="AE440" s="858" t="s">
        <v>1259</v>
      </c>
      <c r="AF440" s="1018" t="s">
        <v>1537</v>
      </c>
    </row>
    <row r="441" spans="1:32" ht="15" customHeight="1" x14ac:dyDescent="0.25">
      <c r="A441" s="801"/>
      <c r="B441" s="798"/>
      <c r="C441" s="1120"/>
      <c r="D441" s="1123"/>
      <c r="E441" s="1619"/>
      <c r="F441" s="991" t="s">
        <v>640</v>
      </c>
      <c r="G441" s="839"/>
      <c r="H441" s="797"/>
      <c r="I441" s="836"/>
      <c r="J441" s="823"/>
      <c r="K441" s="844"/>
      <c r="L441" s="834"/>
      <c r="M441" s="836"/>
      <c r="N441" s="823"/>
      <c r="O441" s="780"/>
      <c r="P441" s="739"/>
      <c r="Q441" s="759"/>
      <c r="R441" s="739"/>
      <c r="S441" s="739"/>
      <c r="T441" s="755"/>
      <c r="U441" s="809" t="s">
        <v>18</v>
      </c>
      <c r="V441" s="851">
        <v>1</v>
      </c>
      <c r="W441" s="800">
        <v>0</v>
      </c>
      <c r="X441" s="800">
        <v>0</v>
      </c>
      <c r="Y441" s="851"/>
      <c r="Z441" s="851"/>
      <c r="AA441" s="851"/>
      <c r="AB441" s="851"/>
      <c r="AC441" s="851"/>
      <c r="AD441" s="851" t="s">
        <v>861</v>
      </c>
      <c r="AE441" s="13" t="s">
        <v>1253</v>
      </c>
      <c r="AF441" s="1019"/>
    </row>
    <row r="442" spans="1:32" ht="15" customHeight="1" x14ac:dyDescent="0.25">
      <c r="A442" s="801"/>
      <c r="B442" s="798"/>
      <c r="C442" s="1120"/>
      <c r="D442" s="1123"/>
      <c r="E442" s="1619" t="s">
        <v>1252</v>
      </c>
      <c r="F442" s="991" t="s">
        <v>1067</v>
      </c>
      <c r="G442" s="839"/>
      <c r="H442" s="797"/>
      <c r="I442" s="836"/>
      <c r="J442" s="823"/>
      <c r="K442" s="844"/>
      <c r="L442" s="834"/>
      <c r="M442" s="836"/>
      <c r="N442" s="823"/>
      <c r="O442" s="780"/>
      <c r="P442" s="739"/>
      <c r="Q442" s="759"/>
      <c r="R442" s="739"/>
      <c r="S442" s="739"/>
      <c r="T442" s="755"/>
      <c r="U442" s="731" t="s">
        <v>18</v>
      </c>
      <c r="V442" s="851">
        <v>1</v>
      </c>
      <c r="W442" s="851">
        <v>0</v>
      </c>
      <c r="X442" s="851">
        <v>0</v>
      </c>
      <c r="Y442" s="851"/>
      <c r="Z442" s="851"/>
      <c r="AA442" s="851"/>
      <c r="AB442" s="851"/>
      <c r="AC442" s="851"/>
      <c r="AD442" s="851" t="s">
        <v>1255</v>
      </c>
      <c r="AE442" s="13" t="s">
        <v>1254</v>
      </c>
      <c r="AF442" s="1019"/>
    </row>
    <row r="443" spans="1:32" ht="15" customHeight="1" x14ac:dyDescent="0.25">
      <c r="A443" s="801"/>
      <c r="B443" s="798"/>
      <c r="C443" s="1120"/>
      <c r="D443" s="1123"/>
      <c r="E443" s="1619"/>
      <c r="F443" s="1010" t="s">
        <v>1110</v>
      </c>
      <c r="G443" s="839"/>
      <c r="H443" s="797"/>
      <c r="I443" s="836"/>
      <c r="J443" s="823"/>
      <c r="K443" s="844"/>
      <c r="L443" s="834"/>
      <c r="M443" s="836"/>
      <c r="N443" s="823"/>
      <c r="O443" s="780"/>
      <c r="P443" s="739"/>
      <c r="Q443" s="759"/>
      <c r="R443" s="739"/>
      <c r="S443" s="739"/>
      <c r="T443" s="755"/>
      <c r="U443" s="731" t="s">
        <v>18</v>
      </c>
      <c r="V443" s="851">
        <v>1</v>
      </c>
      <c r="W443" s="851">
        <v>0</v>
      </c>
      <c r="X443" s="851">
        <v>0</v>
      </c>
      <c r="Y443" s="851"/>
      <c r="Z443" s="851"/>
      <c r="AA443" s="851"/>
      <c r="AB443" s="851"/>
      <c r="AC443" s="851"/>
      <c r="AD443" s="735" t="s">
        <v>1257</v>
      </c>
      <c r="AE443" s="13" t="s">
        <v>1256</v>
      </c>
      <c r="AF443" s="1019"/>
    </row>
    <row r="444" spans="1:32" ht="15" customHeight="1" thickBot="1" x14ac:dyDescent="0.3">
      <c r="A444" s="815"/>
      <c r="B444" s="806"/>
      <c r="C444" s="1135"/>
      <c r="D444" s="1124"/>
      <c r="E444" s="679"/>
      <c r="F444" s="1473" t="s">
        <v>886</v>
      </c>
      <c r="G444" s="840"/>
      <c r="H444" s="832"/>
      <c r="I444" s="837"/>
      <c r="J444" s="824"/>
      <c r="K444" s="405"/>
      <c r="L444" s="835"/>
      <c r="M444" s="837"/>
      <c r="N444" s="824"/>
      <c r="O444" s="565"/>
      <c r="P444" s="44"/>
      <c r="Q444" s="213"/>
      <c r="R444" s="44"/>
      <c r="S444" s="44"/>
      <c r="T444" s="169"/>
      <c r="U444" s="62" t="s">
        <v>17</v>
      </c>
      <c r="V444" s="146">
        <v>1</v>
      </c>
      <c r="W444" s="806">
        <v>0</v>
      </c>
      <c r="X444" s="806">
        <v>0</v>
      </c>
      <c r="Y444" s="854"/>
      <c r="Z444" s="854"/>
      <c r="AA444" s="854"/>
      <c r="AB444" s="854"/>
      <c r="AC444" s="854"/>
      <c r="AD444" s="806" t="s">
        <v>885</v>
      </c>
      <c r="AE444" s="142" t="s">
        <v>884</v>
      </c>
      <c r="AF444" s="814"/>
    </row>
    <row r="445" spans="1:32" ht="25.5" customHeight="1" x14ac:dyDescent="0.25">
      <c r="A445" s="801">
        <v>2</v>
      </c>
      <c r="B445" s="798">
        <v>60020</v>
      </c>
      <c r="C445" s="1120" t="s">
        <v>399</v>
      </c>
      <c r="D445" s="816" t="s">
        <v>43</v>
      </c>
      <c r="E445" s="1616" t="s">
        <v>84</v>
      </c>
      <c r="F445" s="388" t="s">
        <v>104</v>
      </c>
      <c r="G445" s="839">
        <f>H445/$H$657</f>
        <v>0.83333333333333337</v>
      </c>
      <c r="H445" s="797">
        <v>5</v>
      </c>
      <c r="I445" s="836">
        <v>0</v>
      </c>
      <c r="J445" s="823">
        <f>I445/$I$657</f>
        <v>0</v>
      </c>
      <c r="K445" s="10">
        <v>0</v>
      </c>
      <c r="L445" s="357">
        <f>K445/$K$657</f>
        <v>0</v>
      </c>
      <c r="M445" s="360">
        <v>0</v>
      </c>
      <c r="N445" s="196">
        <f>M445/H445</f>
        <v>0</v>
      </c>
      <c r="O445" s="780">
        <v>0</v>
      </c>
      <c r="P445" s="739">
        <v>0</v>
      </c>
      <c r="Q445" s="759">
        <v>0</v>
      </c>
      <c r="R445" s="739">
        <v>0</v>
      </c>
      <c r="S445" s="739">
        <v>34</v>
      </c>
      <c r="T445" s="755">
        <f>O445/S445</f>
        <v>0</v>
      </c>
      <c r="U445" s="731" t="s">
        <v>18</v>
      </c>
      <c r="V445" s="851">
        <v>1</v>
      </c>
      <c r="W445" s="851">
        <v>0</v>
      </c>
      <c r="X445" s="851">
        <v>0</v>
      </c>
      <c r="Y445" s="735"/>
      <c r="Z445" s="735"/>
      <c r="AA445" s="735"/>
      <c r="AB445" s="735"/>
      <c r="AC445" s="735"/>
      <c r="AD445" s="735" t="s">
        <v>889</v>
      </c>
      <c r="AE445" s="13" t="s">
        <v>1261</v>
      </c>
      <c r="AF445" s="1019" t="s">
        <v>1537</v>
      </c>
    </row>
    <row r="446" spans="1:32" ht="25.5" customHeight="1" thickBot="1" x14ac:dyDescent="0.3">
      <c r="A446" s="801"/>
      <c r="B446" s="798"/>
      <c r="C446" s="1120"/>
      <c r="D446" s="816"/>
      <c r="E446" s="1617"/>
      <c r="F446" s="388" t="s">
        <v>859</v>
      </c>
      <c r="G446" s="839"/>
      <c r="H446" s="797"/>
      <c r="I446" s="836"/>
      <c r="J446" s="823"/>
      <c r="K446" s="797"/>
      <c r="L446" s="834"/>
      <c r="M446" s="836"/>
      <c r="N446" s="823"/>
      <c r="O446" s="780"/>
      <c r="P446" s="739"/>
      <c r="Q446" s="759"/>
      <c r="R446" s="739"/>
      <c r="S446" s="739"/>
      <c r="T446" s="755"/>
      <c r="U446" s="731" t="s">
        <v>18</v>
      </c>
      <c r="V446" s="851">
        <v>1</v>
      </c>
      <c r="W446" s="851">
        <v>0</v>
      </c>
      <c r="X446" s="851">
        <v>0</v>
      </c>
      <c r="Y446" s="735"/>
      <c r="Z446" s="735"/>
      <c r="AA446" s="735"/>
      <c r="AB446" s="735"/>
      <c r="AC446" s="735"/>
      <c r="AD446" s="851" t="s">
        <v>1158</v>
      </c>
      <c r="AE446" s="735" t="s">
        <v>1403</v>
      </c>
      <c r="AF446" s="1019"/>
    </row>
    <row r="447" spans="1:32" ht="15" customHeight="1" x14ac:dyDescent="0.25">
      <c r="A447" s="801"/>
      <c r="B447" s="798"/>
      <c r="C447" s="1120"/>
      <c r="D447" s="117"/>
      <c r="E447" s="38"/>
      <c r="F447" s="842" t="s">
        <v>249</v>
      </c>
      <c r="G447" s="370"/>
      <c r="H447" s="350"/>
      <c r="I447" s="360"/>
      <c r="J447" s="196"/>
      <c r="K447" s="10"/>
      <c r="L447" s="357"/>
      <c r="M447" s="360"/>
      <c r="N447" s="196"/>
      <c r="O447" s="576"/>
      <c r="P447" s="7"/>
      <c r="Q447" s="209"/>
      <c r="R447" s="7"/>
      <c r="S447" s="7"/>
      <c r="T447" s="167"/>
      <c r="U447" s="731" t="s">
        <v>18</v>
      </c>
      <c r="V447" s="851">
        <v>1</v>
      </c>
      <c r="W447" s="851">
        <v>0</v>
      </c>
      <c r="X447" s="851">
        <v>0</v>
      </c>
      <c r="Y447" s="29"/>
      <c r="Z447" s="29"/>
      <c r="AA447" s="29"/>
      <c r="AB447" s="29"/>
      <c r="AC447" s="29"/>
      <c r="AD447" s="5">
        <v>0</v>
      </c>
      <c r="AE447" s="9" t="s">
        <v>1574</v>
      </c>
      <c r="AF447" s="110"/>
    </row>
    <row r="448" spans="1:32" s="1336" customFormat="1" ht="15" customHeight="1" x14ac:dyDescent="0.25">
      <c r="A448" s="1351"/>
      <c r="B448" s="1343"/>
      <c r="C448" s="1389"/>
      <c r="D448" s="1390"/>
      <c r="E448" s="1366"/>
      <c r="F448" s="1252" t="s">
        <v>129</v>
      </c>
      <c r="G448" s="1424"/>
      <c r="H448" s="831"/>
      <c r="I448" s="1413"/>
      <c r="J448" s="1418"/>
      <c r="K448" s="1342"/>
      <c r="L448" s="1444"/>
      <c r="M448" s="1413"/>
      <c r="N448" s="1418"/>
      <c r="O448" s="782"/>
      <c r="P448" s="1368"/>
      <c r="Q448" s="1432"/>
      <c r="R448" s="1368"/>
      <c r="S448" s="1368"/>
      <c r="T448" s="1406"/>
      <c r="U448" s="1367" t="s">
        <v>18</v>
      </c>
      <c r="V448" s="1338">
        <v>1</v>
      </c>
      <c r="W448" s="1348">
        <v>0</v>
      </c>
      <c r="X448" s="1348">
        <v>0</v>
      </c>
      <c r="Y448" s="1344"/>
      <c r="Z448" s="1344"/>
      <c r="AA448" s="1344"/>
      <c r="AB448" s="1344"/>
      <c r="AC448" s="1344"/>
      <c r="AD448" s="1348" t="s">
        <v>1576</v>
      </c>
      <c r="AE448" s="1347" t="s">
        <v>1575</v>
      </c>
      <c r="AF448" s="1386"/>
    </row>
    <row r="449" spans="1:32" ht="15" customHeight="1" thickBot="1" x14ac:dyDescent="0.3">
      <c r="A449" s="815"/>
      <c r="B449" s="806"/>
      <c r="C449" s="1135"/>
      <c r="D449" s="139"/>
      <c r="E449" s="48"/>
      <c r="F449" s="849" t="s">
        <v>190</v>
      </c>
      <c r="G449" s="371"/>
      <c r="H449" s="355"/>
      <c r="I449" s="366"/>
      <c r="J449" s="197"/>
      <c r="K449" s="10"/>
      <c r="L449" s="357"/>
      <c r="M449" s="360"/>
      <c r="N449" s="196"/>
      <c r="O449" s="594"/>
      <c r="P449" s="23"/>
      <c r="Q449" s="210"/>
      <c r="R449" s="23"/>
      <c r="S449" s="23"/>
      <c r="T449" s="170"/>
      <c r="U449" s="789" t="s">
        <v>18</v>
      </c>
      <c r="V449" s="146">
        <v>1</v>
      </c>
      <c r="W449" s="20">
        <v>0</v>
      </c>
      <c r="X449" s="20">
        <v>0</v>
      </c>
      <c r="Y449" s="5"/>
      <c r="Z449" s="5"/>
      <c r="AA449" s="5"/>
      <c r="AB449" s="5"/>
      <c r="AC449" s="5"/>
      <c r="AD449" s="20">
        <v>0</v>
      </c>
      <c r="AE449" s="21" t="s">
        <v>888</v>
      </c>
      <c r="AF449" s="113"/>
    </row>
    <row r="450" spans="1:32" ht="27" customHeight="1" x14ac:dyDescent="0.25">
      <c r="A450" s="812">
        <v>3</v>
      </c>
      <c r="B450" s="803">
        <v>60050</v>
      </c>
      <c r="C450" s="1119" t="s">
        <v>400</v>
      </c>
      <c r="D450" s="138" t="s">
        <v>44</v>
      </c>
      <c r="E450" s="1721" t="s">
        <v>85</v>
      </c>
      <c r="F450" s="770" t="s">
        <v>893</v>
      </c>
      <c r="G450" s="370">
        <f>H450/$H$657</f>
        <v>1.5</v>
      </c>
      <c r="H450" s="10">
        <v>9</v>
      </c>
      <c r="I450" s="360">
        <v>4</v>
      </c>
      <c r="J450" s="196">
        <f>I450/$I$657</f>
        <v>1.3333333333333333</v>
      </c>
      <c r="K450" s="389">
        <v>0</v>
      </c>
      <c r="L450" s="356">
        <f>K450/$K$657</f>
        <v>0</v>
      </c>
      <c r="M450" s="368">
        <v>0</v>
      </c>
      <c r="N450" s="195">
        <f>M450/H450</f>
        <v>0</v>
      </c>
      <c r="O450" s="215">
        <v>0</v>
      </c>
      <c r="P450" s="30">
        <v>0</v>
      </c>
      <c r="Q450" s="208">
        <v>0</v>
      </c>
      <c r="R450" s="30">
        <v>0</v>
      </c>
      <c r="S450" s="30">
        <v>65</v>
      </c>
      <c r="T450" s="166">
        <f>O450/S450</f>
        <v>0</v>
      </c>
      <c r="U450" s="28" t="s">
        <v>216</v>
      </c>
      <c r="V450" s="29">
        <v>1</v>
      </c>
      <c r="W450" s="29">
        <v>0</v>
      </c>
      <c r="X450" s="29">
        <v>0</v>
      </c>
      <c r="Y450" s="5"/>
      <c r="Z450" s="5"/>
      <c r="AA450" s="5"/>
      <c r="AB450" s="5"/>
      <c r="AC450" s="5"/>
      <c r="AD450" s="29" t="s">
        <v>86</v>
      </c>
      <c r="AE450" s="103" t="s">
        <v>657</v>
      </c>
      <c r="AF450" s="1019" t="s">
        <v>1537</v>
      </c>
    </row>
    <row r="451" spans="1:32" ht="15" customHeight="1" x14ac:dyDescent="0.25">
      <c r="A451" s="801"/>
      <c r="B451" s="798"/>
      <c r="C451" s="1120"/>
      <c r="D451" s="117"/>
      <c r="E451" s="1658"/>
      <c r="F451" s="842" t="s">
        <v>249</v>
      </c>
      <c r="G451" s="370"/>
      <c r="H451" s="350"/>
      <c r="I451" s="360"/>
      <c r="J451" s="196"/>
      <c r="K451" s="404"/>
      <c r="L451" s="357"/>
      <c r="M451" s="360"/>
      <c r="N451" s="196"/>
      <c r="O451" s="216"/>
      <c r="P451" s="7"/>
      <c r="Q451" s="209"/>
      <c r="R451" s="7"/>
      <c r="S451" s="7"/>
      <c r="T451" s="167"/>
      <c r="U451" s="14" t="s">
        <v>18</v>
      </c>
      <c r="V451" s="5">
        <v>1</v>
      </c>
      <c r="W451" s="5">
        <v>0</v>
      </c>
      <c r="X451" s="5">
        <v>0</v>
      </c>
      <c r="Y451" s="5"/>
      <c r="Z451" s="5"/>
      <c r="AA451" s="5"/>
      <c r="AB451" s="5"/>
      <c r="AC451" s="5"/>
      <c r="AD451" s="5">
        <v>0</v>
      </c>
      <c r="AE451" s="9" t="s">
        <v>62</v>
      </c>
      <c r="AF451" s="55"/>
    </row>
    <row r="452" spans="1:32" ht="15" customHeight="1" x14ac:dyDescent="0.25">
      <c r="A452" s="801"/>
      <c r="B452" s="798"/>
      <c r="C452" s="1120"/>
      <c r="D452" s="816"/>
      <c r="E452" s="1025"/>
      <c r="F452" s="842" t="s">
        <v>528</v>
      </c>
      <c r="G452" s="839"/>
      <c r="H452" s="831"/>
      <c r="I452" s="836"/>
      <c r="J452" s="823"/>
      <c r="K452" s="844"/>
      <c r="L452" s="834"/>
      <c r="M452" s="836"/>
      <c r="N452" s="823"/>
      <c r="O452" s="830"/>
      <c r="P452" s="796"/>
      <c r="Q452" s="826"/>
      <c r="R452" s="796"/>
      <c r="S452" s="796"/>
      <c r="T452" s="819"/>
      <c r="U452" s="853" t="s">
        <v>18</v>
      </c>
      <c r="V452" s="851">
        <v>1</v>
      </c>
      <c r="W452" s="851">
        <v>0</v>
      </c>
      <c r="X452" s="851">
        <v>0</v>
      </c>
      <c r="Y452" s="851"/>
      <c r="Z452" s="851"/>
      <c r="AA452" s="851"/>
      <c r="AB452" s="851"/>
      <c r="AC452" s="851"/>
      <c r="AD452" s="851">
        <v>0</v>
      </c>
      <c r="AE452" s="852" t="s">
        <v>422</v>
      </c>
      <c r="AF452" s="813"/>
    </row>
    <row r="453" spans="1:32" ht="15" customHeight="1" x14ac:dyDescent="0.25">
      <c r="A453" s="801"/>
      <c r="B453" s="798"/>
      <c r="C453" s="1120"/>
      <c r="D453" s="117"/>
      <c r="E453" s="700"/>
      <c r="F453" s="771" t="s">
        <v>70</v>
      </c>
      <c r="G453" s="370"/>
      <c r="H453" s="350"/>
      <c r="I453" s="360"/>
      <c r="J453" s="196"/>
      <c r="K453" s="404"/>
      <c r="L453" s="357"/>
      <c r="M453" s="360"/>
      <c r="N453" s="196"/>
      <c r="O453" s="216"/>
      <c r="P453" s="7"/>
      <c r="Q453" s="209"/>
      <c r="R453" s="7"/>
      <c r="S453" s="7"/>
      <c r="T453" s="167"/>
      <c r="U453" s="14" t="s">
        <v>18</v>
      </c>
      <c r="V453" s="5">
        <v>1</v>
      </c>
      <c r="W453" s="5">
        <v>0</v>
      </c>
      <c r="X453" s="5">
        <v>0</v>
      </c>
      <c r="Y453" s="5"/>
      <c r="Z453" s="5"/>
      <c r="AA453" s="5"/>
      <c r="AB453" s="5"/>
      <c r="AC453" s="5"/>
      <c r="AD453" s="5" t="s">
        <v>890</v>
      </c>
      <c r="AE453" s="9" t="s">
        <v>62</v>
      </c>
      <c r="AF453" s="55"/>
    </row>
    <row r="454" spans="1:32" ht="15" customHeight="1" x14ac:dyDescent="0.25">
      <c r="A454" s="801"/>
      <c r="B454" s="798"/>
      <c r="C454" s="1120"/>
      <c r="D454" s="117"/>
      <c r="E454" s="700"/>
      <c r="F454" s="771" t="s">
        <v>892</v>
      </c>
      <c r="G454" s="370"/>
      <c r="H454" s="350"/>
      <c r="I454" s="360"/>
      <c r="J454" s="196"/>
      <c r="K454" s="404"/>
      <c r="L454" s="357"/>
      <c r="M454" s="360"/>
      <c r="N454" s="196"/>
      <c r="O454" s="216"/>
      <c r="P454" s="7"/>
      <c r="Q454" s="209"/>
      <c r="R454" s="7"/>
      <c r="S454" s="7"/>
      <c r="T454" s="167"/>
      <c r="U454" s="14" t="s">
        <v>18</v>
      </c>
      <c r="V454" s="5">
        <v>1</v>
      </c>
      <c r="W454" s="5">
        <v>0</v>
      </c>
      <c r="X454" s="5">
        <v>0</v>
      </c>
      <c r="Y454" s="5"/>
      <c r="Z454" s="5"/>
      <c r="AA454" s="5"/>
      <c r="AB454" s="5"/>
      <c r="AC454" s="5"/>
      <c r="AD454" s="5" t="s">
        <v>891</v>
      </c>
      <c r="AE454" s="852" t="s">
        <v>1588</v>
      </c>
      <c r="AF454" s="55"/>
    </row>
    <row r="455" spans="1:32" ht="15" customHeight="1" x14ac:dyDescent="0.25">
      <c r="A455" s="801"/>
      <c r="B455" s="798"/>
      <c r="C455" s="1120"/>
      <c r="D455" s="117"/>
      <c r="E455" s="38"/>
      <c r="F455" s="771" t="s">
        <v>499</v>
      </c>
      <c r="G455" s="370"/>
      <c r="H455" s="350"/>
      <c r="I455" s="360"/>
      <c r="J455" s="196"/>
      <c r="K455" s="404"/>
      <c r="L455" s="357"/>
      <c r="M455" s="360"/>
      <c r="N455" s="196"/>
      <c r="O455" s="216"/>
      <c r="P455" s="7"/>
      <c r="Q455" s="209"/>
      <c r="R455" s="7"/>
      <c r="S455" s="7"/>
      <c r="T455" s="167"/>
      <c r="U455" s="14" t="s">
        <v>18</v>
      </c>
      <c r="V455" s="5">
        <v>1</v>
      </c>
      <c r="W455" s="5">
        <v>0</v>
      </c>
      <c r="X455" s="5">
        <v>0</v>
      </c>
      <c r="Y455" s="5"/>
      <c r="Z455" s="5"/>
      <c r="AA455" s="5"/>
      <c r="AB455" s="5"/>
      <c r="AC455" s="5"/>
      <c r="AD455" s="5" t="s">
        <v>218</v>
      </c>
      <c r="AE455" s="852" t="s">
        <v>1263</v>
      </c>
      <c r="AF455" s="55"/>
    </row>
    <row r="456" spans="1:32" ht="15" customHeight="1" x14ac:dyDescent="0.25">
      <c r="A456" s="801"/>
      <c r="B456" s="798"/>
      <c r="C456" s="1120"/>
      <c r="D456" s="117"/>
      <c r="E456" s="38"/>
      <c r="F456" s="771" t="s">
        <v>498</v>
      </c>
      <c r="G456" s="370"/>
      <c r="H456" s="350"/>
      <c r="I456" s="360"/>
      <c r="J456" s="196"/>
      <c r="K456" s="404"/>
      <c r="L456" s="357"/>
      <c r="M456" s="360"/>
      <c r="N456" s="196"/>
      <c r="O456" s="216"/>
      <c r="P456" s="7"/>
      <c r="Q456" s="209"/>
      <c r="R456" s="7"/>
      <c r="S456" s="7"/>
      <c r="T456" s="167"/>
      <c r="U456" s="14" t="s">
        <v>18</v>
      </c>
      <c r="V456" s="5">
        <v>1</v>
      </c>
      <c r="W456" s="5">
        <v>0</v>
      </c>
      <c r="X456" s="5">
        <v>0</v>
      </c>
      <c r="Y456" s="5"/>
      <c r="Z456" s="5"/>
      <c r="AA456" s="5"/>
      <c r="AB456" s="5"/>
      <c r="AC456" s="5"/>
      <c r="AD456" s="5" t="s">
        <v>218</v>
      </c>
      <c r="AE456" s="9" t="s">
        <v>658</v>
      </c>
      <c r="AF456" s="55"/>
    </row>
    <row r="457" spans="1:32" ht="15" customHeight="1" x14ac:dyDescent="0.25">
      <c r="A457" s="801"/>
      <c r="B457" s="798"/>
      <c r="C457" s="1120"/>
      <c r="D457" s="816"/>
      <c r="E457" s="808"/>
      <c r="F457" s="842" t="s">
        <v>129</v>
      </c>
      <c r="G457" s="839"/>
      <c r="H457" s="831"/>
      <c r="I457" s="836"/>
      <c r="J457" s="823"/>
      <c r="K457" s="844"/>
      <c r="L457" s="834"/>
      <c r="M457" s="836"/>
      <c r="N457" s="823"/>
      <c r="O457" s="847"/>
      <c r="P457" s="810"/>
      <c r="Q457" s="828"/>
      <c r="R457" s="810"/>
      <c r="S457" s="810"/>
      <c r="T457" s="820"/>
      <c r="U457" s="853" t="s">
        <v>18</v>
      </c>
      <c r="V457" s="851">
        <v>1</v>
      </c>
      <c r="W457" s="851">
        <v>0</v>
      </c>
      <c r="X457" s="851">
        <v>0</v>
      </c>
      <c r="Y457" s="800"/>
      <c r="Z457" s="800"/>
      <c r="AA457" s="800"/>
      <c r="AB457" s="800"/>
      <c r="AC457" s="800"/>
      <c r="AD457" s="800">
        <v>0</v>
      </c>
      <c r="AE457" s="799" t="s">
        <v>422</v>
      </c>
      <c r="AF457" s="813"/>
    </row>
    <row r="458" spans="1:32" ht="25.5" customHeight="1" thickBot="1" x14ac:dyDescent="0.3">
      <c r="A458" s="801"/>
      <c r="B458" s="798"/>
      <c r="C458" s="1120"/>
      <c r="D458" s="816"/>
      <c r="E458" s="808"/>
      <c r="F458" s="849" t="s">
        <v>219</v>
      </c>
      <c r="G458" s="370"/>
      <c r="H458" s="350"/>
      <c r="I458" s="360"/>
      <c r="J458" s="196"/>
      <c r="K458" s="844"/>
      <c r="L458" s="834"/>
      <c r="M458" s="836"/>
      <c r="N458" s="823"/>
      <c r="O458" s="847"/>
      <c r="P458" s="810"/>
      <c r="Q458" s="828"/>
      <c r="R458" s="810"/>
      <c r="S458" s="810"/>
      <c r="T458" s="820"/>
      <c r="U458" s="809" t="s">
        <v>18</v>
      </c>
      <c r="V458" s="800">
        <v>1</v>
      </c>
      <c r="W458" s="800">
        <v>0</v>
      </c>
      <c r="X458" s="800">
        <v>0</v>
      </c>
      <c r="Y458" s="800"/>
      <c r="Z458" s="800"/>
      <c r="AA458" s="800"/>
      <c r="AB458" s="800"/>
      <c r="AC458" s="800"/>
      <c r="AD458" s="800" t="s">
        <v>218</v>
      </c>
      <c r="AE458" s="799" t="s">
        <v>1262</v>
      </c>
      <c r="AF458" s="813"/>
    </row>
    <row r="459" spans="1:32" ht="25.5" customHeight="1" thickBot="1" x14ac:dyDescent="0.3">
      <c r="A459" s="812">
        <v>4</v>
      </c>
      <c r="B459" s="803">
        <v>60070</v>
      </c>
      <c r="C459" s="1119" t="s">
        <v>401</v>
      </c>
      <c r="D459" s="817" t="s">
        <v>942</v>
      </c>
      <c r="E459" s="1652" t="s">
        <v>943</v>
      </c>
      <c r="F459" s="843" t="s">
        <v>79</v>
      </c>
      <c r="G459" s="841">
        <f>H459/$H$657</f>
        <v>0.83333333333333337</v>
      </c>
      <c r="H459" s="855">
        <v>5</v>
      </c>
      <c r="I459" s="838">
        <v>2</v>
      </c>
      <c r="J459" s="822">
        <f>I459/$I$657</f>
        <v>0.66666666666666663</v>
      </c>
      <c r="K459" s="804">
        <v>0</v>
      </c>
      <c r="L459" s="833">
        <f>K459/$K$657</f>
        <v>0</v>
      </c>
      <c r="M459" s="838">
        <v>1</v>
      </c>
      <c r="N459" s="822">
        <f>M459/H459</f>
        <v>0.2</v>
      </c>
      <c r="O459" s="829">
        <v>0</v>
      </c>
      <c r="P459" s="805">
        <v>0</v>
      </c>
      <c r="Q459" s="825">
        <v>0</v>
      </c>
      <c r="R459" s="805">
        <v>0</v>
      </c>
      <c r="S459" s="805">
        <v>78</v>
      </c>
      <c r="T459" s="818">
        <f>O459/S459</f>
        <v>0</v>
      </c>
      <c r="U459" s="856" t="s">
        <v>18</v>
      </c>
      <c r="V459" s="855">
        <v>1</v>
      </c>
      <c r="W459" s="857">
        <v>0</v>
      </c>
      <c r="X459" s="857">
        <v>0</v>
      </c>
      <c r="Y459" s="854"/>
      <c r="Z459" s="854"/>
      <c r="AA459" s="854"/>
      <c r="AB459" s="854"/>
      <c r="AC459" s="854"/>
      <c r="AD459" s="857" t="s">
        <v>944</v>
      </c>
      <c r="AE459" s="1480" t="s">
        <v>1659</v>
      </c>
      <c r="AF459" s="850" t="s">
        <v>1537</v>
      </c>
    </row>
    <row r="460" spans="1:32" ht="15" customHeight="1" x14ac:dyDescent="0.25">
      <c r="A460" s="801"/>
      <c r="B460" s="798"/>
      <c r="C460" s="1120"/>
      <c r="D460" s="816"/>
      <c r="E460" s="1621"/>
      <c r="F460" s="1010" t="s">
        <v>484</v>
      </c>
      <c r="G460" s="839"/>
      <c r="H460" s="797"/>
      <c r="I460" s="836"/>
      <c r="J460" s="823"/>
      <c r="K460" s="797"/>
      <c r="L460" s="834"/>
      <c r="M460" s="836"/>
      <c r="N460" s="823"/>
      <c r="O460" s="780"/>
      <c r="P460" s="739"/>
      <c r="Q460" s="759"/>
      <c r="R460" s="739"/>
      <c r="S460" s="739"/>
      <c r="T460" s="755"/>
      <c r="U460" s="853" t="s">
        <v>18</v>
      </c>
      <c r="V460" s="851">
        <v>1</v>
      </c>
      <c r="W460" s="851">
        <v>0</v>
      </c>
      <c r="X460" s="851">
        <v>0</v>
      </c>
      <c r="Y460" s="798"/>
      <c r="Z460" s="798"/>
      <c r="AA460" s="798"/>
      <c r="AB460" s="798"/>
      <c r="AC460" s="798"/>
      <c r="AD460" s="851" t="s">
        <v>1265</v>
      </c>
      <c r="AE460" s="851" t="s">
        <v>422</v>
      </c>
      <c r="AF460" s="1080"/>
    </row>
    <row r="461" spans="1:32" ht="55.5" customHeight="1" x14ac:dyDescent="0.25">
      <c r="A461" s="801"/>
      <c r="B461" s="798"/>
      <c r="C461" s="1120"/>
      <c r="D461" s="816"/>
      <c r="E461" s="1023"/>
      <c r="F461" s="388" t="s">
        <v>859</v>
      </c>
      <c r="G461" s="839"/>
      <c r="H461" s="701"/>
      <c r="I461" s="836"/>
      <c r="J461" s="823"/>
      <c r="K461" s="844"/>
      <c r="L461" s="823"/>
      <c r="M461" s="836"/>
      <c r="N461" s="823"/>
      <c r="O461" s="830"/>
      <c r="P461" s="796"/>
      <c r="Q461" s="826"/>
      <c r="R461" s="796"/>
      <c r="S461" s="796"/>
      <c r="T461" s="819"/>
      <c r="U461" s="853" t="s">
        <v>18</v>
      </c>
      <c r="V461" s="851">
        <v>1</v>
      </c>
      <c r="W461" s="851">
        <v>0</v>
      </c>
      <c r="X461" s="851">
        <v>0</v>
      </c>
      <c r="Y461" s="798"/>
      <c r="Z461" s="798"/>
      <c r="AA461" s="798"/>
      <c r="AB461" s="798"/>
      <c r="AC461" s="798"/>
      <c r="AD461" s="851" t="s">
        <v>1286</v>
      </c>
      <c r="AE461" s="735" t="s">
        <v>1403</v>
      </c>
      <c r="AF461" s="1080"/>
    </row>
    <row r="462" spans="1:32" ht="16.5" customHeight="1" x14ac:dyDescent="0.25">
      <c r="A462" s="801"/>
      <c r="B462" s="798"/>
      <c r="C462" s="1120"/>
      <c r="D462" s="816"/>
      <c r="E462" s="491"/>
      <c r="F462" s="842" t="s">
        <v>104</v>
      </c>
      <c r="G462" s="839"/>
      <c r="H462" s="797"/>
      <c r="I462" s="836"/>
      <c r="J462" s="823"/>
      <c r="K462" s="797"/>
      <c r="L462" s="834"/>
      <c r="M462" s="836"/>
      <c r="N462" s="823"/>
      <c r="O462" s="780"/>
      <c r="P462" s="739"/>
      <c r="Q462" s="759"/>
      <c r="R462" s="739"/>
      <c r="S462" s="739"/>
      <c r="T462" s="755"/>
      <c r="U462" s="853" t="s">
        <v>18</v>
      </c>
      <c r="V462" s="851">
        <v>1</v>
      </c>
      <c r="W462" s="851">
        <v>0</v>
      </c>
      <c r="X462" s="851">
        <v>0</v>
      </c>
      <c r="Y462" s="798"/>
      <c r="Z462" s="798"/>
      <c r="AA462" s="798"/>
      <c r="AB462" s="798"/>
      <c r="AC462" s="798"/>
      <c r="AD462" s="851" t="s">
        <v>218</v>
      </c>
      <c r="AE462" s="799" t="s">
        <v>1587</v>
      </c>
      <c r="AF462" s="1080"/>
    </row>
    <row r="463" spans="1:32" ht="25.5" customHeight="1" thickBot="1" x14ac:dyDescent="0.3">
      <c r="A463" s="815"/>
      <c r="B463" s="806"/>
      <c r="C463" s="1135"/>
      <c r="D463" s="795"/>
      <c r="E463" s="811"/>
      <c r="F463" s="849" t="s">
        <v>659</v>
      </c>
      <c r="G463" s="840"/>
      <c r="H463" s="832"/>
      <c r="I463" s="837"/>
      <c r="J463" s="824"/>
      <c r="K463" s="807"/>
      <c r="L463" s="835"/>
      <c r="M463" s="837"/>
      <c r="N463" s="846"/>
      <c r="O463" s="848"/>
      <c r="P463" s="802"/>
      <c r="Q463" s="827"/>
      <c r="R463" s="802"/>
      <c r="S463" s="802"/>
      <c r="T463" s="821"/>
      <c r="U463" s="853" t="s">
        <v>18</v>
      </c>
      <c r="V463" s="851">
        <v>1</v>
      </c>
      <c r="W463" s="851">
        <v>0</v>
      </c>
      <c r="X463" s="851">
        <v>0</v>
      </c>
      <c r="Y463" s="851"/>
      <c r="Z463" s="851"/>
      <c r="AA463" s="851"/>
      <c r="AB463" s="851"/>
      <c r="AC463" s="851"/>
      <c r="AD463" s="851">
        <v>0</v>
      </c>
      <c r="AE463" s="852" t="s">
        <v>1264</v>
      </c>
      <c r="AF463" s="814"/>
    </row>
    <row r="464" spans="1:32" ht="15" customHeight="1" thickBot="1" x14ac:dyDescent="0.3">
      <c r="A464" s="58">
        <v>5</v>
      </c>
      <c r="B464" s="50">
        <v>60180</v>
      </c>
      <c r="C464" s="1125" t="s">
        <v>258</v>
      </c>
      <c r="D464" s="140" t="s">
        <v>223</v>
      </c>
      <c r="E464" s="416">
        <v>0</v>
      </c>
      <c r="F464" s="1008"/>
      <c r="G464" s="378">
        <f>H464/$H$657</f>
        <v>1.6666666666666666E-4</v>
      </c>
      <c r="H464" s="720">
        <v>1E-3</v>
      </c>
      <c r="I464" s="367">
        <v>0</v>
      </c>
      <c r="J464" s="218">
        <f>I464/$I$657</f>
        <v>0</v>
      </c>
      <c r="K464" s="498">
        <v>0</v>
      </c>
      <c r="L464" s="453">
        <f>K464/$K$657</f>
        <v>0</v>
      </c>
      <c r="M464" s="367">
        <v>0</v>
      </c>
      <c r="N464" s="467">
        <f>M464/H464</f>
        <v>0</v>
      </c>
      <c r="O464" s="215">
        <v>0</v>
      </c>
      <c r="P464" s="30">
        <v>0</v>
      </c>
      <c r="Q464" s="208">
        <v>0</v>
      </c>
      <c r="R464" s="30">
        <v>0</v>
      </c>
      <c r="S464" s="30">
        <v>76</v>
      </c>
      <c r="T464" s="166">
        <f>O464/S464</f>
        <v>0</v>
      </c>
      <c r="U464" s="367">
        <v>0</v>
      </c>
      <c r="V464" s="50">
        <v>0</v>
      </c>
      <c r="W464" s="50">
        <v>0</v>
      </c>
      <c r="X464" s="50">
        <v>0</v>
      </c>
      <c r="Y464" s="50"/>
      <c r="Z464" s="50"/>
      <c r="AA464" s="50"/>
      <c r="AB464" s="50"/>
      <c r="AC464" s="50"/>
      <c r="AD464" s="50">
        <v>0</v>
      </c>
      <c r="AE464" s="106">
        <v>0</v>
      </c>
      <c r="AF464" s="850" t="s">
        <v>1537</v>
      </c>
    </row>
    <row r="465" spans="1:32" ht="15" customHeight="1" x14ac:dyDescent="0.25">
      <c r="A465" s="812">
        <v>6</v>
      </c>
      <c r="B465" s="803">
        <v>60240</v>
      </c>
      <c r="C465" s="1119" t="s">
        <v>738</v>
      </c>
      <c r="D465" s="138" t="s">
        <v>737</v>
      </c>
      <c r="E465" s="414">
        <v>0</v>
      </c>
      <c r="F465" s="842" t="s">
        <v>25</v>
      </c>
      <c r="G465" s="372">
        <f>H465/$H$657</f>
        <v>0.83333333333333337</v>
      </c>
      <c r="H465" s="27">
        <v>5</v>
      </c>
      <c r="I465" s="368">
        <v>2</v>
      </c>
      <c r="J465" s="195">
        <f>I465/$I$657</f>
        <v>0.66666666666666663</v>
      </c>
      <c r="K465" s="10">
        <v>2</v>
      </c>
      <c r="L465" s="357">
        <f>K465/$K$657</f>
        <v>0.66666666666666663</v>
      </c>
      <c r="M465" s="360">
        <v>0</v>
      </c>
      <c r="N465" s="418">
        <f>M465/H465</f>
        <v>0</v>
      </c>
      <c r="O465" s="215">
        <v>0</v>
      </c>
      <c r="P465" s="30">
        <v>0</v>
      </c>
      <c r="Q465" s="208">
        <v>0</v>
      </c>
      <c r="R465" s="30">
        <v>0</v>
      </c>
      <c r="S465" s="30">
        <v>113</v>
      </c>
      <c r="T465" s="166">
        <f>O465/S465</f>
        <v>0</v>
      </c>
      <c r="U465" s="362" t="s">
        <v>18</v>
      </c>
      <c r="V465" s="29">
        <v>1</v>
      </c>
      <c r="W465" s="29">
        <v>0</v>
      </c>
      <c r="X465" s="29">
        <v>0</v>
      </c>
      <c r="Y465" s="5"/>
      <c r="Z465" s="5"/>
      <c r="AA465" s="5"/>
      <c r="AB465" s="5"/>
      <c r="AC465" s="5"/>
      <c r="AD465" s="29">
        <v>0</v>
      </c>
      <c r="AE465" s="141" t="s">
        <v>64</v>
      </c>
      <c r="AF465" s="850" t="s">
        <v>1549</v>
      </c>
    </row>
    <row r="466" spans="1:32" ht="15" customHeight="1" x14ac:dyDescent="0.25">
      <c r="A466" s="801"/>
      <c r="B466" s="798"/>
      <c r="C466" s="1120"/>
      <c r="D466" s="117"/>
      <c r="E466" s="415"/>
      <c r="F466" s="771" t="s">
        <v>67</v>
      </c>
      <c r="G466" s="370"/>
      <c r="H466" s="350"/>
      <c r="I466" s="360"/>
      <c r="J466" s="196"/>
      <c r="K466" s="10"/>
      <c r="L466" s="357"/>
      <c r="M466" s="360"/>
      <c r="N466" s="418"/>
      <c r="O466" s="216"/>
      <c r="P466" s="7"/>
      <c r="Q466" s="209"/>
      <c r="R466" s="7"/>
      <c r="S466" s="7"/>
      <c r="T466" s="167"/>
      <c r="U466" s="361" t="s">
        <v>18</v>
      </c>
      <c r="V466" s="5">
        <v>1</v>
      </c>
      <c r="W466" s="5">
        <v>0</v>
      </c>
      <c r="X466" s="5">
        <v>0</v>
      </c>
      <c r="Y466" s="5"/>
      <c r="Z466" s="5"/>
      <c r="AA466" s="5"/>
      <c r="AB466" s="5"/>
      <c r="AC466" s="5"/>
      <c r="AD466" s="719" t="s">
        <v>894</v>
      </c>
      <c r="AE466" s="9" t="s">
        <v>895</v>
      </c>
      <c r="AF466" s="55"/>
    </row>
    <row r="467" spans="1:32" ht="15" customHeight="1" x14ac:dyDescent="0.25">
      <c r="A467" s="801"/>
      <c r="B467" s="798"/>
      <c r="C467" s="1120"/>
      <c r="D467" s="117"/>
      <c r="E467" s="718"/>
      <c r="F467" s="771" t="s">
        <v>482</v>
      </c>
      <c r="G467" s="370"/>
      <c r="H467" s="350"/>
      <c r="I467" s="360"/>
      <c r="J467" s="196"/>
      <c r="K467" s="10"/>
      <c r="L467" s="357"/>
      <c r="M467" s="360"/>
      <c r="N467" s="418"/>
      <c r="O467" s="216"/>
      <c r="P467" s="7"/>
      <c r="Q467" s="209"/>
      <c r="R467" s="7"/>
      <c r="S467" s="7"/>
      <c r="T467" s="167"/>
      <c r="U467" s="361" t="s">
        <v>18</v>
      </c>
      <c r="V467" s="5">
        <v>1</v>
      </c>
      <c r="W467" s="5">
        <v>0</v>
      </c>
      <c r="X467" s="5">
        <v>0</v>
      </c>
      <c r="Y467" s="5"/>
      <c r="Z467" s="5"/>
      <c r="AA467" s="5"/>
      <c r="AB467" s="5"/>
      <c r="AC467" s="5"/>
      <c r="AD467" s="719" t="s">
        <v>894</v>
      </c>
      <c r="AE467" s="9" t="s">
        <v>895</v>
      </c>
      <c r="AF467" s="55"/>
    </row>
    <row r="468" spans="1:32" ht="15" customHeight="1" x14ac:dyDescent="0.25">
      <c r="A468" s="801"/>
      <c r="B468" s="798"/>
      <c r="C468" s="1120"/>
      <c r="D468" s="117"/>
      <c r="E468" s="37"/>
      <c r="F468" s="678" t="s">
        <v>739</v>
      </c>
      <c r="G468" s="370"/>
      <c r="H468" s="350"/>
      <c r="I468" s="360"/>
      <c r="J468" s="196"/>
      <c r="K468" s="10"/>
      <c r="L468" s="357"/>
      <c r="M468" s="360"/>
      <c r="N468" s="418"/>
      <c r="O468" s="567"/>
      <c r="P468" s="43"/>
      <c r="Q468" s="211"/>
      <c r="R468" s="43"/>
      <c r="S468" s="43"/>
      <c r="T468" s="168"/>
      <c r="U468" s="365" t="s">
        <v>18</v>
      </c>
      <c r="V468" s="16">
        <v>1</v>
      </c>
      <c r="W468" s="16">
        <v>0</v>
      </c>
      <c r="X468" s="16">
        <v>0</v>
      </c>
      <c r="Y468" s="5"/>
      <c r="Z468" s="5"/>
      <c r="AA468" s="5"/>
      <c r="AB468" s="5"/>
      <c r="AC468" s="5"/>
      <c r="AD468" t="s">
        <v>741</v>
      </c>
      <c r="AE468" s="15" t="s">
        <v>672</v>
      </c>
      <c r="AF468" s="55"/>
    </row>
    <row r="469" spans="1:32" ht="15" customHeight="1" thickBot="1" x14ac:dyDescent="0.3">
      <c r="A469" s="801"/>
      <c r="B469" s="798"/>
      <c r="C469" s="1120"/>
      <c r="D469" s="117"/>
      <c r="E469" s="37"/>
      <c r="F469" s="1481" t="s">
        <v>740</v>
      </c>
      <c r="G469" s="1424"/>
      <c r="H469" s="831"/>
      <c r="I469" s="1413"/>
      <c r="J469" s="1418"/>
      <c r="K469" s="10"/>
      <c r="L469" s="357"/>
      <c r="M469" s="360"/>
      <c r="N469" s="418"/>
      <c r="O469" s="567"/>
      <c r="P469" s="43"/>
      <c r="Q469" s="211"/>
      <c r="R469" s="43"/>
      <c r="S469" s="43"/>
      <c r="T469" s="168"/>
      <c r="U469" s="365" t="s">
        <v>18</v>
      </c>
      <c r="V469" s="16">
        <v>1</v>
      </c>
      <c r="W469" s="16">
        <v>0</v>
      </c>
      <c r="X469" s="16">
        <v>0</v>
      </c>
      <c r="Y469" s="1348"/>
      <c r="Z469" s="1348"/>
      <c r="AA469" s="1348"/>
      <c r="AB469" s="1348"/>
      <c r="AC469" s="1348"/>
      <c r="AD469" s="763" t="s">
        <v>741</v>
      </c>
      <c r="AE469" s="1348" t="s">
        <v>225</v>
      </c>
      <c r="AF469" s="55"/>
    </row>
    <row r="470" spans="1:32" ht="15" customHeight="1" x14ac:dyDescent="0.25">
      <c r="A470" s="1375">
        <v>7</v>
      </c>
      <c r="B470" s="1358">
        <v>60560</v>
      </c>
      <c r="C470" s="1393" t="s">
        <v>403</v>
      </c>
      <c r="D470" s="1394" t="s">
        <v>742</v>
      </c>
      <c r="E470" s="1722" t="s">
        <v>743</v>
      </c>
      <c r="F470" s="770" t="s">
        <v>1374</v>
      </c>
      <c r="G470" s="1426">
        <f>H470/$H$657</f>
        <v>1.1666666666666667</v>
      </c>
      <c r="H470" s="1403">
        <v>7</v>
      </c>
      <c r="I470" s="1414">
        <v>1</v>
      </c>
      <c r="J470" s="1417">
        <f>I470/$I$657</f>
        <v>0.33333333333333331</v>
      </c>
      <c r="K470" s="389">
        <v>0</v>
      </c>
      <c r="L470" s="1445">
        <f>K470/$K$657</f>
        <v>0</v>
      </c>
      <c r="M470" s="1414">
        <v>0</v>
      </c>
      <c r="N470" s="1442">
        <f>M470/H470</f>
        <v>0</v>
      </c>
      <c r="O470" s="829">
        <v>0</v>
      </c>
      <c r="P470" s="1362">
        <v>0</v>
      </c>
      <c r="Q470" s="1429">
        <v>0</v>
      </c>
      <c r="R470" s="1362">
        <v>0</v>
      </c>
      <c r="S470" s="1362">
        <v>39</v>
      </c>
      <c r="T470" s="1404">
        <f>O470/S470</f>
        <v>0</v>
      </c>
      <c r="U470" s="1360" t="s">
        <v>18</v>
      </c>
      <c r="V470" s="1361">
        <v>1</v>
      </c>
      <c r="W470" s="1361">
        <v>0</v>
      </c>
      <c r="X470" s="1361">
        <v>0</v>
      </c>
      <c r="Y470" s="1361"/>
      <c r="Z470" s="1361"/>
      <c r="AA470" s="1361"/>
      <c r="AB470" s="1361"/>
      <c r="AC470" s="1361"/>
      <c r="AD470" s="1361" t="s">
        <v>744</v>
      </c>
      <c r="AE470" s="1385" t="s">
        <v>224</v>
      </c>
      <c r="AF470" s="850" t="s">
        <v>1549</v>
      </c>
    </row>
    <row r="471" spans="1:32" ht="15" customHeight="1" x14ac:dyDescent="0.25">
      <c r="A471" s="1351"/>
      <c r="B471" s="1343"/>
      <c r="C471" s="1389"/>
      <c r="D471" s="1390"/>
      <c r="E471" s="1723"/>
      <c r="F471" s="842" t="s">
        <v>104</v>
      </c>
      <c r="G471" s="1424"/>
      <c r="H471" s="831"/>
      <c r="I471" s="1413"/>
      <c r="J471" s="1418"/>
      <c r="K471" s="844"/>
      <c r="L471" s="1444"/>
      <c r="M471" s="1413"/>
      <c r="N471" s="1441"/>
      <c r="O471" s="830"/>
      <c r="P471" s="1339"/>
      <c r="Q471" s="1430"/>
      <c r="R471" s="1339"/>
      <c r="S471" s="1339"/>
      <c r="T471" s="1405"/>
      <c r="U471" s="1346" t="s">
        <v>18</v>
      </c>
      <c r="V471" s="1338">
        <v>1</v>
      </c>
      <c r="W471" s="1338">
        <v>0</v>
      </c>
      <c r="X471" s="1338">
        <v>0</v>
      </c>
      <c r="Y471" s="1338"/>
      <c r="Z471" s="1338"/>
      <c r="AA471" s="1338"/>
      <c r="AB471" s="1338"/>
      <c r="AC471" s="1338"/>
      <c r="AD471" s="1338" t="s">
        <v>1266</v>
      </c>
      <c r="AE471" s="1347" t="s">
        <v>672</v>
      </c>
      <c r="AF471" s="1377"/>
    </row>
    <row r="472" spans="1:32" ht="15" customHeight="1" x14ac:dyDescent="0.25">
      <c r="A472" s="1351"/>
      <c r="B472" s="1343"/>
      <c r="C472" s="1389"/>
      <c r="D472" s="1390"/>
      <c r="E472" s="1566"/>
      <c r="F472" s="842" t="s">
        <v>65</v>
      </c>
      <c r="G472" s="1424"/>
      <c r="H472" s="831"/>
      <c r="I472" s="1413"/>
      <c r="J472" s="1418"/>
      <c r="K472" s="844"/>
      <c r="L472" s="1444"/>
      <c r="M472" s="1413"/>
      <c r="N472" s="1441"/>
      <c r="O472" s="830"/>
      <c r="P472" s="1339"/>
      <c r="Q472" s="1430"/>
      <c r="R472" s="1339"/>
      <c r="S472" s="1339"/>
      <c r="T472" s="1405"/>
      <c r="U472" s="1346" t="s">
        <v>18</v>
      </c>
      <c r="V472" s="1338">
        <v>1</v>
      </c>
      <c r="W472" s="1338">
        <v>0</v>
      </c>
      <c r="X472" s="1338">
        <v>0</v>
      </c>
      <c r="Y472" s="1338"/>
      <c r="Z472" s="1338"/>
      <c r="AA472" s="1338"/>
      <c r="AB472" s="1338"/>
      <c r="AC472" s="1338"/>
      <c r="AD472" s="1338">
        <v>0</v>
      </c>
      <c r="AE472" s="1347" t="s">
        <v>1267</v>
      </c>
      <c r="AF472" s="1377"/>
    </row>
    <row r="473" spans="1:32" ht="15" customHeight="1" x14ac:dyDescent="0.25">
      <c r="A473" s="1351"/>
      <c r="B473" s="1343"/>
      <c r="C473" s="1389"/>
      <c r="D473" s="1390"/>
      <c r="E473" s="415"/>
      <c r="F473" s="842" t="s">
        <v>528</v>
      </c>
      <c r="G473" s="1424"/>
      <c r="H473" s="831"/>
      <c r="I473" s="1413"/>
      <c r="J473" s="1418"/>
      <c r="K473" s="844"/>
      <c r="L473" s="1444"/>
      <c r="M473" s="1413"/>
      <c r="N473" s="1441"/>
      <c r="O473" s="830"/>
      <c r="P473" s="1339"/>
      <c r="Q473" s="1430"/>
      <c r="R473" s="1339"/>
      <c r="S473" s="1339"/>
      <c r="T473" s="1405"/>
      <c r="U473" s="1346" t="s">
        <v>18</v>
      </c>
      <c r="V473" s="1338">
        <v>1</v>
      </c>
      <c r="W473" s="1338">
        <v>0</v>
      </c>
      <c r="X473" s="1338">
        <v>0</v>
      </c>
      <c r="Y473" s="1338"/>
      <c r="Z473" s="1338"/>
      <c r="AA473" s="1338"/>
      <c r="AB473" s="1338"/>
      <c r="AC473" s="1338"/>
      <c r="AD473" s="1338" t="s">
        <v>898</v>
      </c>
      <c r="AE473" s="1347" t="s">
        <v>672</v>
      </c>
      <c r="AF473" s="1377"/>
    </row>
    <row r="474" spans="1:32" ht="15" customHeight="1" x14ac:dyDescent="0.25">
      <c r="A474" s="1351"/>
      <c r="B474" s="1343"/>
      <c r="C474" s="1389"/>
      <c r="D474" s="1390"/>
      <c r="E474" s="1365"/>
      <c r="F474" s="771" t="s">
        <v>745</v>
      </c>
      <c r="G474" s="1424"/>
      <c r="H474" s="831"/>
      <c r="I474" s="1413"/>
      <c r="J474" s="1418"/>
      <c r="K474" s="844"/>
      <c r="L474" s="1444"/>
      <c r="M474" s="1413"/>
      <c r="N474" s="1441"/>
      <c r="O474" s="830"/>
      <c r="P474" s="1339"/>
      <c r="Q474" s="1430"/>
      <c r="R474" s="1339"/>
      <c r="S474" s="1339"/>
      <c r="T474" s="1405"/>
      <c r="U474" s="1346" t="s">
        <v>18</v>
      </c>
      <c r="V474" s="1338">
        <v>1</v>
      </c>
      <c r="W474" s="1338">
        <v>0</v>
      </c>
      <c r="X474" s="1338">
        <v>0</v>
      </c>
      <c r="Y474" s="1338"/>
      <c r="Z474" s="1338"/>
      <c r="AA474" s="1338"/>
      <c r="AB474" s="1338"/>
      <c r="AC474" s="1338"/>
      <c r="AD474" s="1338" t="s">
        <v>746</v>
      </c>
      <c r="AE474" s="1341" t="s">
        <v>672</v>
      </c>
      <c r="AF474" s="1377"/>
    </row>
    <row r="475" spans="1:32" ht="15" customHeight="1" x14ac:dyDescent="0.25">
      <c r="A475" s="1351"/>
      <c r="B475" s="1343"/>
      <c r="C475" s="1389"/>
      <c r="D475" s="1390"/>
      <c r="E475" s="1365"/>
      <c r="F475" s="842" t="s">
        <v>129</v>
      </c>
      <c r="G475" s="1424"/>
      <c r="H475" s="831"/>
      <c r="I475" s="1413"/>
      <c r="J475" s="1418"/>
      <c r="K475" s="844"/>
      <c r="L475" s="1444"/>
      <c r="M475" s="1413"/>
      <c r="N475" s="1441"/>
      <c r="O475" s="830"/>
      <c r="P475" s="1339"/>
      <c r="Q475" s="1430"/>
      <c r="R475" s="1339"/>
      <c r="S475" s="1339"/>
      <c r="T475" s="1405"/>
      <c r="U475" s="1346" t="s">
        <v>18</v>
      </c>
      <c r="V475" s="1338">
        <v>1</v>
      </c>
      <c r="W475" s="1338">
        <v>0</v>
      </c>
      <c r="X475" s="1338">
        <v>0</v>
      </c>
      <c r="Y475" s="1344"/>
      <c r="Z475" s="1344"/>
      <c r="AA475" s="1344"/>
      <c r="AB475" s="1344"/>
      <c r="AC475" s="1344"/>
      <c r="AD475" s="608" t="s">
        <v>899</v>
      </c>
      <c r="AE475" s="1341" t="s">
        <v>896</v>
      </c>
      <c r="AF475" s="1377"/>
    </row>
    <row r="476" spans="1:32" ht="15" customHeight="1" thickBot="1" x14ac:dyDescent="0.3">
      <c r="A476" s="1380"/>
      <c r="B476" s="1363"/>
      <c r="C476" s="1395"/>
      <c r="D476" s="1396"/>
      <c r="E476" s="1372"/>
      <c r="F476" s="849" t="s">
        <v>749</v>
      </c>
      <c r="G476" s="1425"/>
      <c r="H476" s="832"/>
      <c r="I476" s="1412"/>
      <c r="J476" s="1419"/>
      <c r="K476" s="405"/>
      <c r="L476" s="1446"/>
      <c r="M476" s="1412"/>
      <c r="N476" s="1443"/>
      <c r="O476" s="848"/>
      <c r="P476" s="1355"/>
      <c r="Q476" s="1431"/>
      <c r="R476" s="1355"/>
      <c r="S476" s="1355"/>
      <c r="T476" s="1408"/>
      <c r="U476" s="1354" t="s">
        <v>18</v>
      </c>
      <c r="V476" s="1352">
        <v>1</v>
      </c>
      <c r="W476" s="1352">
        <v>0</v>
      </c>
      <c r="X476" s="1352">
        <v>0</v>
      </c>
      <c r="Y476" s="1363"/>
      <c r="Z476" s="1363"/>
      <c r="AA476" s="1363"/>
      <c r="AB476" s="1363"/>
      <c r="AC476" s="1363"/>
      <c r="AD476" s="1581">
        <v>0</v>
      </c>
      <c r="AE476" s="1353" t="s">
        <v>897</v>
      </c>
      <c r="AF476" s="1378"/>
    </row>
    <row r="477" spans="1:32" ht="28.5" customHeight="1" x14ac:dyDescent="0.25">
      <c r="A477" s="1375">
        <v>8</v>
      </c>
      <c r="B477" s="1358">
        <v>60660</v>
      </c>
      <c r="C477" s="1393" t="s">
        <v>404</v>
      </c>
      <c r="D477" s="1394" t="s">
        <v>748</v>
      </c>
      <c r="E477" s="410">
        <v>0</v>
      </c>
      <c r="F477" s="1482" t="s">
        <v>660</v>
      </c>
      <c r="G477" s="1426">
        <f>H477/$H$657</f>
        <v>0.66666666666666663</v>
      </c>
      <c r="H477" s="1359">
        <v>4</v>
      </c>
      <c r="I477" s="1414">
        <v>0</v>
      </c>
      <c r="J477" s="1417">
        <f>I477/$I$657</f>
        <v>0</v>
      </c>
      <c r="K477" s="1359">
        <v>0</v>
      </c>
      <c r="L477" s="1445">
        <f>K477/$K$657</f>
        <v>0</v>
      </c>
      <c r="M477" s="1414">
        <v>0</v>
      </c>
      <c r="N477" s="1442">
        <f>M477/H477</f>
        <v>0</v>
      </c>
      <c r="O477" s="829">
        <v>0</v>
      </c>
      <c r="P477" s="1362">
        <v>0</v>
      </c>
      <c r="Q477" s="1429">
        <v>0</v>
      </c>
      <c r="R477" s="1362">
        <v>0</v>
      </c>
      <c r="S477" s="1362">
        <v>47</v>
      </c>
      <c r="T477" s="1404">
        <f>O477/S477</f>
        <v>0</v>
      </c>
      <c r="U477" s="1360" t="s">
        <v>18</v>
      </c>
      <c r="V477" s="1361">
        <v>1</v>
      </c>
      <c r="W477" s="1361">
        <v>0</v>
      </c>
      <c r="X477" s="1361">
        <v>0</v>
      </c>
      <c r="Y477" s="1361"/>
      <c r="Z477" s="1361"/>
      <c r="AA477" s="1361"/>
      <c r="AB477" s="1361"/>
      <c r="AC477" s="1361"/>
      <c r="AD477" s="1361">
        <v>0</v>
      </c>
      <c r="AE477" s="1385" t="s">
        <v>661</v>
      </c>
      <c r="AF477" s="850" t="s">
        <v>1549</v>
      </c>
    </row>
    <row r="478" spans="1:32" ht="25.5" customHeight="1" x14ac:dyDescent="0.25">
      <c r="A478" s="1351"/>
      <c r="B478" s="1343"/>
      <c r="C478" s="1389"/>
      <c r="D478" s="1390"/>
      <c r="E478" s="1365"/>
      <c r="F478" s="842" t="s">
        <v>190</v>
      </c>
      <c r="G478" s="1424"/>
      <c r="H478" s="831"/>
      <c r="I478" s="1413"/>
      <c r="J478" s="1418"/>
      <c r="K478" s="1342"/>
      <c r="L478" s="1444"/>
      <c r="M478" s="1413"/>
      <c r="N478" s="1441"/>
      <c r="O478" s="830"/>
      <c r="P478" s="1339"/>
      <c r="Q478" s="1430"/>
      <c r="R478" s="1339"/>
      <c r="S478" s="1339"/>
      <c r="T478" s="1405"/>
      <c r="U478" s="1346" t="s">
        <v>18</v>
      </c>
      <c r="V478" s="1338">
        <v>1</v>
      </c>
      <c r="W478" s="1338">
        <v>0</v>
      </c>
      <c r="X478" s="1338">
        <v>0</v>
      </c>
      <c r="Y478" s="1338"/>
      <c r="Z478" s="1338"/>
      <c r="AA478" s="1338"/>
      <c r="AB478" s="1338"/>
      <c r="AC478" s="1338"/>
      <c r="AD478" s="1338">
        <v>0</v>
      </c>
      <c r="AE478" s="1341" t="s">
        <v>1268</v>
      </c>
      <c r="AF478" s="1377"/>
    </row>
    <row r="479" spans="1:32" ht="27" customHeight="1" x14ac:dyDescent="0.25">
      <c r="A479" s="1351"/>
      <c r="B479" s="1343"/>
      <c r="C479" s="1389"/>
      <c r="D479" s="1390"/>
      <c r="E479" s="1365"/>
      <c r="F479" s="388" t="s">
        <v>859</v>
      </c>
      <c r="G479" s="1424"/>
      <c r="H479" s="1342"/>
      <c r="I479" s="1413"/>
      <c r="J479" s="1418"/>
      <c r="K479" s="1342"/>
      <c r="L479" s="1444"/>
      <c r="M479" s="1413"/>
      <c r="N479" s="1418"/>
      <c r="O479" s="780"/>
      <c r="P479" s="1357"/>
      <c r="Q479" s="1433"/>
      <c r="R479" s="1357"/>
      <c r="S479" s="1357"/>
      <c r="T479" s="1410"/>
      <c r="U479" s="731" t="s">
        <v>18</v>
      </c>
      <c r="V479" s="1338">
        <v>1</v>
      </c>
      <c r="W479" s="1338">
        <v>0</v>
      </c>
      <c r="X479" s="1338">
        <v>0</v>
      </c>
      <c r="Y479" s="1344"/>
      <c r="Z479" s="1344"/>
      <c r="AA479" s="1344"/>
      <c r="AB479" s="1344"/>
      <c r="AC479" s="1344"/>
      <c r="AD479" s="1338" t="s">
        <v>1158</v>
      </c>
      <c r="AE479" s="1344" t="s">
        <v>1403</v>
      </c>
      <c r="AF479" s="1377"/>
    </row>
    <row r="480" spans="1:32" ht="15" customHeight="1" thickBot="1" x14ac:dyDescent="0.3">
      <c r="A480" s="1380"/>
      <c r="B480" s="1363"/>
      <c r="C480" s="1395"/>
      <c r="D480" s="1396"/>
      <c r="E480" s="1372"/>
      <c r="F480" s="849" t="s">
        <v>893</v>
      </c>
      <c r="G480" s="1425"/>
      <c r="H480" s="832"/>
      <c r="I480" s="1412"/>
      <c r="J480" s="1419"/>
      <c r="K480" s="1364"/>
      <c r="L480" s="1446"/>
      <c r="M480" s="1412"/>
      <c r="N480" s="1443"/>
      <c r="O480" s="848"/>
      <c r="P480" s="1355"/>
      <c r="Q480" s="1431"/>
      <c r="R480" s="1355"/>
      <c r="S480" s="1355"/>
      <c r="T480" s="1408"/>
      <c r="U480" s="1354" t="s">
        <v>18</v>
      </c>
      <c r="V480" s="1352">
        <v>1</v>
      </c>
      <c r="W480" s="1352">
        <v>0</v>
      </c>
      <c r="X480" s="1352">
        <v>0</v>
      </c>
      <c r="Y480" s="1352"/>
      <c r="Z480" s="1352"/>
      <c r="AA480" s="1352"/>
      <c r="AB480" s="1352"/>
      <c r="AC480" s="1352"/>
      <c r="AD480" s="1352" t="s">
        <v>662</v>
      </c>
      <c r="AE480" s="1353" t="s">
        <v>663</v>
      </c>
      <c r="AF480" s="1378"/>
    </row>
    <row r="481" spans="1:32" ht="15" customHeight="1" thickBot="1" x14ac:dyDescent="0.3">
      <c r="A481" s="1375">
        <v>9</v>
      </c>
      <c r="B481" s="1358">
        <v>60690</v>
      </c>
      <c r="C481" s="1393" t="s">
        <v>256</v>
      </c>
      <c r="D481" s="1394" t="s">
        <v>226</v>
      </c>
      <c r="E481" s="1370">
        <v>0</v>
      </c>
      <c r="F481" s="770" t="s">
        <v>104</v>
      </c>
      <c r="G481" s="1426">
        <f>H481/$H$657</f>
        <v>0.66666666666666663</v>
      </c>
      <c r="H481" s="1359">
        <v>4</v>
      </c>
      <c r="I481" s="1414">
        <v>2</v>
      </c>
      <c r="J481" s="1417">
        <f>I481/$I$657</f>
        <v>0.66666666666666663</v>
      </c>
      <c r="K481" s="389">
        <v>0</v>
      </c>
      <c r="L481" s="1445">
        <f>K481/$K$657</f>
        <v>0</v>
      </c>
      <c r="M481" s="1414">
        <v>0</v>
      </c>
      <c r="N481" s="568">
        <f>M481/H481</f>
        <v>0</v>
      </c>
      <c r="O481" s="829">
        <v>0</v>
      </c>
      <c r="P481" s="1362">
        <v>0</v>
      </c>
      <c r="Q481" s="1429">
        <v>0</v>
      </c>
      <c r="R481" s="1362">
        <v>0</v>
      </c>
      <c r="S481" s="1362">
        <v>57</v>
      </c>
      <c r="T481" s="1404">
        <f>O481/S481</f>
        <v>0</v>
      </c>
      <c r="U481" s="1360" t="s">
        <v>18</v>
      </c>
      <c r="V481" s="1361">
        <v>1</v>
      </c>
      <c r="W481" s="1361">
        <v>0</v>
      </c>
      <c r="X481" s="1361">
        <v>0</v>
      </c>
      <c r="Y481" s="1361"/>
      <c r="Z481" s="1361"/>
      <c r="AA481" s="1361"/>
      <c r="AB481" s="1361"/>
      <c r="AC481" s="1361"/>
      <c r="AD481" s="1361" t="s">
        <v>722</v>
      </c>
      <c r="AE481" s="1385" t="s">
        <v>221</v>
      </c>
      <c r="AF481" s="850" t="s">
        <v>1549</v>
      </c>
    </row>
    <row r="482" spans="1:32" ht="15" customHeight="1" x14ac:dyDescent="0.25">
      <c r="A482" s="1351"/>
      <c r="B482" s="1343"/>
      <c r="C482" s="1389"/>
      <c r="D482" s="1390"/>
      <c r="E482" s="1366"/>
      <c r="F482" s="1010" t="s">
        <v>520</v>
      </c>
      <c r="G482" s="1424"/>
      <c r="H482" s="1342"/>
      <c r="I482" s="1413"/>
      <c r="J482" s="1418"/>
      <c r="K482" s="844"/>
      <c r="L482" s="1444"/>
      <c r="M482" s="1413"/>
      <c r="N482" s="564"/>
      <c r="O482" s="217"/>
      <c r="P482" s="1374"/>
      <c r="Q482" s="1350"/>
      <c r="R482" s="1374"/>
      <c r="S482" s="1374"/>
      <c r="T482" s="1409"/>
      <c r="U482" s="1346" t="s">
        <v>18</v>
      </c>
      <c r="V482" s="1338">
        <v>1</v>
      </c>
      <c r="W482" s="1338">
        <v>0</v>
      </c>
      <c r="X482" s="1338">
        <v>0</v>
      </c>
      <c r="Y482" s="1358"/>
      <c r="Z482" s="1358"/>
      <c r="AA482" s="1358"/>
      <c r="AB482" s="1358"/>
      <c r="AC482" s="1358"/>
      <c r="AD482" s="1483" t="s">
        <v>1145</v>
      </c>
      <c r="AE482" s="1341" t="s">
        <v>62</v>
      </c>
      <c r="AF482" s="1080"/>
    </row>
    <row r="483" spans="1:32" ht="15" customHeight="1" x14ac:dyDescent="0.25">
      <c r="A483" s="1351"/>
      <c r="B483" s="1343"/>
      <c r="C483" s="1389"/>
      <c r="D483" s="1390"/>
      <c r="E483" s="1366"/>
      <c r="F483" s="1010" t="s">
        <v>484</v>
      </c>
      <c r="G483" s="1424"/>
      <c r="H483" s="1342"/>
      <c r="I483" s="1413"/>
      <c r="J483" s="1418"/>
      <c r="K483" s="844"/>
      <c r="L483" s="1444"/>
      <c r="M483" s="1413"/>
      <c r="N483" s="564"/>
      <c r="O483" s="577"/>
      <c r="P483" s="1339"/>
      <c r="Q483" s="1339"/>
      <c r="R483" s="1339"/>
      <c r="S483" s="1339"/>
      <c r="T483" s="1405"/>
      <c r="U483" s="1346" t="s">
        <v>18</v>
      </c>
      <c r="V483" s="1338">
        <v>1</v>
      </c>
      <c r="W483" s="1338">
        <v>0</v>
      </c>
      <c r="X483" s="1338">
        <v>0</v>
      </c>
      <c r="Y483" s="1338"/>
      <c r="Z483" s="1338"/>
      <c r="AA483" s="1338"/>
      <c r="AB483" s="1338"/>
      <c r="AC483" s="1338"/>
      <c r="AD483" s="1338" t="s">
        <v>218</v>
      </c>
      <c r="AE483" s="1341" t="s">
        <v>62</v>
      </c>
      <c r="AF483" s="1080"/>
    </row>
    <row r="484" spans="1:32" ht="15" customHeight="1" thickBot="1" x14ac:dyDescent="0.3">
      <c r="A484" s="1380"/>
      <c r="B484" s="1363"/>
      <c r="C484" s="1395"/>
      <c r="D484" s="1396"/>
      <c r="E484" s="1371"/>
      <c r="F484" s="849" t="s">
        <v>528</v>
      </c>
      <c r="G484" s="1425"/>
      <c r="H484" s="1364"/>
      <c r="I484" s="1412"/>
      <c r="J484" s="1419"/>
      <c r="K484" s="405"/>
      <c r="L484" s="1446"/>
      <c r="M484" s="1412"/>
      <c r="N484" s="1126"/>
      <c r="O484" s="641"/>
      <c r="P484" s="1355"/>
      <c r="Q484" s="1355"/>
      <c r="R484" s="1355"/>
      <c r="S484" s="1355"/>
      <c r="T484" s="1408"/>
      <c r="U484" s="1354" t="s">
        <v>18</v>
      </c>
      <c r="V484" s="1352">
        <v>1</v>
      </c>
      <c r="W484" s="1352">
        <v>0</v>
      </c>
      <c r="X484" s="1352">
        <v>0</v>
      </c>
      <c r="Y484" s="1352"/>
      <c r="Z484" s="1352"/>
      <c r="AA484" s="1352"/>
      <c r="AB484" s="1352"/>
      <c r="AC484" s="1352"/>
      <c r="AD484" s="1352">
        <v>0</v>
      </c>
      <c r="AE484" s="1353" t="s">
        <v>663</v>
      </c>
      <c r="AF484" s="1484"/>
    </row>
    <row r="485" spans="1:32" ht="26.25" customHeight="1" x14ac:dyDescent="0.25">
      <c r="A485" s="801">
        <v>10</v>
      </c>
      <c r="B485" s="798">
        <v>60850</v>
      </c>
      <c r="C485" s="1120" t="s">
        <v>405</v>
      </c>
      <c r="D485" s="117" t="s">
        <v>757</v>
      </c>
      <c r="E485" s="1658" t="s">
        <v>758</v>
      </c>
      <c r="F485" s="388" t="s">
        <v>165</v>
      </c>
      <c r="G485" s="370">
        <f>H485/$H$657</f>
        <v>2.3333333333333335</v>
      </c>
      <c r="H485" s="10">
        <v>14</v>
      </c>
      <c r="I485" s="360">
        <v>4</v>
      </c>
      <c r="J485" s="196">
        <f>I485/$I$657</f>
        <v>1.3333333333333333</v>
      </c>
      <c r="K485" s="844">
        <v>0</v>
      </c>
      <c r="L485" s="1444">
        <f>K485/$K$657</f>
        <v>0</v>
      </c>
      <c r="M485" s="1413">
        <v>0</v>
      </c>
      <c r="N485" s="1441">
        <f>M485/H485</f>
        <v>0</v>
      </c>
      <c r="O485" s="780">
        <v>0</v>
      </c>
      <c r="P485" s="1357">
        <v>0</v>
      </c>
      <c r="Q485" s="1433">
        <v>0</v>
      </c>
      <c r="R485" s="1357">
        <v>0</v>
      </c>
      <c r="S485" s="1357">
        <v>60</v>
      </c>
      <c r="T485" s="1410">
        <f>O485/S485</f>
        <v>0</v>
      </c>
      <c r="U485" s="24" t="s">
        <v>18</v>
      </c>
      <c r="V485" s="12">
        <v>1</v>
      </c>
      <c r="W485" s="12">
        <v>0</v>
      </c>
      <c r="X485" s="12">
        <v>0</v>
      </c>
      <c r="Y485" s="12"/>
      <c r="Z485" s="12"/>
      <c r="AA485" s="12"/>
      <c r="AB485" s="12"/>
      <c r="AC485" s="12"/>
      <c r="AD485" s="1344" t="s">
        <v>759</v>
      </c>
      <c r="AE485" s="1344" t="s">
        <v>1274</v>
      </c>
      <c r="AF485" s="1080" t="s">
        <v>1549</v>
      </c>
    </row>
    <row r="486" spans="1:32" ht="26.25" customHeight="1" x14ac:dyDescent="0.25">
      <c r="A486" s="801"/>
      <c r="B486" s="798"/>
      <c r="C486" s="1120"/>
      <c r="D486" s="117"/>
      <c r="E486" s="1658"/>
      <c r="F486" s="771" t="s">
        <v>67</v>
      </c>
      <c r="G486" s="370"/>
      <c r="H486" s="350"/>
      <c r="I486" s="360"/>
      <c r="J486" s="196"/>
      <c r="K486" s="404"/>
      <c r="L486" s="357"/>
      <c r="M486" s="360"/>
      <c r="N486" s="418"/>
      <c r="O486" s="216"/>
      <c r="P486" s="7"/>
      <c r="Q486" s="209"/>
      <c r="R486" s="7"/>
      <c r="S486" s="7"/>
      <c r="T486" s="167"/>
      <c r="U486" s="14" t="s">
        <v>18</v>
      </c>
      <c r="V486" s="5">
        <v>1</v>
      </c>
      <c r="W486" s="5">
        <v>0</v>
      </c>
      <c r="X486" s="5">
        <v>0</v>
      </c>
      <c r="Y486" s="5"/>
      <c r="Z486" s="5"/>
      <c r="AA486" s="5"/>
      <c r="AB486" s="5"/>
      <c r="AC486" s="5"/>
      <c r="AD486" s="784" t="s">
        <v>664</v>
      </c>
      <c r="AE486" s="1338" t="s">
        <v>1594</v>
      </c>
      <c r="AF486" s="614"/>
    </row>
    <row r="487" spans="1:32" ht="27" customHeight="1" x14ac:dyDescent="0.25">
      <c r="A487" s="801"/>
      <c r="B487" s="798"/>
      <c r="C487" s="1120"/>
      <c r="D487" s="816"/>
      <c r="E487" s="1025"/>
      <c r="F487" s="1010" t="s">
        <v>504</v>
      </c>
      <c r="G487" s="839"/>
      <c r="H487" s="831"/>
      <c r="I487" s="836"/>
      <c r="J487" s="823"/>
      <c r="K487" s="836"/>
      <c r="L487" s="182"/>
      <c r="M487" s="836"/>
      <c r="N487" s="418"/>
      <c r="O487" s="780"/>
      <c r="P487" s="739"/>
      <c r="Q487" s="759"/>
      <c r="R487" s="739"/>
      <c r="S487" s="739"/>
      <c r="T487" s="755"/>
      <c r="U487" s="731" t="s">
        <v>18</v>
      </c>
      <c r="V487" s="851">
        <v>1</v>
      </c>
      <c r="W487" s="851">
        <v>0</v>
      </c>
      <c r="X487" s="851">
        <v>0</v>
      </c>
      <c r="Y487" s="735"/>
      <c r="Z487" s="735"/>
      <c r="AA487" s="735"/>
      <c r="AB487" s="735"/>
      <c r="AC487" s="735"/>
      <c r="AD487" s="851" t="s">
        <v>218</v>
      </c>
      <c r="AE487" s="735" t="s">
        <v>1275</v>
      </c>
      <c r="AF487" s="614"/>
    </row>
    <row r="488" spans="1:32" s="1336" customFormat="1" ht="15" customHeight="1" x14ac:dyDescent="0.25">
      <c r="A488" s="1351"/>
      <c r="B488" s="1343"/>
      <c r="C488" s="1389"/>
      <c r="D488" s="1390"/>
      <c r="E488" s="1025"/>
      <c r="F488" s="1027" t="s">
        <v>111</v>
      </c>
      <c r="G488" s="1424"/>
      <c r="H488" s="831"/>
      <c r="I488" s="1413"/>
      <c r="J488" s="1418"/>
      <c r="K488" s="1413"/>
      <c r="L488" s="182"/>
      <c r="M488" s="1413"/>
      <c r="N488" s="1441"/>
      <c r="O488" s="780"/>
      <c r="P488" s="1357"/>
      <c r="Q488" s="1433"/>
      <c r="R488" s="1357"/>
      <c r="S488" s="1357"/>
      <c r="T488" s="1410"/>
      <c r="U488" s="731" t="s">
        <v>18</v>
      </c>
      <c r="V488" s="1338">
        <v>1</v>
      </c>
      <c r="W488" s="1338">
        <v>0</v>
      </c>
      <c r="X488" s="1338">
        <v>0</v>
      </c>
      <c r="Y488" s="1344"/>
      <c r="Z488" s="1344"/>
      <c r="AA488" s="1344"/>
      <c r="AB488" s="1344"/>
      <c r="AC488" s="1344"/>
      <c r="AD488" s="1338" t="s">
        <v>1565</v>
      </c>
      <c r="AE488" s="1344" t="s">
        <v>1564</v>
      </c>
      <c r="AF488" s="614"/>
    </row>
    <row r="489" spans="1:32" s="1336" customFormat="1" ht="15" customHeight="1" x14ac:dyDescent="0.25">
      <c r="A489" s="1351"/>
      <c r="B489" s="1343"/>
      <c r="C489" s="1389"/>
      <c r="D489" s="1390"/>
      <c r="E489" s="1025"/>
      <c r="F489" s="1027" t="s">
        <v>1285</v>
      </c>
      <c r="G489" s="1424"/>
      <c r="H489" s="831"/>
      <c r="I489" s="1413"/>
      <c r="J489" s="1418"/>
      <c r="K489" s="1413"/>
      <c r="L489" s="182"/>
      <c r="M489" s="1413"/>
      <c r="N489" s="1441"/>
      <c r="O489" s="780"/>
      <c r="P489" s="1357"/>
      <c r="Q489" s="1433"/>
      <c r="R489" s="1357"/>
      <c r="S489" s="1357"/>
      <c r="T489" s="1410"/>
      <c r="U489" s="731" t="s">
        <v>18</v>
      </c>
      <c r="V489" s="1338">
        <v>1</v>
      </c>
      <c r="W489" s="1338">
        <v>0</v>
      </c>
      <c r="X489" s="1338">
        <v>0</v>
      </c>
      <c r="Y489" s="1344"/>
      <c r="Z489" s="1344"/>
      <c r="AA489" s="1344"/>
      <c r="AB489" s="1344"/>
      <c r="AC489" s="1344"/>
      <c r="AD489" s="1338" t="s">
        <v>843</v>
      </c>
      <c r="AE489" s="1344" t="s">
        <v>1590</v>
      </c>
      <c r="AF489" s="614"/>
    </row>
    <row r="490" spans="1:32" ht="25.5" customHeight="1" x14ac:dyDescent="0.25">
      <c r="A490" s="801"/>
      <c r="B490" s="798"/>
      <c r="C490" s="1120"/>
      <c r="D490" s="816"/>
      <c r="E490" s="1025"/>
      <c r="F490" s="388" t="s">
        <v>859</v>
      </c>
      <c r="G490" s="839"/>
      <c r="H490" s="797"/>
      <c r="I490" s="836"/>
      <c r="J490" s="823"/>
      <c r="K490" s="618"/>
      <c r="M490" s="836"/>
      <c r="N490" s="823"/>
      <c r="O490" s="780"/>
      <c r="P490" s="739"/>
      <c r="Q490" s="759"/>
      <c r="R490" s="739"/>
      <c r="S490" s="739"/>
      <c r="T490" s="755"/>
      <c r="U490" s="731" t="s">
        <v>18</v>
      </c>
      <c r="V490" s="851">
        <v>1</v>
      </c>
      <c r="W490" s="851">
        <v>0</v>
      </c>
      <c r="X490" s="851">
        <v>0</v>
      </c>
      <c r="Y490" s="735"/>
      <c r="Z490" s="735"/>
      <c r="AA490" s="735"/>
      <c r="AB490" s="735"/>
      <c r="AC490" s="735"/>
      <c r="AD490" s="851" t="s">
        <v>1158</v>
      </c>
      <c r="AE490" s="735" t="s">
        <v>1403</v>
      </c>
      <c r="AF490" s="614"/>
    </row>
    <row r="491" spans="1:32" s="1336" customFormat="1" ht="16.5" customHeight="1" x14ac:dyDescent="0.25">
      <c r="A491" s="1351"/>
      <c r="B491" s="1343"/>
      <c r="C491" s="1389"/>
      <c r="D491" s="1390"/>
      <c r="E491" s="1025"/>
      <c r="F491" s="388" t="s">
        <v>240</v>
      </c>
      <c r="G491" s="1424"/>
      <c r="H491" s="1342"/>
      <c r="I491" s="1413"/>
      <c r="J491" s="1418"/>
      <c r="K491" s="618"/>
      <c r="L491" s="430"/>
      <c r="M491" s="1413"/>
      <c r="N491" s="1418"/>
      <c r="O491" s="780"/>
      <c r="P491" s="1357"/>
      <c r="Q491" s="1433"/>
      <c r="R491" s="1357"/>
      <c r="S491" s="1357"/>
      <c r="T491" s="1410"/>
      <c r="U491" s="1346" t="s">
        <v>18</v>
      </c>
      <c r="V491" s="1338">
        <v>1</v>
      </c>
      <c r="W491" s="1338">
        <v>0</v>
      </c>
      <c r="X491" s="1338">
        <v>0</v>
      </c>
      <c r="Y491" s="1344"/>
      <c r="Z491" s="1344"/>
      <c r="AA491" s="1344"/>
      <c r="AB491" s="1344"/>
      <c r="AC491" s="1344"/>
      <c r="AD491" s="1338">
        <v>0</v>
      </c>
      <c r="AE491" s="1345" t="s">
        <v>1589</v>
      </c>
      <c r="AF491" s="614"/>
    </row>
    <row r="492" spans="1:32" ht="25.5" customHeight="1" x14ac:dyDescent="0.25">
      <c r="A492" s="801"/>
      <c r="B492" s="798"/>
      <c r="C492" s="1120"/>
      <c r="D492" s="117"/>
      <c r="E492" s="38"/>
      <c r="F492" s="842" t="s">
        <v>249</v>
      </c>
      <c r="G492" s="370"/>
      <c r="H492" s="350"/>
      <c r="I492" s="360"/>
      <c r="J492" s="196"/>
      <c r="K492" s="404"/>
      <c r="L492" s="357"/>
      <c r="M492" s="360"/>
      <c r="N492" s="418"/>
      <c r="O492" s="216"/>
      <c r="P492" s="7"/>
      <c r="Q492" s="209"/>
      <c r="R492" s="7"/>
      <c r="S492" s="7"/>
      <c r="T492" s="167"/>
      <c r="U492" s="14" t="s">
        <v>18</v>
      </c>
      <c r="V492" s="5">
        <v>1</v>
      </c>
      <c r="W492" s="5">
        <v>0</v>
      </c>
      <c r="X492" s="5">
        <v>0</v>
      </c>
      <c r="Y492" s="5"/>
      <c r="Z492" s="5"/>
      <c r="AA492" s="5"/>
      <c r="AB492" s="5"/>
      <c r="AC492" s="5"/>
      <c r="AD492" s="5">
        <v>0</v>
      </c>
      <c r="AE492" s="852" t="s">
        <v>1273</v>
      </c>
      <c r="AF492" s="55"/>
    </row>
    <row r="493" spans="1:32" ht="15" customHeight="1" x14ac:dyDescent="0.25">
      <c r="A493" s="801"/>
      <c r="B493" s="798"/>
      <c r="C493" s="1120"/>
      <c r="D493" s="117"/>
      <c r="E493" s="38"/>
      <c r="F493" s="842" t="s">
        <v>760</v>
      </c>
      <c r="G493" s="370"/>
      <c r="H493" s="350"/>
      <c r="I493" s="360"/>
      <c r="J493" s="196"/>
      <c r="K493" s="404"/>
      <c r="L493" s="357"/>
      <c r="M493" s="360"/>
      <c r="N493" s="418"/>
      <c r="O493" s="216"/>
      <c r="P493" s="7"/>
      <c r="Q493" s="209"/>
      <c r="R493" s="7"/>
      <c r="S493" s="7"/>
      <c r="T493" s="167"/>
      <c r="U493" s="14" t="s">
        <v>18</v>
      </c>
      <c r="V493" s="5">
        <v>1</v>
      </c>
      <c r="W493" s="5">
        <v>0</v>
      </c>
      <c r="X493" s="5">
        <v>0</v>
      </c>
      <c r="Y493" s="5"/>
      <c r="Z493" s="5"/>
      <c r="AA493" s="5"/>
      <c r="AB493" s="5"/>
      <c r="AC493" s="5"/>
      <c r="AD493" s="5">
        <v>0</v>
      </c>
      <c r="AE493" s="851" t="s">
        <v>1270</v>
      </c>
      <c r="AF493" s="55"/>
    </row>
    <row r="494" spans="1:32" s="1336" customFormat="1" ht="15" customHeight="1" x14ac:dyDescent="0.25">
      <c r="A494" s="1351"/>
      <c r="B494" s="1343"/>
      <c r="C494" s="1389"/>
      <c r="D494" s="1390"/>
      <c r="E494" s="1366"/>
      <c r="F494" s="842" t="s">
        <v>1155</v>
      </c>
      <c r="G494" s="1424"/>
      <c r="H494" s="831"/>
      <c r="I494" s="1413"/>
      <c r="J494" s="1418"/>
      <c r="K494" s="844"/>
      <c r="L494" s="1444"/>
      <c r="M494" s="1413"/>
      <c r="N494" s="1441"/>
      <c r="O494" s="830"/>
      <c r="P494" s="1339"/>
      <c r="Q494" s="1430"/>
      <c r="R494" s="1339"/>
      <c r="S494" s="1339"/>
      <c r="T494" s="1405"/>
      <c r="U494" s="1346" t="s">
        <v>18</v>
      </c>
      <c r="V494" s="1338">
        <v>1</v>
      </c>
      <c r="W494" s="1338">
        <v>0</v>
      </c>
      <c r="X494" s="1338">
        <v>0</v>
      </c>
      <c r="Y494" s="1338"/>
      <c r="Z494" s="1338"/>
      <c r="AA494" s="1338"/>
      <c r="AB494" s="1338"/>
      <c r="AC494" s="1338"/>
      <c r="AD494" s="1338" t="s">
        <v>1592</v>
      </c>
      <c r="AE494" s="1341" t="s">
        <v>901</v>
      </c>
      <c r="AF494" s="1377"/>
    </row>
    <row r="495" spans="1:32" ht="15" customHeight="1" x14ac:dyDescent="0.25">
      <c r="A495" s="801"/>
      <c r="B495" s="798"/>
      <c r="C495" s="1120"/>
      <c r="D495" s="117"/>
      <c r="E495" s="38"/>
      <c r="F495" s="842" t="s">
        <v>104</v>
      </c>
      <c r="G495" s="370"/>
      <c r="H495" s="350"/>
      <c r="I495" s="360"/>
      <c r="J495" s="196"/>
      <c r="K495" s="404"/>
      <c r="L495" s="357"/>
      <c r="M495" s="360"/>
      <c r="N495" s="418"/>
      <c r="O495" s="216"/>
      <c r="P495" s="7"/>
      <c r="Q495" s="209"/>
      <c r="R495" s="7"/>
      <c r="S495" s="7"/>
      <c r="T495" s="167"/>
      <c r="U495" s="14" t="s">
        <v>19</v>
      </c>
      <c r="V495" s="5">
        <v>1</v>
      </c>
      <c r="W495" s="5">
        <v>0</v>
      </c>
      <c r="X495" s="5">
        <v>0</v>
      </c>
      <c r="Y495" s="5"/>
      <c r="Z495" s="5"/>
      <c r="AA495" s="5"/>
      <c r="AB495" s="5"/>
      <c r="AC495" s="5"/>
      <c r="AD495" s="5" t="s">
        <v>900</v>
      </c>
      <c r="AE495" s="9" t="s">
        <v>1591</v>
      </c>
      <c r="AF495" s="55"/>
    </row>
    <row r="496" spans="1:32" ht="25.5" customHeight="1" x14ac:dyDescent="0.25">
      <c r="A496" s="801"/>
      <c r="B496" s="798"/>
      <c r="C496" s="1120"/>
      <c r="D496" s="117"/>
      <c r="E496" s="38"/>
      <c r="F496" s="1463" t="s">
        <v>1593</v>
      </c>
      <c r="G496" s="370"/>
      <c r="H496" s="350"/>
      <c r="I496" s="360"/>
      <c r="J496" s="196"/>
      <c r="K496" s="404"/>
      <c r="L496" s="357"/>
      <c r="M496" s="360"/>
      <c r="N496" s="418"/>
      <c r="O496" s="216"/>
      <c r="P496" s="7"/>
      <c r="Q496" s="209"/>
      <c r="R496" s="7"/>
      <c r="S496" s="7"/>
      <c r="T496" s="167"/>
      <c r="U496" s="14" t="s">
        <v>18</v>
      </c>
      <c r="V496" s="5">
        <v>1</v>
      </c>
      <c r="W496" s="5">
        <v>0</v>
      </c>
      <c r="X496" s="5">
        <v>0</v>
      </c>
      <c r="Y496" s="5"/>
      <c r="Z496" s="5"/>
      <c r="AA496" s="5"/>
      <c r="AB496" s="5"/>
      <c r="AC496" s="5"/>
      <c r="AD496" s="5">
        <v>0</v>
      </c>
      <c r="AE496" s="9" t="s">
        <v>902</v>
      </c>
      <c r="AF496" s="55"/>
    </row>
    <row r="497" spans="1:32" ht="25.5" customHeight="1" x14ac:dyDescent="0.25">
      <c r="A497" s="801"/>
      <c r="B497" s="798"/>
      <c r="C497" s="1120"/>
      <c r="D497" s="117"/>
      <c r="E497" s="38"/>
      <c r="F497" s="842" t="s">
        <v>65</v>
      </c>
      <c r="G497" s="370"/>
      <c r="H497" s="350"/>
      <c r="I497" s="360"/>
      <c r="J497" s="196"/>
      <c r="K497" s="404"/>
      <c r="L497" s="357"/>
      <c r="M497" s="360"/>
      <c r="N497" s="418"/>
      <c r="O497" s="216"/>
      <c r="P497" s="7"/>
      <c r="Q497" s="209"/>
      <c r="R497" s="7"/>
      <c r="S497" s="7"/>
      <c r="T497" s="167"/>
      <c r="U497" s="14" t="s">
        <v>18</v>
      </c>
      <c r="V497" s="5">
        <v>1</v>
      </c>
      <c r="W497" s="5">
        <v>0</v>
      </c>
      <c r="X497" s="5">
        <v>0</v>
      </c>
      <c r="Y497" s="5"/>
      <c r="Z497" s="5"/>
      <c r="AA497" s="5"/>
      <c r="AB497" s="5"/>
      <c r="AC497" s="5"/>
      <c r="AD497" s="851" t="s">
        <v>1272</v>
      </c>
      <c r="AE497" s="612" t="s">
        <v>1271</v>
      </c>
      <c r="AF497" s="55"/>
    </row>
    <row r="498" spans="1:32" ht="15" customHeight="1" thickBot="1" x14ac:dyDescent="0.3">
      <c r="A498" s="801"/>
      <c r="B498" s="798"/>
      <c r="C498" s="1120"/>
      <c r="D498" s="117"/>
      <c r="E498" s="38"/>
      <c r="F498" s="849" t="s">
        <v>749</v>
      </c>
      <c r="G498" s="370"/>
      <c r="H498" s="350"/>
      <c r="I498" s="360"/>
      <c r="J498" s="196"/>
      <c r="K498" s="405"/>
      <c r="L498" s="358"/>
      <c r="M498" s="366"/>
      <c r="N498" s="464"/>
      <c r="O498" s="216"/>
      <c r="P498" s="7"/>
      <c r="Q498" s="209"/>
      <c r="R498" s="7"/>
      <c r="S498" s="7"/>
      <c r="T498" s="167"/>
      <c r="U498" s="42" t="s">
        <v>19</v>
      </c>
      <c r="V498" s="16">
        <v>1</v>
      </c>
      <c r="W498" s="16">
        <v>0</v>
      </c>
      <c r="X498" s="16">
        <v>0</v>
      </c>
      <c r="Y498" s="16"/>
      <c r="Z498" s="16"/>
      <c r="AA498" s="16"/>
      <c r="AB498" s="16"/>
      <c r="AC498" s="16"/>
      <c r="AD498" s="16">
        <v>0</v>
      </c>
      <c r="AE498" s="799" t="s">
        <v>1269</v>
      </c>
      <c r="AF498" s="55"/>
    </row>
    <row r="499" spans="1:32" ht="15" customHeight="1" x14ac:dyDescent="0.25">
      <c r="A499" s="812">
        <v>11</v>
      </c>
      <c r="B499" s="803">
        <v>60910</v>
      </c>
      <c r="C499" s="1119" t="s">
        <v>406</v>
      </c>
      <c r="D499" s="138" t="s">
        <v>45</v>
      </c>
      <c r="E499" s="414">
        <v>0</v>
      </c>
      <c r="F499" s="770" t="s">
        <v>90</v>
      </c>
      <c r="G499" s="372">
        <f>H499/$H$657</f>
        <v>0.5</v>
      </c>
      <c r="H499" s="27">
        <v>3</v>
      </c>
      <c r="I499" s="368">
        <v>0</v>
      </c>
      <c r="J499" s="195">
        <f>I499/$I$657</f>
        <v>0</v>
      </c>
      <c r="K499" s="27">
        <v>0</v>
      </c>
      <c r="L499" s="356">
        <f>K499/$K$657</f>
        <v>0</v>
      </c>
      <c r="M499" s="368">
        <v>0</v>
      </c>
      <c r="N499" s="463">
        <f>M499/H499</f>
        <v>0</v>
      </c>
      <c r="O499" s="595">
        <v>0</v>
      </c>
      <c r="P499" s="30">
        <v>0</v>
      </c>
      <c r="Q499" s="208">
        <v>0</v>
      </c>
      <c r="R499" s="30">
        <v>0</v>
      </c>
      <c r="S499" s="30">
        <v>59</v>
      </c>
      <c r="T499" s="166">
        <f>O499/S499</f>
        <v>0</v>
      </c>
      <c r="U499" s="362" t="s">
        <v>101</v>
      </c>
      <c r="V499" s="29">
        <v>1</v>
      </c>
      <c r="W499" s="29">
        <v>0</v>
      </c>
      <c r="X499" s="29">
        <v>0</v>
      </c>
      <c r="Y499" s="29"/>
      <c r="Z499" s="29"/>
      <c r="AA499" s="29"/>
      <c r="AB499" s="29"/>
      <c r="AC499" s="29"/>
      <c r="AD499" s="29">
        <v>0</v>
      </c>
      <c r="AE499" s="103" t="s">
        <v>502</v>
      </c>
      <c r="AF499" s="54" t="s">
        <v>1549</v>
      </c>
    </row>
    <row r="500" spans="1:32" ht="15" customHeight="1" x14ac:dyDescent="0.25">
      <c r="A500" s="801"/>
      <c r="B500" s="798"/>
      <c r="C500" s="1120"/>
      <c r="D500" s="816"/>
      <c r="E500" s="415"/>
      <c r="F500" s="1422" t="s">
        <v>165</v>
      </c>
      <c r="G500" s="839"/>
      <c r="H500" s="797"/>
      <c r="I500" s="836"/>
      <c r="J500" s="823"/>
      <c r="K500" s="797"/>
      <c r="L500" s="834"/>
      <c r="M500" s="836"/>
      <c r="N500" s="418"/>
      <c r="O500" s="844"/>
      <c r="P500" s="52"/>
      <c r="Q500" s="19"/>
      <c r="R500" s="52"/>
      <c r="S500" s="52"/>
      <c r="T500" s="171"/>
      <c r="U500" s="836" t="s">
        <v>18</v>
      </c>
      <c r="V500" s="798">
        <v>1</v>
      </c>
      <c r="W500" s="798">
        <v>0</v>
      </c>
      <c r="X500" s="798">
        <v>0</v>
      </c>
      <c r="Y500" s="798"/>
      <c r="Z500" s="798"/>
      <c r="AA500" s="798"/>
      <c r="AB500" s="798"/>
      <c r="AC500" s="798"/>
      <c r="AD500" s="798" t="s">
        <v>1163</v>
      </c>
      <c r="AE500" s="17" t="s">
        <v>713</v>
      </c>
      <c r="AF500" s="813"/>
    </row>
    <row r="501" spans="1:32" ht="15" customHeight="1" thickBot="1" x14ac:dyDescent="0.3">
      <c r="A501" s="815"/>
      <c r="B501" s="806"/>
      <c r="C501" s="1135"/>
      <c r="D501" s="139"/>
      <c r="E501" s="721"/>
      <c r="F501" s="849" t="s">
        <v>249</v>
      </c>
      <c r="G501" s="371"/>
      <c r="H501" s="649"/>
      <c r="I501" s="493"/>
      <c r="J501" s="197"/>
      <c r="K501" s="722"/>
      <c r="L501" s="358"/>
      <c r="M501" s="366"/>
      <c r="N501" s="464"/>
      <c r="O501" s="594"/>
      <c r="P501" s="23"/>
      <c r="Q501" s="210"/>
      <c r="R501" s="23"/>
      <c r="S501" s="23"/>
      <c r="T501" s="170"/>
      <c r="U501" s="363" t="s">
        <v>18</v>
      </c>
      <c r="V501" s="20">
        <v>1</v>
      </c>
      <c r="W501" s="20">
        <v>0</v>
      </c>
      <c r="X501" s="20">
        <v>0</v>
      </c>
      <c r="Y501" s="20"/>
      <c r="Z501" s="20"/>
      <c r="AA501" s="20"/>
      <c r="AB501" s="20"/>
      <c r="AC501" s="20"/>
      <c r="AD501" s="20">
        <v>0</v>
      </c>
      <c r="AE501" s="788" t="s">
        <v>1276</v>
      </c>
      <c r="AF501" s="56"/>
    </row>
    <row r="502" spans="1:32" ht="15" customHeight="1" x14ac:dyDescent="0.25">
      <c r="A502" s="801">
        <v>12</v>
      </c>
      <c r="B502" s="798">
        <v>60980</v>
      </c>
      <c r="C502" s="1120" t="s">
        <v>119</v>
      </c>
      <c r="D502" s="117" t="s">
        <v>46</v>
      </c>
      <c r="E502" s="1449" t="s">
        <v>87</v>
      </c>
      <c r="F502" s="1485" t="s">
        <v>67</v>
      </c>
      <c r="G502" s="370">
        <f>H502/$H$657</f>
        <v>1.8333333333333333</v>
      </c>
      <c r="H502" s="10">
        <v>11</v>
      </c>
      <c r="I502" s="360">
        <v>1</v>
      </c>
      <c r="J502" s="196">
        <f>I502/$I$657</f>
        <v>0.33333333333333331</v>
      </c>
      <c r="K502" s="404">
        <v>3</v>
      </c>
      <c r="L502" s="357">
        <f>K502/$K$657</f>
        <v>1</v>
      </c>
      <c r="M502" s="360">
        <v>0</v>
      </c>
      <c r="N502" s="418">
        <f>M502/H502</f>
        <v>0</v>
      </c>
      <c r="O502" s="593">
        <v>0</v>
      </c>
      <c r="P502" s="25">
        <v>0</v>
      </c>
      <c r="Q502" s="212">
        <v>0</v>
      </c>
      <c r="R502" s="25">
        <v>0</v>
      </c>
      <c r="S502" s="25">
        <v>57</v>
      </c>
      <c r="T502" s="172">
        <f>O502/S502</f>
        <v>0</v>
      </c>
      <c r="U502" s="24" t="s">
        <v>18</v>
      </c>
      <c r="V502" s="12">
        <v>1</v>
      </c>
      <c r="W502" s="12">
        <v>0</v>
      </c>
      <c r="X502" s="12">
        <v>0</v>
      </c>
      <c r="Y502" s="12"/>
      <c r="Z502" s="12"/>
      <c r="AA502" s="12"/>
      <c r="AB502" s="12"/>
      <c r="AC502" s="12"/>
      <c r="AD502" s="12" t="s">
        <v>501</v>
      </c>
      <c r="AE502" s="13" t="s">
        <v>1278</v>
      </c>
      <c r="AF502" s="54" t="s">
        <v>1549</v>
      </c>
    </row>
    <row r="503" spans="1:32" ht="15" customHeight="1" x14ac:dyDescent="0.25">
      <c r="A503" s="801"/>
      <c r="B503" s="798"/>
      <c r="C503" s="1120"/>
      <c r="D503" s="117"/>
      <c r="E503" s="1449"/>
      <c r="F503" s="842" t="s">
        <v>528</v>
      </c>
      <c r="G503" s="370"/>
      <c r="H503" s="350"/>
      <c r="I503" s="360"/>
      <c r="J503" s="196"/>
      <c r="K503" s="404"/>
      <c r="L503" s="357"/>
      <c r="M503" s="360"/>
      <c r="N503" s="418"/>
      <c r="O503" s="216"/>
      <c r="P503" s="7"/>
      <c r="Q503" s="209"/>
      <c r="R503" s="7"/>
      <c r="S503" s="7"/>
      <c r="T503" s="167"/>
      <c r="U503" s="14" t="s">
        <v>18</v>
      </c>
      <c r="V503" s="5">
        <v>1</v>
      </c>
      <c r="W503" s="5">
        <v>0</v>
      </c>
      <c r="X503" s="5">
        <v>0</v>
      </c>
      <c r="Y503" s="5">
        <v>0</v>
      </c>
      <c r="Z503" s="5">
        <v>0</v>
      </c>
      <c r="AA503" s="5">
        <v>0</v>
      </c>
      <c r="AB503" s="5">
        <v>0</v>
      </c>
      <c r="AC503" s="7">
        <v>0</v>
      </c>
      <c r="AD503" s="5">
        <v>0</v>
      </c>
      <c r="AE503" s="9" t="s">
        <v>848</v>
      </c>
      <c r="AF503" s="55"/>
    </row>
    <row r="504" spans="1:32" ht="15" customHeight="1" x14ac:dyDescent="0.25">
      <c r="A504" s="801"/>
      <c r="B504" s="798"/>
      <c r="C504" s="1120"/>
      <c r="D504" s="117"/>
      <c r="E504" s="37"/>
      <c r="F504" s="842" t="s">
        <v>526</v>
      </c>
      <c r="G504" s="370"/>
      <c r="H504" s="350"/>
      <c r="I504" s="360"/>
      <c r="J504" s="196"/>
      <c r="K504" s="404"/>
      <c r="L504" s="357"/>
      <c r="M504" s="360"/>
      <c r="N504" s="418"/>
      <c r="O504" s="216"/>
      <c r="P504" s="7"/>
      <c r="Q504" s="209"/>
      <c r="R504" s="7"/>
      <c r="S504" s="7"/>
      <c r="T504" s="167"/>
      <c r="U504" s="14" t="s">
        <v>18</v>
      </c>
      <c r="V504" s="5">
        <v>1</v>
      </c>
      <c r="W504" s="5">
        <v>0</v>
      </c>
      <c r="X504" s="5">
        <v>0</v>
      </c>
      <c r="Y504" s="5">
        <v>0</v>
      </c>
      <c r="Z504" s="5">
        <v>0</v>
      </c>
      <c r="AA504" s="5">
        <v>0</v>
      </c>
      <c r="AB504" s="5">
        <v>0</v>
      </c>
      <c r="AC504" s="7">
        <v>0</v>
      </c>
      <c r="AD504" s="5">
        <v>0</v>
      </c>
      <c r="AE504" s="13" t="s">
        <v>667</v>
      </c>
      <c r="AF504" s="55"/>
    </row>
    <row r="505" spans="1:32" ht="26.25" customHeight="1" x14ac:dyDescent="0.25">
      <c r="A505" s="801"/>
      <c r="B505" s="798"/>
      <c r="C505" s="1120"/>
      <c r="D505" s="117"/>
      <c r="E505" s="37"/>
      <c r="F505" s="842" t="s">
        <v>859</v>
      </c>
      <c r="G505" s="370"/>
      <c r="H505" s="350"/>
      <c r="I505" s="360"/>
      <c r="J505" s="196"/>
      <c r="K505" s="404"/>
      <c r="L505" s="357"/>
      <c r="M505" s="360"/>
      <c r="N505" s="418"/>
      <c r="O505" s="216"/>
      <c r="P505" s="7"/>
      <c r="Q505" s="209"/>
      <c r="R505" s="7"/>
      <c r="S505" s="7"/>
      <c r="T505" s="167"/>
      <c r="U505" s="14" t="s">
        <v>18</v>
      </c>
      <c r="V505" s="5">
        <v>1</v>
      </c>
      <c r="W505" s="5">
        <v>0</v>
      </c>
      <c r="X505" s="5">
        <v>0</v>
      </c>
      <c r="Y505" s="5"/>
      <c r="Z505" s="5"/>
      <c r="AA505" s="5"/>
      <c r="AB505" s="5"/>
      <c r="AC505" s="7"/>
      <c r="AD505" s="5" t="s">
        <v>904</v>
      </c>
      <c r="AE505" s="13" t="s">
        <v>903</v>
      </c>
      <c r="AF505" s="55"/>
    </row>
    <row r="506" spans="1:32" s="1336" customFormat="1" ht="15.95" customHeight="1" x14ac:dyDescent="0.25">
      <c r="A506" s="1351"/>
      <c r="B506" s="1343"/>
      <c r="C506" s="1389"/>
      <c r="D506" s="1390"/>
      <c r="E506" s="1365"/>
      <c r="F506" s="771" t="s">
        <v>381</v>
      </c>
      <c r="G506" s="1424"/>
      <c r="H506" s="831"/>
      <c r="I506" s="1413"/>
      <c r="J506" s="1418"/>
      <c r="K506" s="844"/>
      <c r="L506" s="1444"/>
      <c r="M506" s="1413"/>
      <c r="N506" s="1441"/>
      <c r="O506" s="830"/>
      <c r="P506" s="1339"/>
      <c r="Q506" s="1430"/>
      <c r="R506" s="1339"/>
      <c r="S506" s="1339"/>
      <c r="T506" s="1405"/>
      <c r="U506" s="1346" t="s">
        <v>18</v>
      </c>
      <c r="V506" s="1338">
        <v>1</v>
      </c>
      <c r="W506" s="1338">
        <v>0</v>
      </c>
      <c r="X506" s="1338">
        <v>0</v>
      </c>
      <c r="Y506" s="1338"/>
      <c r="Z506" s="1338"/>
      <c r="AA506" s="1338"/>
      <c r="AB506" s="1338"/>
      <c r="AC506" s="1339"/>
      <c r="AD506" s="1338" t="s">
        <v>875</v>
      </c>
      <c r="AE506" s="1345" t="s">
        <v>614</v>
      </c>
      <c r="AF506" s="1377"/>
    </row>
    <row r="507" spans="1:32" s="1336" customFormat="1" ht="15.95" customHeight="1" x14ac:dyDescent="0.25">
      <c r="A507" s="1351"/>
      <c r="B507" s="1343"/>
      <c r="C507" s="1389"/>
      <c r="D507" s="1390"/>
      <c r="E507" s="1365"/>
      <c r="F507" s="771" t="s">
        <v>912</v>
      </c>
      <c r="G507" s="1424"/>
      <c r="H507" s="831"/>
      <c r="I507" s="1413"/>
      <c r="J507" s="1418"/>
      <c r="K507" s="844"/>
      <c r="L507" s="1444"/>
      <c r="M507" s="1413"/>
      <c r="N507" s="1441"/>
      <c r="O507" s="830"/>
      <c r="P507" s="1339"/>
      <c r="Q507" s="1430"/>
      <c r="R507" s="1339"/>
      <c r="S507" s="1339"/>
      <c r="T507" s="1405"/>
      <c r="U507" s="1346" t="s">
        <v>18</v>
      </c>
      <c r="V507" s="1338">
        <v>1</v>
      </c>
      <c r="W507" s="1338">
        <v>0</v>
      </c>
      <c r="X507" s="1338">
        <v>0</v>
      </c>
      <c r="Y507" s="1338"/>
      <c r="Z507" s="1338"/>
      <c r="AA507" s="1338"/>
      <c r="AB507" s="1338"/>
      <c r="AC507" s="1339"/>
      <c r="AD507" s="1338" t="s">
        <v>875</v>
      </c>
      <c r="AE507" s="1345" t="s">
        <v>614</v>
      </c>
      <c r="AF507" s="1377"/>
    </row>
    <row r="508" spans="1:32" s="1336" customFormat="1" ht="15.95" customHeight="1" x14ac:dyDescent="0.25">
      <c r="A508" s="1351"/>
      <c r="B508" s="1343"/>
      <c r="C508" s="1389"/>
      <c r="D508" s="1390"/>
      <c r="E508" s="1365"/>
      <c r="F508" s="771" t="s">
        <v>366</v>
      </c>
      <c r="G508" s="1424"/>
      <c r="H508" s="831"/>
      <c r="I508" s="1413"/>
      <c r="J508" s="1418"/>
      <c r="K508" s="844"/>
      <c r="L508" s="1444"/>
      <c r="M508" s="1413"/>
      <c r="N508" s="1441"/>
      <c r="O508" s="830"/>
      <c r="P508" s="1339"/>
      <c r="Q508" s="1430"/>
      <c r="R508" s="1339"/>
      <c r="S508" s="1339"/>
      <c r="T508" s="1405"/>
      <c r="U508" s="1346" t="s">
        <v>18</v>
      </c>
      <c r="V508" s="1338">
        <v>1</v>
      </c>
      <c r="W508" s="1338">
        <v>0</v>
      </c>
      <c r="X508" s="1338">
        <v>0</v>
      </c>
      <c r="Y508" s="1338"/>
      <c r="Z508" s="1338"/>
      <c r="AA508" s="1338"/>
      <c r="AB508" s="1338"/>
      <c r="AC508" s="1339"/>
      <c r="AD508" s="1338" t="s">
        <v>875</v>
      </c>
      <c r="AE508" s="1345" t="s">
        <v>614</v>
      </c>
      <c r="AF508" s="1377"/>
    </row>
    <row r="509" spans="1:32" ht="15" customHeight="1" x14ac:dyDescent="0.25">
      <c r="A509" s="801"/>
      <c r="B509" s="798"/>
      <c r="C509" s="1120"/>
      <c r="D509" s="816"/>
      <c r="E509" s="37"/>
      <c r="F509" s="842" t="s">
        <v>104</v>
      </c>
      <c r="G509" s="839"/>
      <c r="H509" s="831"/>
      <c r="I509" s="836"/>
      <c r="J509" s="823"/>
      <c r="K509" s="844"/>
      <c r="L509" s="834"/>
      <c r="M509" s="836"/>
      <c r="N509" s="418"/>
      <c r="O509" s="830"/>
      <c r="P509" s="796"/>
      <c r="Q509" s="826"/>
      <c r="R509" s="796"/>
      <c r="S509" s="796"/>
      <c r="T509" s="819"/>
      <c r="U509" s="853" t="s">
        <v>18</v>
      </c>
      <c r="V509" s="851">
        <v>1</v>
      </c>
      <c r="W509" s="851">
        <v>0</v>
      </c>
      <c r="X509" s="851">
        <v>0</v>
      </c>
      <c r="Y509" s="851"/>
      <c r="Z509" s="851"/>
      <c r="AA509" s="851"/>
      <c r="AB509" s="851"/>
      <c r="AC509" s="796"/>
      <c r="AD509" s="851" t="s">
        <v>1279</v>
      </c>
      <c r="AE509" s="852" t="s">
        <v>1278</v>
      </c>
      <c r="AF509" s="813"/>
    </row>
    <row r="510" spans="1:32" ht="15" customHeight="1" x14ac:dyDescent="0.25">
      <c r="A510" s="801"/>
      <c r="B510" s="798"/>
      <c r="C510" s="1120"/>
      <c r="D510" s="816"/>
      <c r="E510" s="37"/>
      <c r="F510" s="842" t="s">
        <v>65</v>
      </c>
      <c r="G510" s="839"/>
      <c r="H510" s="831"/>
      <c r="I510" s="836"/>
      <c r="J510" s="823"/>
      <c r="K510" s="844"/>
      <c r="L510" s="834"/>
      <c r="M510" s="836"/>
      <c r="N510" s="418"/>
      <c r="O510" s="830"/>
      <c r="P510" s="796"/>
      <c r="Q510" s="826"/>
      <c r="R510" s="796"/>
      <c r="S510" s="796"/>
      <c r="T510" s="819"/>
      <c r="U510" s="853" t="s">
        <v>18</v>
      </c>
      <c r="V510" s="851">
        <v>1</v>
      </c>
      <c r="W510" s="851">
        <v>0</v>
      </c>
      <c r="X510" s="851">
        <v>0</v>
      </c>
      <c r="Y510" s="851"/>
      <c r="Z510" s="851"/>
      <c r="AA510" s="851"/>
      <c r="AB510" s="851"/>
      <c r="AC510" s="796"/>
      <c r="AD510" s="851" t="s">
        <v>1277</v>
      </c>
      <c r="AE510" s="852" t="s">
        <v>1278</v>
      </c>
      <c r="AF510" s="813"/>
    </row>
    <row r="511" spans="1:32" ht="15" customHeight="1" x14ac:dyDescent="0.25">
      <c r="A511" s="801"/>
      <c r="B511" s="798"/>
      <c r="C511" s="1120"/>
      <c r="D511" s="117"/>
      <c r="E511" s="37"/>
      <c r="F511" s="842" t="s">
        <v>749</v>
      </c>
      <c r="G511" s="370"/>
      <c r="H511" s="350"/>
      <c r="I511" s="360"/>
      <c r="J511" s="196"/>
      <c r="K511" s="404"/>
      <c r="L511" s="357"/>
      <c r="M511" s="360"/>
      <c r="N511" s="418"/>
      <c r="O511" s="216"/>
      <c r="P511" s="7"/>
      <c r="Q511" s="209"/>
      <c r="R511" s="7"/>
      <c r="S511" s="7"/>
      <c r="T511" s="167"/>
      <c r="U511" s="14" t="s">
        <v>18</v>
      </c>
      <c r="V511" s="5">
        <v>1</v>
      </c>
      <c r="W511" s="5">
        <v>0</v>
      </c>
      <c r="X511" s="5">
        <v>0</v>
      </c>
      <c r="Y511" s="5">
        <v>0</v>
      </c>
      <c r="Z511" s="5">
        <v>0</v>
      </c>
      <c r="AA511" s="5">
        <v>0</v>
      </c>
      <c r="AB511" s="5">
        <v>0</v>
      </c>
      <c r="AC511" s="7">
        <v>0</v>
      </c>
      <c r="AD511" s="5">
        <v>0</v>
      </c>
      <c r="AE511" s="13" t="s">
        <v>667</v>
      </c>
      <c r="AF511" s="55"/>
    </row>
    <row r="512" spans="1:32" ht="15" customHeight="1" thickBot="1" x14ac:dyDescent="0.3">
      <c r="A512" s="801"/>
      <c r="B512" s="798"/>
      <c r="C512" s="1120"/>
      <c r="D512" s="117"/>
      <c r="E512" s="37"/>
      <c r="F512" s="849" t="s">
        <v>893</v>
      </c>
      <c r="G512" s="370"/>
      <c r="H512" s="350"/>
      <c r="I512" s="360"/>
      <c r="J512" s="196"/>
      <c r="K512" s="404"/>
      <c r="L512" s="357"/>
      <c r="M512" s="360"/>
      <c r="N512" s="418"/>
      <c r="O512" s="567"/>
      <c r="P512" s="43"/>
      <c r="Q512" s="211"/>
      <c r="R512" s="43"/>
      <c r="S512" s="43"/>
      <c r="T512" s="168"/>
      <c r="U512" s="42" t="s">
        <v>18</v>
      </c>
      <c r="V512" s="16">
        <v>1</v>
      </c>
      <c r="W512" s="16">
        <v>0</v>
      </c>
      <c r="X512" s="16">
        <v>0</v>
      </c>
      <c r="Y512" s="16">
        <v>0</v>
      </c>
      <c r="Z512" s="16">
        <v>0</v>
      </c>
      <c r="AA512" s="16">
        <v>0</v>
      </c>
      <c r="AB512" s="16">
        <v>0</v>
      </c>
      <c r="AC512" s="43">
        <v>0</v>
      </c>
      <c r="AD512" s="11" t="s">
        <v>905</v>
      </c>
      <c r="AE512" s="15" t="s">
        <v>906</v>
      </c>
      <c r="AF512" s="55"/>
    </row>
    <row r="513" spans="1:32" ht="15" customHeight="1" thickBot="1" x14ac:dyDescent="0.3">
      <c r="A513" s="812">
        <v>13</v>
      </c>
      <c r="B513" s="803">
        <v>61080</v>
      </c>
      <c r="C513" s="1119" t="s">
        <v>907</v>
      </c>
      <c r="D513" s="817" t="s">
        <v>47</v>
      </c>
      <c r="E513" s="1722" t="s">
        <v>88</v>
      </c>
      <c r="F513" s="770" t="s">
        <v>651</v>
      </c>
      <c r="G513" s="841">
        <f>H513/$H$657</f>
        <v>0.66666666666666663</v>
      </c>
      <c r="H513" s="855">
        <v>4</v>
      </c>
      <c r="I513" s="838">
        <v>0</v>
      </c>
      <c r="J513" s="822">
        <f>I513/$I$657</f>
        <v>0</v>
      </c>
      <c r="K513" s="855">
        <v>0</v>
      </c>
      <c r="L513" s="833">
        <f>K513/$K$657</f>
        <v>0</v>
      </c>
      <c r="M513" s="838">
        <v>0</v>
      </c>
      <c r="N513" s="463">
        <f>M513/H513</f>
        <v>0</v>
      </c>
      <c r="O513" s="829">
        <v>0</v>
      </c>
      <c r="P513" s="805">
        <v>0</v>
      </c>
      <c r="Q513" s="825">
        <v>0</v>
      </c>
      <c r="R513" s="805">
        <v>0</v>
      </c>
      <c r="S513" s="805">
        <v>95</v>
      </c>
      <c r="T513" s="818">
        <f>O513/S513</f>
        <v>0</v>
      </c>
      <c r="U513" s="856" t="s">
        <v>18</v>
      </c>
      <c r="V513" s="857">
        <v>1</v>
      </c>
      <c r="W513" s="857">
        <v>0</v>
      </c>
      <c r="X513" s="857">
        <v>0</v>
      </c>
      <c r="Y513" s="857">
        <v>0</v>
      </c>
      <c r="Z513" s="857">
        <v>0</v>
      </c>
      <c r="AA513" s="857">
        <v>0</v>
      </c>
      <c r="AB513" s="857">
        <v>0</v>
      </c>
      <c r="AC513" s="805">
        <v>0</v>
      </c>
      <c r="AD513" s="857" t="s">
        <v>89</v>
      </c>
      <c r="AE513" s="858" t="s">
        <v>227</v>
      </c>
      <c r="AF513" s="54" t="s">
        <v>1549</v>
      </c>
    </row>
    <row r="514" spans="1:32" ht="27" customHeight="1" x14ac:dyDescent="0.25">
      <c r="A514" s="801"/>
      <c r="B514" s="798"/>
      <c r="C514" s="1120"/>
      <c r="D514" s="816"/>
      <c r="E514" s="1723"/>
      <c r="F514" s="842" t="s">
        <v>859</v>
      </c>
      <c r="G514" s="839"/>
      <c r="H514" s="831"/>
      <c r="I514" s="836"/>
      <c r="J514" s="823"/>
      <c r="K514" s="797"/>
      <c r="L514" s="834"/>
      <c r="M514" s="836"/>
      <c r="N514" s="418"/>
      <c r="O514" s="830"/>
      <c r="P514" s="796"/>
      <c r="Q514" s="826"/>
      <c r="R514" s="796"/>
      <c r="S514" s="796"/>
      <c r="T514" s="819"/>
      <c r="U514" s="853" t="s">
        <v>18</v>
      </c>
      <c r="V514" s="851">
        <v>1</v>
      </c>
      <c r="W514" s="851">
        <v>0</v>
      </c>
      <c r="X514" s="851">
        <v>0</v>
      </c>
      <c r="Y514" s="857">
        <v>0</v>
      </c>
      <c r="Z514" s="857">
        <v>0</v>
      </c>
      <c r="AA514" s="857">
        <v>0</v>
      </c>
      <c r="AB514" s="857">
        <v>0</v>
      </c>
      <c r="AC514" s="805">
        <v>0</v>
      </c>
      <c r="AD514" s="851" t="s">
        <v>1595</v>
      </c>
      <c r="AE514" s="852" t="s">
        <v>903</v>
      </c>
      <c r="AF514" s="813"/>
    </row>
    <row r="515" spans="1:32" ht="15" customHeight="1" x14ac:dyDescent="0.25">
      <c r="A515" s="801"/>
      <c r="B515" s="798"/>
      <c r="C515" s="1120"/>
      <c r="D515" s="816"/>
      <c r="E515" s="392"/>
      <c r="F515" s="1453" t="s">
        <v>219</v>
      </c>
      <c r="G515" s="590"/>
      <c r="H515" s="797"/>
      <c r="I515" s="836"/>
      <c r="J515" s="823"/>
      <c r="K515" s="836"/>
      <c r="L515" s="182"/>
      <c r="M515" s="836"/>
      <c r="N515" s="418"/>
      <c r="O515" s="759"/>
      <c r="P515" s="739"/>
      <c r="Q515" s="759"/>
      <c r="R515" s="739"/>
      <c r="S515" s="739"/>
      <c r="T515" s="755"/>
      <c r="U515" s="731" t="s">
        <v>18</v>
      </c>
      <c r="V515" s="1338">
        <v>1</v>
      </c>
      <c r="W515" s="1338">
        <v>0</v>
      </c>
      <c r="X515" s="1338">
        <v>0</v>
      </c>
      <c r="Y515" s="1338"/>
      <c r="Z515" s="1338"/>
      <c r="AA515" s="1338"/>
      <c r="AB515" s="1436"/>
      <c r="AC515" s="1430"/>
      <c r="AD515" s="1338" t="s">
        <v>218</v>
      </c>
      <c r="AE515" s="851" t="s">
        <v>1596</v>
      </c>
      <c r="AF515" s="813"/>
    </row>
    <row r="516" spans="1:32" ht="15" customHeight="1" thickBot="1" x14ac:dyDescent="0.3">
      <c r="A516" s="801"/>
      <c r="B516" s="798"/>
      <c r="C516" s="1120"/>
      <c r="D516" s="816"/>
      <c r="E516" s="392"/>
      <c r="F516" s="1486" t="s">
        <v>749</v>
      </c>
      <c r="G516" s="590"/>
      <c r="H516" s="797"/>
      <c r="I516" s="836"/>
      <c r="J516" s="823"/>
      <c r="K516" s="836"/>
      <c r="L516" s="182"/>
      <c r="M516" s="836"/>
      <c r="N516" s="418"/>
      <c r="O516" s="1350"/>
      <c r="P516" s="1374"/>
      <c r="Q516" s="1350"/>
      <c r="R516" s="1374"/>
      <c r="S516" s="1374"/>
      <c r="T516" s="1409"/>
      <c r="U516" s="1412" t="s">
        <v>18</v>
      </c>
      <c r="V516" s="1363">
        <v>1</v>
      </c>
      <c r="W516" s="1363">
        <v>0</v>
      </c>
      <c r="X516" s="1363">
        <v>0</v>
      </c>
      <c r="Y516" s="1343"/>
      <c r="Z516" s="1343"/>
      <c r="AA516" s="1343"/>
      <c r="AB516" s="1342"/>
      <c r="AC516" s="1350"/>
      <c r="AD516" s="1363" t="s">
        <v>1287</v>
      </c>
      <c r="AE516" s="1343" t="s">
        <v>1596</v>
      </c>
      <c r="AF516" s="813"/>
    </row>
    <row r="517" spans="1:32" ht="15" customHeight="1" x14ac:dyDescent="0.25">
      <c r="A517" s="1375">
        <v>14</v>
      </c>
      <c r="B517" s="1358">
        <v>61150</v>
      </c>
      <c r="C517" s="1393" t="s">
        <v>908</v>
      </c>
      <c r="D517" s="1394" t="s">
        <v>48</v>
      </c>
      <c r="E517" s="1622" t="s">
        <v>668</v>
      </c>
      <c r="F517" s="843" t="s">
        <v>67</v>
      </c>
      <c r="G517" s="1426">
        <f>H517/$H$657</f>
        <v>1.3333333333333333</v>
      </c>
      <c r="H517" s="1359">
        <v>8</v>
      </c>
      <c r="I517" s="1414">
        <v>5</v>
      </c>
      <c r="J517" s="1417">
        <f>I517/$I$657</f>
        <v>1.6666666666666667</v>
      </c>
      <c r="K517" s="389">
        <v>0</v>
      </c>
      <c r="L517" s="1445">
        <f>K517/$K$657</f>
        <v>0</v>
      </c>
      <c r="M517" s="1414">
        <v>0</v>
      </c>
      <c r="N517" s="1442">
        <f>M517/H517</f>
        <v>0</v>
      </c>
      <c r="O517" s="829">
        <v>0</v>
      </c>
      <c r="P517" s="1362">
        <v>0</v>
      </c>
      <c r="Q517" s="1429">
        <v>0</v>
      </c>
      <c r="R517" s="1362">
        <v>0</v>
      </c>
      <c r="S517" s="1362">
        <v>65</v>
      </c>
      <c r="T517" s="1404">
        <f>O517/S517</f>
        <v>0</v>
      </c>
      <c r="U517" s="1360" t="s">
        <v>18</v>
      </c>
      <c r="V517" s="1361">
        <v>1</v>
      </c>
      <c r="W517" s="1361">
        <v>0</v>
      </c>
      <c r="X517" s="1361">
        <v>0</v>
      </c>
      <c r="Y517" s="1361"/>
      <c r="Z517" s="1361"/>
      <c r="AA517" s="1361"/>
      <c r="AB517" s="1361"/>
      <c r="AC517" s="1361"/>
      <c r="AD517" s="1361" t="s">
        <v>669</v>
      </c>
      <c r="AE517" s="1385" t="s">
        <v>1601</v>
      </c>
      <c r="AF517" s="1376" t="s">
        <v>1549</v>
      </c>
    </row>
    <row r="518" spans="1:32" ht="15" customHeight="1" thickBot="1" x14ac:dyDescent="0.3">
      <c r="A518" s="1351"/>
      <c r="B518" s="1343"/>
      <c r="C518" s="1389"/>
      <c r="D518" s="1390"/>
      <c r="E518" s="1623"/>
      <c r="F518" s="771" t="s">
        <v>482</v>
      </c>
      <c r="G518" s="1424"/>
      <c r="H518" s="831"/>
      <c r="I518" s="1413"/>
      <c r="J518" s="1418"/>
      <c r="K518" s="844"/>
      <c r="L518" s="1444"/>
      <c r="M518" s="1413"/>
      <c r="N518" s="1441"/>
      <c r="O518" s="830"/>
      <c r="P518" s="1339"/>
      <c r="Q518" s="1430"/>
      <c r="R518" s="1339"/>
      <c r="S518" s="1339"/>
      <c r="T518" s="1405"/>
      <c r="U518" s="1346" t="s">
        <v>18</v>
      </c>
      <c r="V518" s="1338">
        <v>1</v>
      </c>
      <c r="W518" s="1338">
        <v>1</v>
      </c>
      <c r="X518" s="1338">
        <v>0</v>
      </c>
      <c r="Y518" s="1352"/>
      <c r="Z518" s="1352"/>
      <c r="AA518" s="1352"/>
      <c r="AB518" s="1352"/>
      <c r="AC518" s="1352"/>
      <c r="AD518" s="1338" t="s">
        <v>228</v>
      </c>
      <c r="AE518" s="1341" t="s">
        <v>1282</v>
      </c>
      <c r="AF518" s="1377"/>
    </row>
    <row r="519" spans="1:32" ht="15" customHeight="1" x14ac:dyDescent="0.25">
      <c r="A519" s="1351"/>
      <c r="B519" s="1343"/>
      <c r="C519" s="1389"/>
      <c r="D519" s="1390"/>
      <c r="E519" s="1365" t="s">
        <v>1600</v>
      </c>
      <c r="F519" s="842" t="s">
        <v>104</v>
      </c>
      <c r="G519" s="1424"/>
      <c r="H519" s="831"/>
      <c r="I519" s="1413"/>
      <c r="J519" s="1418"/>
      <c r="K519" s="844"/>
      <c r="L519" s="1444"/>
      <c r="M519" s="1413"/>
      <c r="N519" s="1441"/>
      <c r="O519" s="830"/>
      <c r="P519" s="1339"/>
      <c r="Q519" s="1430"/>
      <c r="R519" s="1339"/>
      <c r="S519" s="1339"/>
      <c r="T519" s="1405"/>
      <c r="U519" s="1346" t="s">
        <v>19</v>
      </c>
      <c r="V519" s="1338">
        <v>1</v>
      </c>
      <c r="W519" s="1338">
        <v>0</v>
      </c>
      <c r="X519" s="1338">
        <v>0</v>
      </c>
      <c r="Y519" s="1338"/>
      <c r="Z519" s="1338"/>
      <c r="AA519" s="1338"/>
      <c r="AB519" s="1338"/>
      <c r="AC519" s="1338"/>
      <c r="AD519" s="1338" t="s">
        <v>670</v>
      </c>
      <c r="AE519" s="1341" t="s">
        <v>1597</v>
      </c>
      <c r="AF519" s="1377"/>
    </row>
    <row r="520" spans="1:32" s="1336" customFormat="1" ht="15" customHeight="1" x14ac:dyDescent="0.25">
      <c r="A520" s="1351"/>
      <c r="B520" s="1343"/>
      <c r="C520" s="1389"/>
      <c r="D520" s="1390"/>
      <c r="E520" s="1365"/>
      <c r="F520" s="842" t="s">
        <v>1135</v>
      </c>
      <c r="G520" s="1424"/>
      <c r="H520" s="831"/>
      <c r="I520" s="1413"/>
      <c r="J520" s="1418"/>
      <c r="K520" s="844"/>
      <c r="L520" s="1444"/>
      <c r="M520" s="1413"/>
      <c r="N520" s="1441"/>
      <c r="O520" s="830"/>
      <c r="P520" s="1339"/>
      <c r="Q520" s="1430"/>
      <c r="R520" s="1339"/>
      <c r="S520" s="1339"/>
      <c r="T520" s="1405"/>
      <c r="U520" s="1346" t="s">
        <v>18</v>
      </c>
      <c r="V520" s="1338">
        <v>1</v>
      </c>
      <c r="W520" s="1338">
        <v>0</v>
      </c>
      <c r="X520" s="1338">
        <v>0</v>
      </c>
      <c r="Y520" s="1338"/>
      <c r="Z520" s="1338"/>
      <c r="AA520" s="1338"/>
      <c r="AB520" s="1338"/>
      <c r="AC520" s="1338"/>
      <c r="AD520" s="1338" t="s">
        <v>1599</v>
      </c>
      <c r="AE520" s="1341" t="s">
        <v>1598</v>
      </c>
      <c r="AF520" s="1377"/>
    </row>
    <row r="521" spans="1:32" ht="25.5" customHeight="1" x14ac:dyDescent="0.25">
      <c r="A521" s="1351"/>
      <c r="B521" s="1343"/>
      <c r="C521" s="1389"/>
      <c r="D521" s="1390"/>
      <c r="E521" s="1365"/>
      <c r="F521" s="842" t="s">
        <v>65</v>
      </c>
      <c r="G521" s="1424"/>
      <c r="H521" s="831"/>
      <c r="I521" s="1413"/>
      <c r="J521" s="1418"/>
      <c r="K521" s="844"/>
      <c r="L521" s="1444"/>
      <c r="M521" s="1413"/>
      <c r="N521" s="1441"/>
      <c r="O521" s="830"/>
      <c r="P521" s="1339"/>
      <c r="Q521" s="1430"/>
      <c r="R521" s="1339"/>
      <c r="S521" s="1339"/>
      <c r="T521" s="1405"/>
      <c r="U521" s="1346" t="s">
        <v>18</v>
      </c>
      <c r="V521" s="1338">
        <v>1</v>
      </c>
      <c r="W521" s="1338">
        <v>0</v>
      </c>
      <c r="X521" s="1338">
        <v>0</v>
      </c>
      <c r="Y521" s="1338"/>
      <c r="Z521" s="1338"/>
      <c r="AA521" s="1338"/>
      <c r="AB521" s="1338"/>
      <c r="AC521" s="1339"/>
      <c r="AD521" s="1338" t="s">
        <v>1277</v>
      </c>
      <c r="AE521" s="612" t="s">
        <v>1281</v>
      </c>
      <c r="AF521" s="1377"/>
    </row>
    <row r="522" spans="1:32" ht="15" customHeight="1" x14ac:dyDescent="0.25">
      <c r="A522" s="1351"/>
      <c r="B522" s="1343"/>
      <c r="C522" s="1389"/>
      <c r="D522" s="1390"/>
      <c r="E522" s="1365"/>
      <c r="F522" s="1010" t="s">
        <v>1285</v>
      </c>
      <c r="G522" s="1424"/>
      <c r="H522" s="831"/>
      <c r="I522" s="1413"/>
      <c r="J522" s="1418"/>
      <c r="K522" s="844"/>
      <c r="L522" s="1444"/>
      <c r="M522" s="1413"/>
      <c r="N522" s="1441"/>
      <c r="O522" s="830"/>
      <c r="P522" s="1339"/>
      <c r="Q522" s="1430"/>
      <c r="R522" s="1339"/>
      <c r="S522" s="1339"/>
      <c r="T522" s="1405"/>
      <c r="U522" s="1346" t="s">
        <v>18</v>
      </c>
      <c r="V522" s="1338">
        <v>1</v>
      </c>
      <c r="W522" s="1338">
        <v>0</v>
      </c>
      <c r="X522" s="1338">
        <v>0</v>
      </c>
      <c r="Y522" s="1338"/>
      <c r="Z522" s="1338"/>
      <c r="AA522" s="1338"/>
      <c r="AB522" s="1338"/>
      <c r="AC522" s="1339"/>
      <c r="AD522" s="1338" t="s">
        <v>1255</v>
      </c>
      <c r="AE522" s="1341" t="s">
        <v>1284</v>
      </c>
      <c r="AF522" s="1377"/>
    </row>
    <row r="523" spans="1:32" ht="15" customHeight="1" x14ac:dyDescent="0.25">
      <c r="A523" s="1351"/>
      <c r="B523" s="1343"/>
      <c r="C523" s="1389"/>
      <c r="D523" s="1390"/>
      <c r="E523" s="1365"/>
      <c r="F523" s="1010" t="s">
        <v>522</v>
      </c>
      <c r="G523" s="1424"/>
      <c r="H523" s="831"/>
      <c r="I523" s="1413"/>
      <c r="J523" s="1418"/>
      <c r="K523" s="844"/>
      <c r="L523" s="1444"/>
      <c r="M523" s="1413"/>
      <c r="N523" s="1441"/>
      <c r="O523" s="830"/>
      <c r="P523" s="1339"/>
      <c r="Q523" s="1430"/>
      <c r="R523" s="1339"/>
      <c r="S523" s="1339"/>
      <c r="T523" s="1405"/>
      <c r="U523" s="1346" t="s">
        <v>18</v>
      </c>
      <c r="V523" s="1338">
        <v>1</v>
      </c>
      <c r="W523" s="1338">
        <v>0</v>
      </c>
      <c r="X523" s="1338">
        <v>0</v>
      </c>
      <c r="Y523" s="1338"/>
      <c r="Z523" s="1338"/>
      <c r="AA523" s="1338"/>
      <c r="AB523" s="1338"/>
      <c r="AC523" s="1339"/>
      <c r="AD523" s="1338" t="s">
        <v>1255</v>
      </c>
      <c r="AE523" s="1341" t="s">
        <v>1283</v>
      </c>
      <c r="AF523" s="1377"/>
    </row>
    <row r="524" spans="1:32" ht="15" customHeight="1" thickBot="1" x14ac:dyDescent="0.3">
      <c r="A524" s="1380"/>
      <c r="B524" s="1363"/>
      <c r="C524" s="1395"/>
      <c r="D524" s="1396"/>
      <c r="E524" s="1372"/>
      <c r="F524" s="729" t="s">
        <v>229</v>
      </c>
      <c r="G524" s="1425"/>
      <c r="H524" s="832"/>
      <c r="I524" s="1412"/>
      <c r="J524" s="1419"/>
      <c r="K524" s="405"/>
      <c r="L524" s="1446"/>
      <c r="M524" s="1412"/>
      <c r="N524" s="1443"/>
      <c r="O524" s="848"/>
      <c r="P524" s="1355"/>
      <c r="Q524" s="1431"/>
      <c r="R524" s="1355"/>
      <c r="S524" s="1355"/>
      <c r="T524" s="1408"/>
      <c r="U524" s="1354" t="s">
        <v>19</v>
      </c>
      <c r="V524" s="1352">
        <v>1</v>
      </c>
      <c r="W524" s="1352">
        <v>0</v>
      </c>
      <c r="X524" s="1352">
        <v>0</v>
      </c>
      <c r="Y524" s="1352"/>
      <c r="Z524" s="1352"/>
      <c r="AA524" s="1352"/>
      <c r="AB524" s="1352"/>
      <c r="AC524" s="1352"/>
      <c r="AD524" s="1352" t="s">
        <v>230</v>
      </c>
      <c r="AE524" s="1353" t="s">
        <v>671</v>
      </c>
      <c r="AF524" s="1378"/>
    </row>
    <row r="525" spans="1:32" ht="16.5" customHeight="1" x14ac:dyDescent="0.25">
      <c r="A525" s="812">
        <v>15</v>
      </c>
      <c r="B525" s="803">
        <v>61210</v>
      </c>
      <c r="C525" s="1119" t="s">
        <v>407</v>
      </c>
      <c r="D525" s="1130" t="s">
        <v>750</v>
      </c>
      <c r="E525" s="410">
        <v>0</v>
      </c>
      <c r="F525" s="770" t="s">
        <v>526</v>
      </c>
      <c r="G525" s="1134">
        <f>H525/$H$657</f>
        <v>0.33333333333333331</v>
      </c>
      <c r="H525" s="671">
        <v>2</v>
      </c>
      <c r="I525" s="838">
        <v>0</v>
      </c>
      <c r="J525" s="822">
        <f>I525/$I$657</f>
        <v>0</v>
      </c>
      <c r="K525" s="855">
        <v>0</v>
      </c>
      <c r="L525" s="833">
        <f>K525/$K$657</f>
        <v>0</v>
      </c>
      <c r="M525" s="838">
        <v>0</v>
      </c>
      <c r="N525" s="568">
        <v>0</v>
      </c>
      <c r="O525" s="575">
        <v>0</v>
      </c>
      <c r="P525" s="145">
        <v>0</v>
      </c>
      <c r="Q525" s="214">
        <v>0</v>
      </c>
      <c r="R525" s="145">
        <v>0</v>
      </c>
      <c r="S525" s="145">
        <v>66</v>
      </c>
      <c r="T525" s="178">
        <f>O525/S525</f>
        <v>0</v>
      </c>
      <c r="U525" s="362" t="s">
        <v>18</v>
      </c>
      <c r="V525" s="857">
        <v>1</v>
      </c>
      <c r="W525" s="857">
        <v>0</v>
      </c>
      <c r="X525" s="857">
        <v>0</v>
      </c>
      <c r="Y525" s="803">
        <v>1</v>
      </c>
      <c r="Z525" s="803">
        <v>1</v>
      </c>
      <c r="AA525" s="803">
        <v>1</v>
      </c>
      <c r="AB525" s="803">
        <v>1</v>
      </c>
      <c r="AC525" s="803">
        <v>0</v>
      </c>
      <c r="AD525" s="1361">
        <v>0</v>
      </c>
      <c r="AE525" s="857" t="s">
        <v>667</v>
      </c>
      <c r="AF525" s="231">
        <v>44662</v>
      </c>
    </row>
    <row r="526" spans="1:32" ht="16.5" customHeight="1" thickBot="1" x14ac:dyDescent="0.3">
      <c r="A526" s="815"/>
      <c r="B526" s="806"/>
      <c r="C526" s="1135"/>
      <c r="D526" s="1131"/>
      <c r="E526" s="688"/>
      <c r="F526" s="849" t="s">
        <v>749</v>
      </c>
      <c r="G526" s="1136"/>
      <c r="H526" s="1116"/>
      <c r="I526" s="837"/>
      <c r="J526" s="824"/>
      <c r="K526" s="807"/>
      <c r="L526" s="835"/>
      <c r="M526" s="837"/>
      <c r="N526" s="1126"/>
      <c r="O526" s="565"/>
      <c r="P526" s="44"/>
      <c r="Q526" s="213"/>
      <c r="R526" s="44"/>
      <c r="S526" s="44"/>
      <c r="T526" s="169"/>
      <c r="U526" s="363" t="s">
        <v>18</v>
      </c>
      <c r="V526" s="854">
        <v>1</v>
      </c>
      <c r="W526" s="854">
        <v>0</v>
      </c>
      <c r="X526" s="854">
        <v>0</v>
      </c>
      <c r="Y526" s="806"/>
      <c r="Z526" s="806"/>
      <c r="AA526" s="806"/>
      <c r="AB526" s="806"/>
      <c r="AC526" s="806"/>
      <c r="AD526" s="806" t="s">
        <v>1287</v>
      </c>
      <c r="AE526" s="806" t="s">
        <v>64</v>
      </c>
      <c r="AF526" s="232"/>
    </row>
    <row r="527" spans="1:32" ht="28.5" customHeight="1" x14ac:dyDescent="0.25">
      <c r="A527" s="801">
        <v>16</v>
      </c>
      <c r="B527" s="798">
        <v>61290</v>
      </c>
      <c r="C527" s="1120" t="s">
        <v>408</v>
      </c>
      <c r="D527" s="117" t="s">
        <v>49</v>
      </c>
      <c r="E527" s="409" t="s">
        <v>50</v>
      </c>
      <c r="F527" s="388" t="s">
        <v>231</v>
      </c>
      <c r="G527" s="370">
        <f>H527/$H$657</f>
        <v>0.5</v>
      </c>
      <c r="H527" s="10">
        <v>3</v>
      </c>
      <c r="I527" s="360">
        <v>0</v>
      </c>
      <c r="J527" s="196">
        <f>I527/$I$657</f>
        <v>0</v>
      </c>
      <c r="K527" s="404">
        <v>0</v>
      </c>
      <c r="L527" s="357">
        <f>K527/$K$657</f>
        <v>0</v>
      </c>
      <c r="M527" s="836">
        <v>0</v>
      </c>
      <c r="N527" s="418">
        <f>M527/H527</f>
        <v>0</v>
      </c>
      <c r="O527" s="780">
        <v>0</v>
      </c>
      <c r="P527" s="739">
        <v>0</v>
      </c>
      <c r="Q527" s="759">
        <v>0</v>
      </c>
      <c r="R527" s="739">
        <v>0</v>
      </c>
      <c r="S527" s="739">
        <v>60</v>
      </c>
      <c r="T527" s="755">
        <f>O527/S527</f>
        <v>0</v>
      </c>
      <c r="U527" s="738" t="s">
        <v>18</v>
      </c>
      <c r="V527" s="735">
        <v>1</v>
      </c>
      <c r="W527" s="735">
        <v>0</v>
      </c>
      <c r="X527" s="735">
        <v>0</v>
      </c>
      <c r="Y527" s="735"/>
      <c r="Z527" s="735"/>
      <c r="AA527" s="735"/>
      <c r="AB527" s="735"/>
      <c r="AC527" s="735"/>
      <c r="AD527" s="735" t="s">
        <v>59</v>
      </c>
      <c r="AE527" s="857" t="s">
        <v>751</v>
      </c>
      <c r="AF527" s="231">
        <v>44662</v>
      </c>
    </row>
    <row r="528" spans="1:32" ht="25.5" customHeight="1" x14ac:dyDescent="0.25">
      <c r="A528" s="801"/>
      <c r="B528" s="798"/>
      <c r="C528" s="1120"/>
      <c r="D528" s="117"/>
      <c r="E528" s="409"/>
      <c r="F528" s="388" t="s">
        <v>851</v>
      </c>
      <c r="G528" s="370"/>
      <c r="H528" s="350"/>
      <c r="I528" s="360"/>
      <c r="J528" s="196"/>
      <c r="K528" s="404"/>
      <c r="L528" s="357"/>
      <c r="M528" s="360"/>
      <c r="N528" s="418"/>
      <c r="O528" s="216"/>
      <c r="P528" s="7"/>
      <c r="Q528" s="209"/>
      <c r="R528" s="7"/>
      <c r="S528" s="7"/>
      <c r="T528" s="167"/>
      <c r="U528" s="14" t="s">
        <v>18</v>
      </c>
      <c r="V528" s="5">
        <v>1</v>
      </c>
      <c r="W528" s="5">
        <v>0</v>
      </c>
      <c r="X528" s="5">
        <v>0</v>
      </c>
      <c r="Y528" s="5"/>
      <c r="Z528" s="5"/>
      <c r="AA528" s="5"/>
      <c r="AB528" s="5"/>
      <c r="AC528" s="5"/>
      <c r="AD528" s="5" t="s">
        <v>909</v>
      </c>
      <c r="AE528" s="5" t="s">
        <v>910</v>
      </c>
      <c r="AF528" s="55"/>
    </row>
    <row r="529" spans="1:32" ht="15" customHeight="1" thickBot="1" x14ac:dyDescent="0.3">
      <c r="A529" s="801"/>
      <c r="B529" s="798"/>
      <c r="C529" s="1120"/>
      <c r="D529" s="117"/>
      <c r="E529" s="724"/>
      <c r="F529" s="1252" t="s">
        <v>104</v>
      </c>
      <c r="G529" s="370"/>
      <c r="H529" s="350"/>
      <c r="I529" s="360"/>
      <c r="J529" s="196"/>
      <c r="K529" s="405"/>
      <c r="L529" s="358"/>
      <c r="M529" s="366"/>
      <c r="N529" s="464"/>
      <c r="O529" s="217"/>
      <c r="P529" s="52"/>
      <c r="Q529" s="19"/>
      <c r="R529" s="52"/>
      <c r="S529" s="52"/>
      <c r="T529" s="171"/>
      <c r="U529" s="61" t="s">
        <v>18</v>
      </c>
      <c r="V529" s="11">
        <v>1</v>
      </c>
      <c r="W529" s="11">
        <v>0</v>
      </c>
      <c r="X529" s="11">
        <v>0</v>
      </c>
      <c r="Y529" s="798"/>
      <c r="Z529" s="798"/>
      <c r="AA529" s="798"/>
      <c r="AB529" s="798"/>
      <c r="AC529" s="798"/>
      <c r="AD529" s="798" t="s">
        <v>670</v>
      </c>
      <c r="AE529" s="17" t="s">
        <v>673</v>
      </c>
      <c r="AF529" s="55"/>
    </row>
    <row r="530" spans="1:32" ht="15" customHeight="1" thickBot="1" x14ac:dyDescent="0.3">
      <c r="A530" s="812">
        <v>17</v>
      </c>
      <c r="B530" s="803">
        <v>61340</v>
      </c>
      <c r="C530" s="1119" t="s">
        <v>912</v>
      </c>
      <c r="D530" s="1638" t="s">
        <v>1288</v>
      </c>
      <c r="E530" s="1640" t="s">
        <v>1289</v>
      </c>
      <c r="F530" s="770" t="s">
        <v>102</v>
      </c>
      <c r="G530" s="372">
        <f>H530/$H$657</f>
        <v>2.3333333333333335</v>
      </c>
      <c r="H530" s="27">
        <v>14</v>
      </c>
      <c r="I530" s="368">
        <v>2</v>
      </c>
      <c r="J530" s="195">
        <f>I530/$I$657</f>
        <v>0.66666666666666663</v>
      </c>
      <c r="K530" s="10">
        <v>6</v>
      </c>
      <c r="L530" s="357">
        <f>K530/$K$657</f>
        <v>2</v>
      </c>
      <c r="M530" s="360">
        <v>0</v>
      </c>
      <c r="N530" s="418">
        <f>M530/H530</f>
        <v>0</v>
      </c>
      <c r="O530" s="215">
        <v>0</v>
      </c>
      <c r="P530" s="30">
        <v>0</v>
      </c>
      <c r="Q530" s="208">
        <v>0</v>
      </c>
      <c r="R530" s="30">
        <v>0</v>
      </c>
      <c r="S530" s="30">
        <v>74</v>
      </c>
      <c r="T530" s="166">
        <f>O530/S530</f>
        <v>0</v>
      </c>
      <c r="U530" s="362" t="s">
        <v>18</v>
      </c>
      <c r="V530" s="857">
        <v>1</v>
      </c>
      <c r="W530" s="857">
        <v>0</v>
      </c>
      <c r="X530" s="857">
        <v>0</v>
      </c>
      <c r="Y530" s="50"/>
      <c r="Z530" s="50"/>
      <c r="AA530" s="50"/>
      <c r="AB530" s="50"/>
      <c r="AC530" s="50"/>
      <c r="AD530" s="857">
        <v>0</v>
      </c>
      <c r="AE530" s="858" t="s">
        <v>1618</v>
      </c>
      <c r="AF530" s="54">
        <v>44662</v>
      </c>
    </row>
    <row r="531" spans="1:32" ht="25.5" customHeight="1" x14ac:dyDescent="0.25">
      <c r="A531" s="801"/>
      <c r="B531" s="798"/>
      <c r="C531" s="1120"/>
      <c r="D531" s="1639"/>
      <c r="E531" s="1641"/>
      <c r="F531" s="842" t="s">
        <v>240</v>
      </c>
      <c r="G531" s="370"/>
      <c r="H531" s="350"/>
      <c r="I531" s="360"/>
      <c r="J531" s="196"/>
      <c r="K531" s="10"/>
      <c r="L531" s="357"/>
      <c r="M531" s="360"/>
      <c r="N531" s="418"/>
      <c r="O531" s="216"/>
      <c r="P531" s="7"/>
      <c r="Q531" s="209"/>
      <c r="R531" s="7"/>
      <c r="S531" s="7"/>
      <c r="T531" s="167"/>
      <c r="U531" s="731" t="s">
        <v>18</v>
      </c>
      <c r="V531" s="851">
        <v>1</v>
      </c>
      <c r="W531" s="851">
        <v>0</v>
      </c>
      <c r="X531" s="851">
        <v>0</v>
      </c>
      <c r="Y531" s="857">
        <v>0</v>
      </c>
      <c r="Z531" s="857">
        <v>0</v>
      </c>
      <c r="AA531" s="857">
        <v>0</v>
      </c>
      <c r="AB531" s="857">
        <v>0</v>
      </c>
      <c r="AC531" s="857">
        <v>0</v>
      </c>
      <c r="AD531" s="851">
        <v>0</v>
      </c>
      <c r="AE531" s="852" t="s">
        <v>1611</v>
      </c>
      <c r="AF531" s="813"/>
    </row>
    <row r="532" spans="1:32" ht="15" customHeight="1" x14ac:dyDescent="0.25">
      <c r="A532" s="801"/>
      <c r="B532" s="798"/>
      <c r="C532" s="1120"/>
      <c r="D532" s="117"/>
      <c r="E532" s="1138"/>
      <c r="F532" s="771" t="s">
        <v>67</v>
      </c>
      <c r="G532" s="370"/>
      <c r="H532" s="350"/>
      <c r="I532" s="360"/>
      <c r="J532" s="466"/>
      <c r="K532" s="10"/>
      <c r="L532" s="465"/>
      <c r="M532" s="360"/>
      <c r="N532" s="418"/>
      <c r="O532" s="216"/>
      <c r="P532" s="7"/>
      <c r="Q532" s="209"/>
      <c r="R532" s="7"/>
      <c r="S532" s="7"/>
      <c r="T532" s="167"/>
      <c r="U532" s="731" t="s">
        <v>18</v>
      </c>
      <c r="V532" s="851">
        <v>1</v>
      </c>
      <c r="W532" s="851">
        <v>0</v>
      </c>
      <c r="X532" s="851">
        <v>0</v>
      </c>
      <c r="Y532" s="851">
        <v>0</v>
      </c>
      <c r="Z532" s="851">
        <v>0</v>
      </c>
      <c r="AA532" s="851">
        <v>0</v>
      </c>
      <c r="AB532" s="851">
        <v>0</v>
      </c>
      <c r="AC532" s="851">
        <v>0</v>
      </c>
      <c r="AD532" s="851">
        <v>0</v>
      </c>
      <c r="AE532" s="852" t="s">
        <v>911</v>
      </c>
      <c r="AF532" s="813"/>
    </row>
    <row r="533" spans="1:32" ht="15" customHeight="1" x14ac:dyDescent="0.25">
      <c r="A533" s="801"/>
      <c r="B533" s="798"/>
      <c r="C533" s="1120"/>
      <c r="D533" s="117"/>
      <c r="E533" s="723"/>
      <c r="F533" s="771" t="s">
        <v>484</v>
      </c>
      <c r="G533" s="370"/>
      <c r="H533" s="350"/>
      <c r="I533" s="360"/>
      <c r="J533" s="466"/>
      <c r="K533" s="10"/>
      <c r="L533" s="465"/>
      <c r="M533" s="360"/>
      <c r="N533" s="418"/>
      <c r="O533" s="216"/>
      <c r="P533" s="7"/>
      <c r="Q533" s="209"/>
      <c r="R533" s="7"/>
      <c r="S533" s="7"/>
      <c r="T533" s="167"/>
      <c r="U533" s="731" t="s">
        <v>18</v>
      </c>
      <c r="V533" s="851">
        <v>1</v>
      </c>
      <c r="W533" s="851">
        <v>0</v>
      </c>
      <c r="X533" s="851">
        <v>0</v>
      </c>
      <c r="Y533" s="851"/>
      <c r="Z533" s="851"/>
      <c r="AA533" s="851"/>
      <c r="AB533" s="851"/>
      <c r="AC533" s="851"/>
      <c r="AD533" s="851" t="s">
        <v>1565</v>
      </c>
      <c r="AE533" s="852" t="s">
        <v>913</v>
      </c>
      <c r="AF533" s="813"/>
    </row>
    <row r="534" spans="1:32" ht="15" customHeight="1" x14ac:dyDescent="0.25">
      <c r="A534" s="801"/>
      <c r="B534" s="798"/>
      <c r="C534" s="1120"/>
      <c r="D534" s="117"/>
      <c r="E534" s="37"/>
      <c r="F534" s="771" t="s">
        <v>437</v>
      </c>
      <c r="G534" s="370"/>
      <c r="H534" s="350"/>
      <c r="I534" s="360"/>
      <c r="J534" s="466"/>
      <c r="K534" s="10"/>
      <c r="L534" s="465"/>
      <c r="M534" s="360"/>
      <c r="N534" s="418"/>
      <c r="O534" s="216"/>
      <c r="P534" s="7"/>
      <c r="Q534" s="209"/>
      <c r="R534" s="7"/>
      <c r="S534" s="7"/>
      <c r="T534" s="167"/>
      <c r="U534" s="731" t="s">
        <v>19</v>
      </c>
      <c r="V534" s="851">
        <v>1</v>
      </c>
      <c r="W534" s="851">
        <v>0</v>
      </c>
      <c r="X534" s="851">
        <v>0</v>
      </c>
      <c r="Y534" s="851">
        <v>0</v>
      </c>
      <c r="Z534" s="851">
        <v>0</v>
      </c>
      <c r="AA534" s="851">
        <v>0</v>
      </c>
      <c r="AB534" s="851">
        <v>0</v>
      </c>
      <c r="AC534" s="851">
        <v>0</v>
      </c>
      <c r="AD534" s="851" t="s">
        <v>492</v>
      </c>
      <c r="AE534" s="852" t="s">
        <v>1290</v>
      </c>
      <c r="AF534" s="813"/>
    </row>
    <row r="535" spans="1:32" ht="15" customHeight="1" x14ac:dyDescent="0.25">
      <c r="A535" s="801"/>
      <c r="B535" s="798"/>
      <c r="C535" s="1120"/>
      <c r="D535" s="117"/>
      <c r="E535" s="37"/>
      <c r="F535" s="771" t="s">
        <v>914</v>
      </c>
      <c r="G535" s="370"/>
      <c r="H535" s="350"/>
      <c r="I535" s="360"/>
      <c r="J535" s="466"/>
      <c r="K535" s="10"/>
      <c r="L535" s="465"/>
      <c r="M535" s="360"/>
      <c r="N535" s="418"/>
      <c r="O535" s="216"/>
      <c r="P535" s="7"/>
      <c r="Q535" s="209"/>
      <c r="R535" s="7"/>
      <c r="S535" s="7"/>
      <c r="T535" s="167"/>
      <c r="U535" s="731" t="s">
        <v>19</v>
      </c>
      <c r="V535" s="851">
        <v>1</v>
      </c>
      <c r="W535" s="851">
        <v>0</v>
      </c>
      <c r="X535" s="851">
        <v>0</v>
      </c>
      <c r="Y535" s="851">
        <v>0</v>
      </c>
      <c r="Z535" s="851">
        <v>0</v>
      </c>
      <c r="AA535" s="851">
        <v>0</v>
      </c>
      <c r="AB535" s="851">
        <v>0</v>
      </c>
      <c r="AC535" s="851">
        <v>0</v>
      </c>
      <c r="AD535" s="851" t="s">
        <v>876</v>
      </c>
      <c r="AE535" s="852" t="s">
        <v>1291</v>
      </c>
      <c r="AF535" s="813"/>
    </row>
    <row r="536" spans="1:32" ht="15" customHeight="1" x14ac:dyDescent="0.25">
      <c r="A536" s="801"/>
      <c r="B536" s="798"/>
      <c r="C536" s="1120"/>
      <c r="D536" s="117"/>
      <c r="E536" s="37"/>
      <c r="F536" s="771" t="s">
        <v>915</v>
      </c>
      <c r="G536" s="370"/>
      <c r="H536" s="350"/>
      <c r="I536" s="360"/>
      <c r="J536" s="466"/>
      <c r="K536" s="10"/>
      <c r="L536" s="465"/>
      <c r="M536" s="360"/>
      <c r="N536" s="418"/>
      <c r="O536" s="216"/>
      <c r="P536" s="7"/>
      <c r="Q536" s="209"/>
      <c r="R536" s="7"/>
      <c r="S536" s="7"/>
      <c r="T536" s="167"/>
      <c r="U536" s="731" t="s">
        <v>19</v>
      </c>
      <c r="V536" s="851">
        <v>1</v>
      </c>
      <c r="W536" s="851">
        <v>0</v>
      </c>
      <c r="X536" s="851">
        <v>0</v>
      </c>
      <c r="Y536" s="851">
        <v>0</v>
      </c>
      <c r="Z536" s="851">
        <v>0</v>
      </c>
      <c r="AA536" s="851">
        <v>0</v>
      </c>
      <c r="AB536" s="851">
        <v>0</v>
      </c>
      <c r="AC536" s="851">
        <v>0</v>
      </c>
      <c r="AD536" s="851" t="s">
        <v>876</v>
      </c>
      <c r="AE536" s="852" t="s">
        <v>1291</v>
      </c>
      <c r="AF536" s="813"/>
    </row>
    <row r="537" spans="1:32" s="1336" customFormat="1" ht="15" customHeight="1" x14ac:dyDescent="0.25">
      <c r="A537" s="1351"/>
      <c r="B537" s="1343"/>
      <c r="C537" s="1389"/>
      <c r="D537" s="1390"/>
      <c r="E537" s="1365"/>
      <c r="F537" s="772" t="s">
        <v>381</v>
      </c>
      <c r="G537" s="1424"/>
      <c r="H537" s="831"/>
      <c r="I537" s="1413"/>
      <c r="J537" s="1440"/>
      <c r="K537" s="1342"/>
      <c r="L537" s="1447"/>
      <c r="M537" s="1413"/>
      <c r="N537" s="1441"/>
      <c r="O537" s="847"/>
      <c r="P537" s="1368"/>
      <c r="Q537" s="1432"/>
      <c r="R537" s="1368"/>
      <c r="S537" s="1368"/>
      <c r="T537" s="1406"/>
      <c r="U537" s="731" t="s">
        <v>18</v>
      </c>
      <c r="V537" s="1338">
        <v>1</v>
      </c>
      <c r="W537" s="1338">
        <v>0</v>
      </c>
      <c r="X537" s="1338">
        <v>0</v>
      </c>
      <c r="Y537" s="1344"/>
      <c r="Z537" s="1344"/>
      <c r="AA537" s="1344"/>
      <c r="AB537" s="1344"/>
      <c r="AC537" s="1344"/>
      <c r="AD537" s="1338" t="s">
        <v>875</v>
      </c>
      <c r="AE537" s="1345" t="s">
        <v>614</v>
      </c>
      <c r="AF537" s="1377"/>
    </row>
    <row r="538" spans="1:32" s="1336" customFormat="1" ht="15" customHeight="1" x14ac:dyDescent="0.25">
      <c r="A538" s="1351"/>
      <c r="B538" s="1343"/>
      <c r="C538" s="1389"/>
      <c r="D538" s="1390"/>
      <c r="E538" s="1365"/>
      <c r="F538" s="772" t="s">
        <v>119</v>
      </c>
      <c r="G538" s="1424"/>
      <c r="H538" s="831"/>
      <c r="I538" s="1413"/>
      <c r="J538" s="1440"/>
      <c r="K538" s="1342"/>
      <c r="L538" s="1447"/>
      <c r="M538" s="1413"/>
      <c r="N538" s="1441"/>
      <c r="O538" s="847"/>
      <c r="P538" s="1368"/>
      <c r="Q538" s="1432"/>
      <c r="R538" s="1368"/>
      <c r="S538" s="1368"/>
      <c r="T538" s="1406"/>
      <c r="U538" s="731" t="s">
        <v>18</v>
      </c>
      <c r="V538" s="1338">
        <v>1</v>
      </c>
      <c r="W538" s="1338">
        <v>0</v>
      </c>
      <c r="X538" s="1338">
        <v>0</v>
      </c>
      <c r="Y538" s="1344"/>
      <c r="Z538" s="1344"/>
      <c r="AA538" s="1344"/>
      <c r="AB538" s="1344"/>
      <c r="AC538" s="1344"/>
      <c r="AD538" s="1338" t="s">
        <v>875</v>
      </c>
      <c r="AE538" s="1345" t="s">
        <v>614</v>
      </c>
      <c r="AF538" s="1377"/>
    </row>
    <row r="539" spans="1:32" s="1336" customFormat="1" ht="15" customHeight="1" x14ac:dyDescent="0.25">
      <c r="A539" s="1351"/>
      <c r="B539" s="1343"/>
      <c r="C539" s="1389"/>
      <c r="D539" s="1390"/>
      <c r="E539" s="1365"/>
      <c r="F539" s="772" t="s">
        <v>366</v>
      </c>
      <c r="G539" s="1424"/>
      <c r="H539" s="831"/>
      <c r="I539" s="1413"/>
      <c r="J539" s="1440"/>
      <c r="K539" s="1342"/>
      <c r="L539" s="1447"/>
      <c r="M539" s="1413"/>
      <c r="N539" s="1441"/>
      <c r="O539" s="847"/>
      <c r="P539" s="1368"/>
      <c r="Q539" s="1432"/>
      <c r="R539" s="1368"/>
      <c r="S539" s="1368"/>
      <c r="T539" s="1406"/>
      <c r="U539" s="731" t="s">
        <v>18</v>
      </c>
      <c r="V539" s="1338">
        <v>1</v>
      </c>
      <c r="W539" s="1338">
        <v>0</v>
      </c>
      <c r="X539" s="1338">
        <v>0</v>
      </c>
      <c r="Y539" s="1344"/>
      <c r="Z539" s="1344"/>
      <c r="AA539" s="1344"/>
      <c r="AB539" s="1344"/>
      <c r="AC539" s="1344"/>
      <c r="AD539" s="1338" t="s">
        <v>875</v>
      </c>
      <c r="AE539" s="1345" t="s">
        <v>614</v>
      </c>
      <c r="AF539" s="1377"/>
    </row>
    <row r="540" spans="1:32" ht="27" customHeight="1" x14ac:dyDescent="0.25">
      <c r="A540" s="801"/>
      <c r="B540" s="798"/>
      <c r="C540" s="1120"/>
      <c r="D540" s="816"/>
      <c r="E540" s="37"/>
      <c r="F540" s="388" t="s">
        <v>859</v>
      </c>
      <c r="G540" s="839"/>
      <c r="H540" s="831"/>
      <c r="I540" s="836"/>
      <c r="J540" s="466"/>
      <c r="K540" s="797"/>
      <c r="L540" s="465"/>
      <c r="M540" s="836"/>
      <c r="N540" s="418"/>
      <c r="O540" s="847"/>
      <c r="P540" s="810"/>
      <c r="Q540" s="828"/>
      <c r="R540" s="810"/>
      <c r="S540" s="810"/>
      <c r="T540" s="820"/>
      <c r="U540" s="731" t="s">
        <v>18</v>
      </c>
      <c r="V540" s="851">
        <v>1</v>
      </c>
      <c r="W540" s="851">
        <v>0</v>
      </c>
      <c r="X540" s="851">
        <v>0</v>
      </c>
      <c r="Y540" s="735"/>
      <c r="Z540" s="735"/>
      <c r="AA540" s="735"/>
      <c r="AB540" s="735"/>
      <c r="AC540" s="735"/>
      <c r="AD540" s="851" t="s">
        <v>1158</v>
      </c>
      <c r="AE540" s="735" t="s">
        <v>1403</v>
      </c>
      <c r="AF540" s="813"/>
    </row>
    <row r="541" spans="1:32" s="1336" customFormat="1" ht="17.25" customHeight="1" x14ac:dyDescent="0.25">
      <c r="A541" s="1351"/>
      <c r="B541" s="1343"/>
      <c r="C541" s="1389"/>
      <c r="D541" s="1390"/>
      <c r="E541" s="1365"/>
      <c r="F541" s="842" t="s">
        <v>1612</v>
      </c>
      <c r="G541" s="1424"/>
      <c r="H541" s="831"/>
      <c r="I541" s="1413"/>
      <c r="J541" s="1440"/>
      <c r="K541" s="1342"/>
      <c r="L541" s="1447"/>
      <c r="M541" s="1413"/>
      <c r="N541" s="1441"/>
      <c r="O541" s="847"/>
      <c r="P541" s="1368"/>
      <c r="Q541" s="1432"/>
      <c r="R541" s="1368"/>
      <c r="S541" s="1368"/>
      <c r="T541" s="1406"/>
      <c r="U541" s="731" t="s">
        <v>216</v>
      </c>
      <c r="V541" s="1338">
        <v>1</v>
      </c>
      <c r="W541" s="1338">
        <v>0</v>
      </c>
      <c r="X541" s="1338">
        <v>0</v>
      </c>
      <c r="Y541" s="1344"/>
      <c r="Z541" s="1344"/>
      <c r="AA541" s="1344"/>
      <c r="AB541" s="1344"/>
      <c r="AC541" s="1344"/>
      <c r="AD541" s="1338" t="s">
        <v>1613</v>
      </c>
      <c r="AE541" s="1345" t="s">
        <v>1614</v>
      </c>
      <c r="AF541" s="1377"/>
    </row>
    <row r="542" spans="1:32" s="1336" customFormat="1" ht="17.25" customHeight="1" thickBot="1" x14ac:dyDescent="0.3">
      <c r="A542" s="1351"/>
      <c r="B542" s="1343"/>
      <c r="C542" s="1389"/>
      <c r="D542" s="1390"/>
      <c r="E542" s="1365"/>
      <c r="F542" s="1422" t="s">
        <v>1615</v>
      </c>
      <c r="G542" s="1424"/>
      <c r="H542" s="831"/>
      <c r="I542" s="1413"/>
      <c r="J542" s="1440"/>
      <c r="K542" s="1342"/>
      <c r="L542" s="1447"/>
      <c r="M542" s="1413"/>
      <c r="N542" s="1441"/>
      <c r="O542" s="847"/>
      <c r="P542" s="1368"/>
      <c r="Q542" s="1432"/>
      <c r="R542" s="1368"/>
      <c r="S542" s="1368"/>
      <c r="T542" s="1406"/>
      <c r="U542" s="731" t="s">
        <v>18</v>
      </c>
      <c r="V542" s="1338">
        <v>1</v>
      </c>
      <c r="W542" s="1338">
        <v>0</v>
      </c>
      <c r="X542" s="1338">
        <v>0</v>
      </c>
      <c r="Y542" s="1344"/>
      <c r="Z542" s="1344"/>
      <c r="AA542" s="1344"/>
      <c r="AB542" s="1344"/>
      <c r="AC542" s="1344"/>
      <c r="AD542" s="1338" t="s">
        <v>1616</v>
      </c>
      <c r="AE542" s="1345" t="s">
        <v>1617</v>
      </c>
      <c r="AF542" s="1377"/>
    </row>
    <row r="543" spans="1:32" ht="25.5" customHeight="1" thickBot="1" x14ac:dyDescent="0.3">
      <c r="A543" s="815"/>
      <c r="B543" s="806"/>
      <c r="C543" s="1135"/>
      <c r="D543" s="139"/>
      <c r="E543" s="49"/>
      <c r="F543" s="849" t="s">
        <v>104</v>
      </c>
      <c r="G543" s="371"/>
      <c r="H543" s="355"/>
      <c r="I543" s="366"/>
      <c r="J543" s="197"/>
      <c r="K543" s="10"/>
      <c r="L543" s="357"/>
      <c r="M543" s="360"/>
      <c r="N543" s="418"/>
      <c r="O543" s="592"/>
      <c r="P543" s="23"/>
      <c r="Q543" s="210"/>
      <c r="R543" s="23"/>
      <c r="S543" s="23"/>
      <c r="T543" s="170"/>
      <c r="U543" s="363" t="s">
        <v>18</v>
      </c>
      <c r="V543" s="854">
        <v>1</v>
      </c>
      <c r="W543" s="854">
        <v>0</v>
      </c>
      <c r="X543" s="854">
        <v>0</v>
      </c>
      <c r="Y543" s="50">
        <v>0</v>
      </c>
      <c r="Z543" s="50">
        <v>0</v>
      </c>
      <c r="AA543" s="50">
        <v>0</v>
      </c>
      <c r="AB543" s="50">
        <v>0</v>
      </c>
      <c r="AC543" s="50">
        <v>0</v>
      </c>
      <c r="AD543" s="854" t="s">
        <v>670</v>
      </c>
      <c r="AE543" s="1517" t="s">
        <v>1292</v>
      </c>
      <c r="AF543" s="814"/>
    </row>
    <row r="544" spans="1:32" ht="15" customHeight="1" x14ac:dyDescent="0.25">
      <c r="A544" s="801">
        <v>18</v>
      </c>
      <c r="B544" s="798">
        <v>61390</v>
      </c>
      <c r="C544" s="1120" t="s">
        <v>919</v>
      </c>
      <c r="D544" s="117" t="s">
        <v>754</v>
      </c>
      <c r="E544" s="417">
        <v>0</v>
      </c>
      <c r="F544" s="388" t="s">
        <v>916</v>
      </c>
      <c r="G544" s="370">
        <f>H544/$H$657</f>
        <v>0.33333333333333331</v>
      </c>
      <c r="H544" s="10">
        <v>2</v>
      </c>
      <c r="I544" s="360">
        <v>1</v>
      </c>
      <c r="J544" s="196">
        <f>I544/$I$657</f>
        <v>0.33333333333333331</v>
      </c>
      <c r="K544" s="389">
        <v>0</v>
      </c>
      <c r="L544" s="356">
        <f>K544/$K$657</f>
        <v>0</v>
      </c>
      <c r="M544" s="368">
        <v>0</v>
      </c>
      <c r="N544" s="568">
        <f>M544/H544</f>
        <v>0</v>
      </c>
      <c r="O544" s="829">
        <v>0</v>
      </c>
      <c r="P544" s="805">
        <v>0</v>
      </c>
      <c r="Q544" s="825">
        <v>0</v>
      </c>
      <c r="R544" s="805">
        <v>0</v>
      </c>
      <c r="S544" s="805">
        <v>50</v>
      </c>
      <c r="T544" s="818">
        <f>O544/S544</f>
        <v>0</v>
      </c>
      <c r="U544" s="738" t="s">
        <v>18</v>
      </c>
      <c r="V544" s="735">
        <v>1</v>
      </c>
      <c r="W544" s="735">
        <v>0</v>
      </c>
      <c r="X544" s="735">
        <v>0</v>
      </c>
      <c r="Y544" s="12"/>
      <c r="Z544" s="12"/>
      <c r="AA544" s="12"/>
      <c r="AB544" s="12"/>
      <c r="AC544" s="12"/>
      <c r="AD544" s="735" t="s">
        <v>492</v>
      </c>
      <c r="AE544" s="13" t="s">
        <v>61</v>
      </c>
      <c r="AF544" s="813">
        <v>44662</v>
      </c>
    </row>
    <row r="545" spans="1:32" ht="15" customHeight="1" thickBot="1" x14ac:dyDescent="0.3">
      <c r="A545" s="815"/>
      <c r="B545" s="806"/>
      <c r="C545" s="1135"/>
      <c r="D545" s="139"/>
      <c r="E545" s="49"/>
      <c r="F545" s="729" t="s">
        <v>520</v>
      </c>
      <c r="G545" s="370"/>
      <c r="H545" s="350"/>
      <c r="I545" s="360"/>
      <c r="J545" s="196"/>
      <c r="K545" s="405"/>
      <c r="L545" s="358"/>
      <c r="M545" s="366"/>
      <c r="N545" s="1126"/>
      <c r="O545" s="848"/>
      <c r="P545" s="802"/>
      <c r="Q545" s="827"/>
      <c r="R545" s="802"/>
      <c r="S545" s="802"/>
      <c r="T545" s="821"/>
      <c r="U545" s="22" t="s">
        <v>18</v>
      </c>
      <c r="V545" s="20">
        <v>1</v>
      </c>
      <c r="W545" s="20">
        <v>0</v>
      </c>
      <c r="X545" s="20">
        <v>0</v>
      </c>
      <c r="Y545" s="5"/>
      <c r="Z545" s="5"/>
      <c r="AA545" s="5"/>
      <c r="AB545" s="5"/>
      <c r="AC545" s="5"/>
      <c r="AD545" s="20" t="s">
        <v>918</v>
      </c>
      <c r="AE545" s="21" t="s">
        <v>917</v>
      </c>
      <c r="AF545" s="56"/>
    </row>
    <row r="546" spans="1:32" ht="25.5" customHeight="1" x14ac:dyDescent="0.25">
      <c r="A546" s="1375">
        <v>19</v>
      </c>
      <c r="B546" s="1358">
        <v>61410</v>
      </c>
      <c r="C546" s="1393" t="s">
        <v>920</v>
      </c>
      <c r="D546" s="1394" t="s">
        <v>1293</v>
      </c>
      <c r="E546" s="410" t="s">
        <v>1621</v>
      </c>
      <c r="F546" s="1464" t="s">
        <v>859</v>
      </c>
      <c r="G546" s="1426">
        <f>H546/$H$657</f>
        <v>0.33333333333333331</v>
      </c>
      <c r="H546" s="1359">
        <v>2</v>
      </c>
      <c r="I546" s="1414">
        <v>0</v>
      </c>
      <c r="J546" s="1417">
        <f>I546/$I$657</f>
        <v>0</v>
      </c>
      <c r="K546" s="389">
        <v>1</v>
      </c>
      <c r="L546" s="637">
        <f>K546/$K$657</f>
        <v>0.33333333333333331</v>
      </c>
      <c r="M546" s="1414">
        <v>0</v>
      </c>
      <c r="N546" s="1442">
        <v>0</v>
      </c>
      <c r="O546" s="575">
        <v>0</v>
      </c>
      <c r="P546" s="145">
        <v>0</v>
      </c>
      <c r="Q546" s="214">
        <v>0</v>
      </c>
      <c r="R546" s="145">
        <v>0</v>
      </c>
      <c r="S546" s="145">
        <v>60</v>
      </c>
      <c r="T546" s="178">
        <f>O546/S546</f>
        <v>0</v>
      </c>
      <c r="U546" s="60" t="s">
        <v>18</v>
      </c>
      <c r="V546" s="1358">
        <v>1</v>
      </c>
      <c r="W546" s="1358">
        <v>0</v>
      </c>
      <c r="X546" s="1358">
        <v>0</v>
      </c>
      <c r="Y546" s="1358"/>
      <c r="Z546" s="1358"/>
      <c r="AA546" s="1358"/>
      <c r="AB546" s="1358"/>
      <c r="AC546" s="1358"/>
      <c r="AD546" s="1469" t="s">
        <v>1620</v>
      </c>
      <c r="AE546" s="1397" t="s">
        <v>1619</v>
      </c>
      <c r="AF546" s="1376">
        <v>44662</v>
      </c>
    </row>
    <row r="547" spans="1:32" s="1336" customFormat="1" ht="18" customHeight="1" thickBot="1" x14ac:dyDescent="0.3">
      <c r="A547" s="1380"/>
      <c r="B547" s="1363"/>
      <c r="C547" s="1395"/>
      <c r="D547" s="1519"/>
      <c r="E547" s="1520" t="s">
        <v>1622</v>
      </c>
      <c r="F547" s="729" t="s">
        <v>386</v>
      </c>
      <c r="G547" s="1425"/>
      <c r="H547" s="1364"/>
      <c r="I547" s="1412"/>
      <c r="J547" s="1419"/>
      <c r="K547" s="1412"/>
      <c r="L547" s="1419"/>
      <c r="M547" s="1412"/>
      <c r="N547" s="1443"/>
      <c r="O547" s="641"/>
      <c r="P547" s="41"/>
      <c r="Q547" s="41"/>
      <c r="R547" s="41"/>
      <c r="S547" s="41"/>
      <c r="T547" s="241"/>
      <c r="U547" s="1354" t="s">
        <v>18</v>
      </c>
      <c r="V547" s="1354">
        <v>1</v>
      </c>
      <c r="W547" s="236">
        <v>0</v>
      </c>
      <c r="X547" s="1352">
        <v>0</v>
      </c>
      <c r="Y547" s="236"/>
      <c r="Z547" s="236"/>
      <c r="AA547" s="236"/>
      <c r="AB547" s="236"/>
      <c r="AC547" s="236"/>
      <c r="AD547" s="236" t="s">
        <v>1560</v>
      </c>
      <c r="AE547" s="1352" t="s">
        <v>1559</v>
      </c>
      <c r="AF547" s="232"/>
    </row>
    <row r="548" spans="1:32" ht="15" customHeight="1" x14ac:dyDescent="0.25">
      <c r="A548" s="812">
        <v>20</v>
      </c>
      <c r="B548" s="803">
        <v>61430</v>
      </c>
      <c r="C548" s="1119" t="s">
        <v>433</v>
      </c>
      <c r="D548" s="138" t="s">
        <v>752</v>
      </c>
      <c r="E548" s="93" t="s">
        <v>1294</v>
      </c>
      <c r="F548" s="770" t="s">
        <v>922</v>
      </c>
      <c r="G548" s="372">
        <f>H548/$H$657</f>
        <v>0.5</v>
      </c>
      <c r="H548" s="27">
        <v>3</v>
      </c>
      <c r="I548" s="368">
        <v>1</v>
      </c>
      <c r="J548" s="195">
        <f>I548/$I$657</f>
        <v>0.33333333333333331</v>
      </c>
      <c r="K548" s="389">
        <v>0</v>
      </c>
      <c r="L548" s="356">
        <f>K548/$K$657</f>
        <v>0</v>
      </c>
      <c r="M548" s="368">
        <v>1</v>
      </c>
      <c r="N548" s="463">
        <f>M548/H548</f>
        <v>0.33333333333333331</v>
      </c>
      <c r="O548" s="234">
        <v>0</v>
      </c>
      <c r="P548" s="30">
        <v>0</v>
      </c>
      <c r="Q548" s="208">
        <v>0</v>
      </c>
      <c r="R548" s="30">
        <v>0</v>
      </c>
      <c r="S548" s="30">
        <v>165</v>
      </c>
      <c r="T548" s="166">
        <f>O548/S548</f>
        <v>0</v>
      </c>
      <c r="U548" s="362" t="s">
        <v>18</v>
      </c>
      <c r="V548" s="857">
        <v>1</v>
      </c>
      <c r="W548" s="857">
        <v>0</v>
      </c>
      <c r="X548" s="857">
        <v>0</v>
      </c>
      <c r="Y548" s="857"/>
      <c r="Z548" s="857"/>
      <c r="AA548" s="857"/>
      <c r="AB548" s="857"/>
      <c r="AC548" s="857"/>
      <c r="AD548" s="857">
        <v>0</v>
      </c>
      <c r="AE548" s="858" t="s">
        <v>234</v>
      </c>
      <c r="AF548" s="54">
        <v>44662</v>
      </c>
    </row>
    <row r="549" spans="1:32" s="1336" customFormat="1" ht="25.5" customHeight="1" x14ac:dyDescent="0.25">
      <c r="A549" s="1351"/>
      <c r="B549" s="1343"/>
      <c r="C549" s="1389"/>
      <c r="D549" s="1390"/>
      <c r="E549" s="745"/>
      <c r="F549" s="388" t="s">
        <v>859</v>
      </c>
      <c r="G549" s="1424"/>
      <c r="H549" s="1342"/>
      <c r="I549" s="1413"/>
      <c r="J549" s="1418"/>
      <c r="K549" s="844"/>
      <c r="L549" s="1444"/>
      <c r="M549" s="1413"/>
      <c r="N549" s="1441"/>
      <c r="O549" s="237"/>
      <c r="P549" s="1357"/>
      <c r="Q549" s="1433"/>
      <c r="R549" s="1357"/>
      <c r="S549" s="1357"/>
      <c r="T549" s="1410"/>
      <c r="U549" s="364" t="s">
        <v>18</v>
      </c>
      <c r="V549" s="1344">
        <v>1</v>
      </c>
      <c r="W549" s="1344">
        <v>0</v>
      </c>
      <c r="X549" s="1344">
        <v>0</v>
      </c>
      <c r="Y549" s="1344"/>
      <c r="Z549" s="1344"/>
      <c r="AA549" s="1344"/>
      <c r="AB549" s="1344"/>
      <c r="AC549" s="1344"/>
      <c r="AD549" s="1344" t="s">
        <v>1620</v>
      </c>
      <c r="AE549" s="1345" t="s">
        <v>1619</v>
      </c>
      <c r="AF549" s="1377"/>
    </row>
    <row r="550" spans="1:32" ht="25.5" customHeight="1" thickBot="1" x14ac:dyDescent="0.3">
      <c r="A550" s="815"/>
      <c r="B550" s="806"/>
      <c r="C550" s="1135"/>
      <c r="D550" s="139"/>
      <c r="E550" s="49"/>
      <c r="F550" s="729" t="s">
        <v>923</v>
      </c>
      <c r="G550" s="371"/>
      <c r="H550" s="355"/>
      <c r="I550" s="366"/>
      <c r="J550" s="197"/>
      <c r="K550" s="405"/>
      <c r="L550" s="358"/>
      <c r="M550" s="366"/>
      <c r="N550" s="464"/>
      <c r="O550" s="236"/>
      <c r="P550" s="23"/>
      <c r="Q550" s="210"/>
      <c r="R550" s="23"/>
      <c r="S550" s="23"/>
      <c r="T550" s="170"/>
      <c r="U550" s="363" t="s">
        <v>18</v>
      </c>
      <c r="V550" s="854">
        <v>1</v>
      </c>
      <c r="W550" s="854">
        <v>0</v>
      </c>
      <c r="X550" s="854">
        <v>0</v>
      </c>
      <c r="Y550" s="854">
        <v>0</v>
      </c>
      <c r="Z550" s="854" t="s">
        <v>232</v>
      </c>
      <c r="AA550" s="854"/>
      <c r="AB550" s="854"/>
      <c r="AC550" s="854"/>
      <c r="AD550" s="854" t="s">
        <v>921</v>
      </c>
      <c r="AE550" s="854" t="s">
        <v>1299</v>
      </c>
      <c r="AF550" s="814"/>
    </row>
    <row r="551" spans="1:32" ht="26.25" customHeight="1" x14ac:dyDescent="0.25">
      <c r="A551" s="801">
        <v>21</v>
      </c>
      <c r="B551" s="798">
        <v>61440</v>
      </c>
      <c r="C551" s="1120" t="s">
        <v>924</v>
      </c>
      <c r="D551" s="117" t="s">
        <v>51</v>
      </c>
      <c r="E551" s="1723" t="s">
        <v>52</v>
      </c>
      <c r="F551" s="772" t="s">
        <v>70</v>
      </c>
      <c r="G551" s="370">
        <f>H551/$H$657</f>
        <v>0.83333333333333337</v>
      </c>
      <c r="H551" s="10">
        <v>5</v>
      </c>
      <c r="I551" s="360">
        <v>3</v>
      </c>
      <c r="J551" s="196">
        <f>I551/$I$657</f>
        <v>1</v>
      </c>
      <c r="K551" s="10">
        <v>0</v>
      </c>
      <c r="L551" s="357">
        <f>K551/$K$657</f>
        <v>0</v>
      </c>
      <c r="M551" s="360">
        <v>2</v>
      </c>
      <c r="N551" s="418">
        <f>M551/H551</f>
        <v>0.4</v>
      </c>
      <c r="O551" s="212"/>
      <c r="P551" s="25"/>
      <c r="Q551" s="212"/>
      <c r="R551" s="25"/>
      <c r="S551" s="25"/>
      <c r="T551" s="172"/>
      <c r="U551" s="24" t="s">
        <v>18</v>
      </c>
      <c r="V551" s="12">
        <v>1</v>
      </c>
      <c r="W551" s="12">
        <v>0</v>
      </c>
      <c r="X551" s="12">
        <v>0</v>
      </c>
      <c r="Y551" s="12"/>
      <c r="Z551" s="12"/>
      <c r="AA551" s="12"/>
      <c r="AB551" s="12"/>
      <c r="AC551" s="12"/>
      <c r="AD551" s="12" t="s">
        <v>676</v>
      </c>
      <c r="AE551" s="735" t="s">
        <v>1298</v>
      </c>
      <c r="AF551" s="813">
        <v>44662</v>
      </c>
    </row>
    <row r="552" spans="1:32" ht="27" customHeight="1" x14ac:dyDescent="0.25">
      <c r="A552" s="801"/>
      <c r="B552" s="798"/>
      <c r="C552" s="1120"/>
      <c r="D552" s="117"/>
      <c r="E552" s="1723"/>
      <c r="F552" s="771" t="s">
        <v>520</v>
      </c>
      <c r="G552" s="370"/>
      <c r="H552" s="350"/>
      <c r="I552" s="360"/>
      <c r="J552" s="196"/>
      <c r="K552" s="10"/>
      <c r="L552" s="357"/>
      <c r="M552" s="360"/>
      <c r="N552" s="418"/>
      <c r="O552" s="209">
        <v>4</v>
      </c>
      <c r="P552" s="7">
        <v>0</v>
      </c>
      <c r="Q552" s="209">
        <v>3</v>
      </c>
      <c r="R552" s="7">
        <v>0</v>
      </c>
      <c r="S552" s="7">
        <v>118</v>
      </c>
      <c r="T552" s="172">
        <f>O552/S552</f>
        <v>3.3898305084745763E-2</v>
      </c>
      <c r="U552" s="14" t="s">
        <v>18</v>
      </c>
      <c r="V552" s="5">
        <v>1</v>
      </c>
      <c r="W552" s="5">
        <v>0</v>
      </c>
      <c r="X552" s="5">
        <v>0</v>
      </c>
      <c r="Y552" s="5"/>
      <c r="Z552" s="5"/>
      <c r="AA552" s="5"/>
      <c r="AB552" s="5"/>
      <c r="AC552" s="5"/>
      <c r="AD552" s="12" t="s">
        <v>676</v>
      </c>
      <c r="AE552" s="735" t="s">
        <v>1298</v>
      </c>
      <c r="AF552" s="55"/>
    </row>
    <row r="553" spans="1:32" ht="25.5" customHeight="1" x14ac:dyDescent="0.25">
      <c r="A553" s="801"/>
      <c r="B553" s="798"/>
      <c r="C553" s="1120"/>
      <c r="D553" s="117"/>
      <c r="E553" s="1333" t="s">
        <v>1297</v>
      </c>
      <c r="F553" s="771" t="s">
        <v>136</v>
      </c>
      <c r="G553" s="370"/>
      <c r="H553" s="350"/>
      <c r="I553" s="360"/>
      <c r="J553" s="196"/>
      <c r="K553" s="10"/>
      <c r="L553" s="357"/>
      <c r="M553" s="360"/>
      <c r="N553" s="418"/>
      <c r="O553" s="209"/>
      <c r="P553" s="7"/>
      <c r="Q553" s="209"/>
      <c r="R553" s="7"/>
      <c r="S553" s="7"/>
      <c r="T553" s="167"/>
      <c r="U553" s="14" t="s">
        <v>18</v>
      </c>
      <c r="V553" s="5">
        <v>1</v>
      </c>
      <c r="W553" s="5">
        <v>0</v>
      </c>
      <c r="X553" s="5">
        <v>0</v>
      </c>
      <c r="Y553" s="5"/>
      <c r="Z553" s="5"/>
      <c r="AA553" s="5"/>
      <c r="AB553" s="5"/>
      <c r="AC553" s="5"/>
      <c r="AD553" s="5">
        <v>0</v>
      </c>
      <c r="AE553" s="1069" t="s">
        <v>1295</v>
      </c>
      <c r="AF553" s="55"/>
    </row>
    <row r="554" spans="1:32" ht="42" customHeight="1" x14ac:dyDescent="0.25">
      <c r="A554" s="801"/>
      <c r="B554" s="798"/>
      <c r="C554" s="1120"/>
      <c r="D554" s="117"/>
      <c r="E554" s="37"/>
      <c r="F554" s="842" t="s">
        <v>859</v>
      </c>
      <c r="G554" s="370"/>
      <c r="H554" s="350"/>
      <c r="I554" s="360"/>
      <c r="J554" s="196"/>
      <c r="K554" s="10"/>
      <c r="L554" s="357"/>
      <c r="M554" s="360"/>
      <c r="N554" s="418"/>
      <c r="O554" s="211"/>
      <c r="P554" s="43"/>
      <c r="Q554" s="211"/>
      <c r="R554" s="43"/>
      <c r="S554" s="43"/>
      <c r="T554" s="168"/>
      <c r="U554" s="42" t="s">
        <v>18</v>
      </c>
      <c r="V554" s="16">
        <v>1</v>
      </c>
      <c r="W554" s="16">
        <v>0</v>
      </c>
      <c r="X554" s="16">
        <v>0</v>
      </c>
      <c r="Y554" s="5"/>
      <c r="Z554" s="5"/>
      <c r="AA554" s="5"/>
      <c r="AB554" s="5"/>
      <c r="AC554" s="5"/>
      <c r="AD554" s="851" t="s">
        <v>1568</v>
      </c>
      <c r="AE554" s="851" t="s">
        <v>1403</v>
      </c>
      <c r="AF554" s="55"/>
    </row>
    <row r="555" spans="1:32" ht="25.5" customHeight="1" thickBot="1" x14ac:dyDescent="0.3">
      <c r="A555" s="815"/>
      <c r="B555" s="806"/>
      <c r="C555" s="1135"/>
      <c r="D555" s="139"/>
      <c r="E555" s="49"/>
      <c r="F555" s="849" t="s">
        <v>215</v>
      </c>
      <c r="G555" s="371"/>
      <c r="H555" s="355"/>
      <c r="I555" s="360"/>
      <c r="J555" s="196"/>
      <c r="K555" s="10"/>
      <c r="L555" s="357"/>
      <c r="M555" s="360"/>
      <c r="N555" s="418"/>
      <c r="O555" s="210"/>
      <c r="P555" s="23"/>
      <c r="Q555" s="210"/>
      <c r="R555" s="23"/>
      <c r="S555" s="23"/>
      <c r="T555" s="170"/>
      <c r="U555" s="22" t="s">
        <v>18</v>
      </c>
      <c r="V555" s="20">
        <v>1</v>
      </c>
      <c r="W555" s="20">
        <v>0</v>
      </c>
      <c r="X555" s="20">
        <v>0</v>
      </c>
      <c r="Y555" s="20"/>
      <c r="Z555" s="20"/>
      <c r="AA555" s="20"/>
      <c r="AB555" s="20"/>
      <c r="AC555" s="20"/>
      <c r="AD555" s="20" t="s">
        <v>759</v>
      </c>
      <c r="AE555" s="788" t="s">
        <v>1296</v>
      </c>
      <c r="AF555" s="56"/>
    </row>
    <row r="556" spans="1:32" ht="27" customHeight="1" x14ac:dyDescent="0.25">
      <c r="A556" s="1375">
        <v>22</v>
      </c>
      <c r="B556" s="1358">
        <v>61450</v>
      </c>
      <c r="C556" s="1393" t="s">
        <v>434</v>
      </c>
      <c r="D556" s="1394" t="s">
        <v>233</v>
      </c>
      <c r="E556" s="1652" t="s">
        <v>753</v>
      </c>
      <c r="F556" s="843" t="s">
        <v>70</v>
      </c>
      <c r="G556" s="1426">
        <f>H556/$H$657</f>
        <v>1.3333333333333333</v>
      </c>
      <c r="H556" s="1359">
        <v>8</v>
      </c>
      <c r="I556" s="1414">
        <v>2</v>
      </c>
      <c r="J556" s="1417">
        <f>I556/$I$657</f>
        <v>0.66666666666666663</v>
      </c>
      <c r="K556" s="389">
        <v>1</v>
      </c>
      <c r="L556" s="1445">
        <f>K556/$K$657</f>
        <v>0.33333333333333331</v>
      </c>
      <c r="M556" s="1414">
        <v>1</v>
      </c>
      <c r="N556" s="1442">
        <f>M556/H556</f>
        <v>0.125</v>
      </c>
      <c r="O556" s="1429">
        <v>0</v>
      </c>
      <c r="P556" s="1362">
        <v>0</v>
      </c>
      <c r="Q556" s="1429">
        <v>0</v>
      </c>
      <c r="R556" s="1362">
        <v>0</v>
      </c>
      <c r="S556" s="1362">
        <v>99</v>
      </c>
      <c r="T556" s="1404">
        <f>O556/S556</f>
        <v>0</v>
      </c>
      <c r="U556" s="1360" t="s">
        <v>18</v>
      </c>
      <c r="V556" s="1361">
        <v>1</v>
      </c>
      <c r="W556" s="1361">
        <v>0</v>
      </c>
      <c r="X556" s="1361">
        <v>0</v>
      </c>
      <c r="Y556" s="1361">
        <v>1</v>
      </c>
      <c r="Z556" s="1361">
        <v>1</v>
      </c>
      <c r="AA556" s="1361">
        <v>0</v>
      </c>
      <c r="AB556" s="1361">
        <v>0</v>
      </c>
      <c r="AC556" s="1361">
        <v>1</v>
      </c>
      <c r="AD556" s="1361" t="s">
        <v>677</v>
      </c>
      <c r="AE556" s="1397" t="s">
        <v>1304</v>
      </c>
      <c r="AF556" s="1376">
        <v>44662</v>
      </c>
    </row>
    <row r="557" spans="1:32" ht="15" customHeight="1" x14ac:dyDescent="0.25">
      <c r="A557" s="1351"/>
      <c r="B557" s="1343"/>
      <c r="C557" s="1389"/>
      <c r="D557" s="1390"/>
      <c r="E557" s="1621"/>
      <c r="F557" s="771" t="s">
        <v>67</v>
      </c>
      <c r="G557" s="1424"/>
      <c r="H557" s="831"/>
      <c r="I557" s="1413"/>
      <c r="J557" s="1418"/>
      <c r="K557" s="844"/>
      <c r="L557" s="1444"/>
      <c r="M557" s="1413"/>
      <c r="N557" s="1441"/>
      <c r="O557" s="1430"/>
      <c r="P557" s="1339"/>
      <c r="Q557" s="1430"/>
      <c r="R557" s="1339"/>
      <c r="S557" s="1339"/>
      <c r="T557" s="1405"/>
      <c r="U557" s="1346" t="s">
        <v>18</v>
      </c>
      <c r="V557" s="1338">
        <v>1</v>
      </c>
      <c r="W557" s="1338">
        <v>0</v>
      </c>
      <c r="X557" s="1338">
        <v>0</v>
      </c>
      <c r="Y557" s="1338">
        <v>0</v>
      </c>
      <c r="Z557" s="1338">
        <v>0</v>
      </c>
      <c r="AA557" s="1338">
        <v>0</v>
      </c>
      <c r="AB557" s="1338">
        <v>0</v>
      </c>
      <c r="AC557" s="1338">
        <v>0</v>
      </c>
      <c r="AD557" s="1338" t="s">
        <v>670</v>
      </c>
      <c r="AE557" s="1338" t="s">
        <v>1091</v>
      </c>
      <c r="AF557" s="1377"/>
    </row>
    <row r="558" spans="1:32" ht="15" customHeight="1" x14ac:dyDescent="0.25">
      <c r="A558" s="1351"/>
      <c r="B558" s="1343"/>
      <c r="C558" s="1389"/>
      <c r="D558" s="1390"/>
      <c r="E558" s="1365"/>
      <c r="F558" s="842" t="s">
        <v>1092</v>
      </c>
      <c r="G558" s="1424"/>
      <c r="H558" s="831"/>
      <c r="I558" s="1413"/>
      <c r="J558" s="1418"/>
      <c r="K558" s="844"/>
      <c r="L558" s="1444"/>
      <c r="M558" s="1413"/>
      <c r="N558" s="1441"/>
      <c r="O558" s="1430"/>
      <c r="P558" s="1339"/>
      <c r="Q558" s="1430"/>
      <c r="R558" s="1339"/>
      <c r="S558" s="1339"/>
      <c r="T558" s="1405"/>
      <c r="U558" s="1346" t="s">
        <v>18</v>
      </c>
      <c r="V558" s="1338">
        <v>1</v>
      </c>
      <c r="W558" s="1338">
        <v>0</v>
      </c>
      <c r="X558" s="1338">
        <v>0</v>
      </c>
      <c r="Y558" s="1338"/>
      <c r="Z558" s="1338"/>
      <c r="AA558" s="1338"/>
      <c r="AB558" s="1338"/>
      <c r="AC558" s="1338"/>
      <c r="AD558" s="1338">
        <v>0</v>
      </c>
      <c r="AE558" s="1338" t="s">
        <v>1093</v>
      </c>
      <c r="AF558" s="1377"/>
    </row>
    <row r="559" spans="1:32" ht="27" customHeight="1" x14ac:dyDescent="0.25">
      <c r="A559" s="1351"/>
      <c r="B559" s="1343"/>
      <c r="C559" s="1389"/>
      <c r="D559" s="1390"/>
      <c r="E559" s="1365"/>
      <c r="F559" s="663" t="s">
        <v>1089</v>
      </c>
      <c r="G559" s="1424"/>
      <c r="H559" s="831"/>
      <c r="I559" s="1413"/>
      <c r="J559" s="1418"/>
      <c r="K559" s="844"/>
      <c r="L559" s="1444"/>
      <c r="M559" s="1413"/>
      <c r="N559" s="1441"/>
      <c r="O559" s="1432"/>
      <c r="P559" s="1368"/>
      <c r="Q559" s="1432"/>
      <c r="R559" s="1368"/>
      <c r="S559" s="1368"/>
      <c r="T559" s="1406"/>
      <c r="U559" s="1367" t="s">
        <v>135</v>
      </c>
      <c r="V559" s="1348">
        <v>1</v>
      </c>
      <c r="W559" s="1348">
        <v>0</v>
      </c>
      <c r="X559" s="1348">
        <v>0</v>
      </c>
      <c r="Y559" s="1348"/>
      <c r="Z559" s="1348"/>
      <c r="AA559" s="1348"/>
      <c r="AB559" s="1348"/>
      <c r="AC559" s="1348"/>
      <c r="AD559" s="1348" t="s">
        <v>492</v>
      </c>
      <c r="AE559" s="963" t="s">
        <v>1090</v>
      </c>
      <c r="AF559" s="1377"/>
    </row>
    <row r="560" spans="1:32" ht="27" customHeight="1" x14ac:dyDescent="0.25">
      <c r="A560" s="1351"/>
      <c r="B560" s="1343"/>
      <c r="C560" s="1389"/>
      <c r="D560" s="1390"/>
      <c r="E560" s="1365"/>
      <c r="F560" s="1252" t="s">
        <v>1094</v>
      </c>
      <c r="G560" s="1424"/>
      <c r="H560" s="831"/>
      <c r="I560" s="1413"/>
      <c r="J560" s="1418"/>
      <c r="K560" s="844"/>
      <c r="L560" s="1444"/>
      <c r="M560" s="1413"/>
      <c r="N560" s="1441"/>
      <c r="O560" s="1432"/>
      <c r="P560" s="1368"/>
      <c r="Q560" s="1432"/>
      <c r="R560" s="1368"/>
      <c r="S560" s="1368"/>
      <c r="T560" s="1406"/>
      <c r="U560" s="1367" t="s">
        <v>135</v>
      </c>
      <c r="V560" s="1348">
        <v>1</v>
      </c>
      <c r="W560" s="1348">
        <v>0</v>
      </c>
      <c r="X560" s="1348">
        <v>0</v>
      </c>
      <c r="Y560" s="1348"/>
      <c r="Z560" s="1348"/>
      <c r="AA560" s="1348"/>
      <c r="AB560" s="1348"/>
      <c r="AC560" s="1348"/>
      <c r="AD560" s="1348">
        <v>0</v>
      </c>
      <c r="AE560" s="1338" t="s">
        <v>1095</v>
      </c>
      <c r="AF560" s="1377"/>
    </row>
    <row r="561" spans="1:32" ht="25.5" customHeight="1" x14ac:dyDescent="0.25">
      <c r="A561" s="1351"/>
      <c r="B561" s="1343"/>
      <c r="C561" s="1389"/>
      <c r="D561" s="1390"/>
      <c r="E561" s="1365"/>
      <c r="F561" s="1252" t="s">
        <v>75</v>
      </c>
      <c r="G561" s="1424"/>
      <c r="H561" s="831"/>
      <c r="I561" s="1413"/>
      <c r="J561" s="1418"/>
      <c r="K561" s="844"/>
      <c r="L561" s="1444"/>
      <c r="M561" s="1413"/>
      <c r="N561" s="1441"/>
      <c r="O561" s="1432"/>
      <c r="P561" s="1368"/>
      <c r="Q561" s="1432"/>
      <c r="R561" s="1368"/>
      <c r="S561" s="1368"/>
      <c r="T561" s="1406"/>
      <c r="U561" s="1367" t="s">
        <v>18</v>
      </c>
      <c r="V561" s="1348">
        <v>1</v>
      </c>
      <c r="W561" s="1348">
        <v>0</v>
      </c>
      <c r="X561" s="1348">
        <v>0</v>
      </c>
      <c r="Y561" s="1348"/>
      <c r="Z561" s="1348"/>
      <c r="AA561" s="1348"/>
      <c r="AB561" s="1348"/>
      <c r="AC561" s="1348"/>
      <c r="AD561" s="1348">
        <v>0</v>
      </c>
      <c r="AE561" s="963" t="s">
        <v>1305</v>
      </c>
      <c r="AF561" s="1377"/>
    </row>
    <row r="562" spans="1:32" ht="25.5" customHeight="1" x14ac:dyDescent="0.25">
      <c r="A562" s="1351"/>
      <c r="B562" s="1343"/>
      <c r="C562" s="1389"/>
      <c r="D562" s="1390"/>
      <c r="E562" s="1365"/>
      <c r="F562" s="1252" t="s">
        <v>231</v>
      </c>
      <c r="G562" s="1424"/>
      <c r="H562" s="831"/>
      <c r="I562" s="1413"/>
      <c r="J562" s="1418"/>
      <c r="K562" s="844"/>
      <c r="L562" s="1444"/>
      <c r="M562" s="1413"/>
      <c r="N562" s="1441"/>
      <c r="O562" s="1432"/>
      <c r="P562" s="1368"/>
      <c r="Q562" s="1432"/>
      <c r="R562" s="1368"/>
      <c r="S562" s="1368"/>
      <c r="T562" s="1406"/>
      <c r="U562" s="1367" t="s">
        <v>18</v>
      </c>
      <c r="V562" s="1348">
        <v>1</v>
      </c>
      <c r="W562" s="1348">
        <v>0</v>
      </c>
      <c r="X562" s="1348">
        <v>0</v>
      </c>
      <c r="Y562" s="1348"/>
      <c r="Z562" s="1348"/>
      <c r="AA562" s="1348"/>
      <c r="AB562" s="1348"/>
      <c r="AC562" s="1348"/>
      <c r="AD562" s="1348">
        <v>0</v>
      </c>
      <c r="AE562" s="963" t="s">
        <v>1307</v>
      </c>
      <c r="AF562" s="1377"/>
    </row>
    <row r="563" spans="1:32" ht="15" customHeight="1" thickBot="1" x14ac:dyDescent="0.3">
      <c r="A563" s="1380"/>
      <c r="B563" s="1363"/>
      <c r="C563" s="1395"/>
      <c r="D563" s="1396"/>
      <c r="E563" s="1372"/>
      <c r="F563" s="849" t="s">
        <v>1096</v>
      </c>
      <c r="G563" s="1425"/>
      <c r="H563" s="832"/>
      <c r="I563" s="1412"/>
      <c r="J563" s="1419"/>
      <c r="K563" s="405"/>
      <c r="L563" s="1446"/>
      <c r="M563" s="1412"/>
      <c r="N563" s="1443"/>
      <c r="O563" s="1431"/>
      <c r="P563" s="1355"/>
      <c r="Q563" s="1431"/>
      <c r="R563" s="1355"/>
      <c r="S563" s="1355"/>
      <c r="T563" s="1408"/>
      <c r="U563" s="1354" t="s">
        <v>135</v>
      </c>
      <c r="V563" s="1352">
        <v>1</v>
      </c>
      <c r="W563" s="1352">
        <v>0</v>
      </c>
      <c r="X563" s="1352">
        <v>0</v>
      </c>
      <c r="Y563" s="1352"/>
      <c r="Z563" s="1352"/>
      <c r="AA563" s="1352"/>
      <c r="AB563" s="1352"/>
      <c r="AC563" s="1352"/>
      <c r="AD563" s="1352" t="s">
        <v>1097</v>
      </c>
      <c r="AE563" s="1353" t="s">
        <v>1306</v>
      </c>
      <c r="AF563" s="1378"/>
    </row>
    <row r="564" spans="1:32" ht="16.5" customHeight="1" x14ac:dyDescent="0.25">
      <c r="A564" s="812">
        <v>23</v>
      </c>
      <c r="B564" s="803">
        <v>61470</v>
      </c>
      <c r="C564" s="1119" t="s">
        <v>257</v>
      </c>
      <c r="D564" s="138" t="s">
        <v>53</v>
      </c>
      <c r="E564" s="1645" t="s">
        <v>925</v>
      </c>
      <c r="F564" s="770" t="s">
        <v>245</v>
      </c>
      <c r="G564" s="372">
        <f>H564/$H$657</f>
        <v>0.5</v>
      </c>
      <c r="H564" s="27">
        <v>3</v>
      </c>
      <c r="I564" s="368">
        <v>0</v>
      </c>
      <c r="J564" s="195">
        <f>I564/$I$657</f>
        <v>0</v>
      </c>
      <c r="K564" s="27">
        <v>0</v>
      </c>
      <c r="L564" s="356">
        <f>K564/$K$657</f>
        <v>0</v>
      </c>
      <c r="M564" s="368">
        <v>0</v>
      </c>
      <c r="N564" s="463">
        <f>M564/H564</f>
        <v>0</v>
      </c>
      <c r="O564" s="208">
        <v>0</v>
      </c>
      <c r="P564" s="30">
        <v>0</v>
      </c>
      <c r="Q564" s="208">
        <v>0</v>
      </c>
      <c r="R564" s="30">
        <v>0</v>
      </c>
      <c r="S564" s="30">
        <v>79</v>
      </c>
      <c r="T564" s="166">
        <f>O564/S564</f>
        <v>0</v>
      </c>
      <c r="U564" s="28" t="s">
        <v>18</v>
      </c>
      <c r="V564" s="29">
        <v>1</v>
      </c>
      <c r="W564" s="29">
        <v>0</v>
      </c>
      <c r="X564" s="29">
        <v>0</v>
      </c>
      <c r="Y564" s="29"/>
      <c r="Z564" s="29"/>
      <c r="AA564" s="29"/>
      <c r="AB564" s="29"/>
      <c r="AC564" s="29"/>
      <c r="AD564" s="29">
        <v>0</v>
      </c>
      <c r="AE564" s="103" t="s">
        <v>234</v>
      </c>
      <c r="AF564" s="54">
        <v>44663</v>
      </c>
    </row>
    <row r="565" spans="1:32" ht="25.5" customHeight="1" x14ac:dyDescent="0.25">
      <c r="A565" s="801"/>
      <c r="B565" s="798"/>
      <c r="C565" s="1120"/>
      <c r="D565" s="117"/>
      <c r="E565" s="1646"/>
      <c r="F565" s="842" t="s">
        <v>851</v>
      </c>
      <c r="G565" s="370"/>
      <c r="H565" s="350"/>
      <c r="I565" s="360"/>
      <c r="J565" s="196"/>
      <c r="K565" s="10"/>
      <c r="L565" s="357"/>
      <c r="M565" s="360"/>
      <c r="N565" s="418"/>
      <c r="O565" s="216"/>
      <c r="P565" s="7"/>
      <c r="Q565" s="209"/>
      <c r="R565" s="7"/>
      <c r="S565" s="7"/>
      <c r="T565" s="167"/>
      <c r="U565" s="14" t="s">
        <v>18</v>
      </c>
      <c r="V565" s="5">
        <v>1</v>
      </c>
      <c r="W565" s="5">
        <v>0</v>
      </c>
      <c r="X565" s="5">
        <v>0</v>
      </c>
      <c r="Y565" s="5"/>
      <c r="Z565" s="5"/>
      <c r="AA565" s="5"/>
      <c r="AB565" s="5"/>
      <c r="AC565" s="5"/>
      <c r="AD565" s="851" t="s">
        <v>909</v>
      </c>
      <c r="AE565" s="5" t="s">
        <v>910</v>
      </c>
      <c r="AF565" s="55"/>
    </row>
    <row r="566" spans="1:32" ht="16.5" customHeight="1" thickBot="1" x14ac:dyDescent="0.3">
      <c r="A566" s="815"/>
      <c r="B566" s="806"/>
      <c r="C566" s="1135"/>
      <c r="D566" s="139"/>
      <c r="E566" s="1142"/>
      <c r="F566" s="849" t="s">
        <v>262</v>
      </c>
      <c r="G566" s="371"/>
      <c r="H566" s="355"/>
      <c r="I566" s="366"/>
      <c r="J566" s="197"/>
      <c r="K566" s="33"/>
      <c r="L566" s="358"/>
      <c r="M566" s="366"/>
      <c r="N566" s="464"/>
      <c r="O566" s="210"/>
      <c r="P566" s="23"/>
      <c r="Q566" s="210"/>
      <c r="R566" s="23"/>
      <c r="S566" s="23"/>
      <c r="T566" s="170"/>
      <c r="U566" s="22" t="s">
        <v>18</v>
      </c>
      <c r="V566" s="20">
        <v>1</v>
      </c>
      <c r="W566" s="20">
        <v>0</v>
      </c>
      <c r="X566" s="20">
        <v>0</v>
      </c>
      <c r="Y566" s="20"/>
      <c r="Z566" s="20"/>
      <c r="AA566" s="20"/>
      <c r="AB566" s="20"/>
      <c r="AC566" s="20"/>
      <c r="AD566" s="20">
        <v>0</v>
      </c>
      <c r="AE566" s="21" t="s">
        <v>926</v>
      </c>
      <c r="AF566" s="56"/>
    </row>
    <row r="567" spans="1:32" ht="28.5" customHeight="1" x14ac:dyDescent="0.25">
      <c r="A567" s="801">
        <v>24</v>
      </c>
      <c r="B567" s="798">
        <v>61490</v>
      </c>
      <c r="C567" s="1120" t="s">
        <v>435</v>
      </c>
      <c r="D567" s="117" t="s">
        <v>54</v>
      </c>
      <c r="E567" s="1640" t="s">
        <v>55</v>
      </c>
      <c r="F567" s="772" t="s">
        <v>67</v>
      </c>
      <c r="G567" s="370">
        <f>H567/$H$657</f>
        <v>0.5</v>
      </c>
      <c r="H567" s="10">
        <v>3</v>
      </c>
      <c r="I567" s="360">
        <v>1</v>
      </c>
      <c r="J567" s="196">
        <f>I567/$I$657</f>
        <v>0.33333333333333331</v>
      </c>
      <c r="K567" s="404">
        <v>0</v>
      </c>
      <c r="L567" s="357">
        <f>K567/$K$657</f>
        <v>0</v>
      </c>
      <c r="M567" s="360">
        <v>1</v>
      </c>
      <c r="N567" s="418">
        <f>M567/H567</f>
        <v>0.33333333333333331</v>
      </c>
      <c r="O567" s="212">
        <v>0</v>
      </c>
      <c r="P567" s="25">
        <v>0</v>
      </c>
      <c r="Q567" s="212">
        <v>0</v>
      </c>
      <c r="R567" s="25">
        <v>0</v>
      </c>
      <c r="S567" s="25">
        <v>147</v>
      </c>
      <c r="T567" s="172">
        <f>O567/S567</f>
        <v>0</v>
      </c>
      <c r="U567" s="362" t="s">
        <v>18</v>
      </c>
      <c r="V567" s="29">
        <v>1</v>
      </c>
      <c r="W567" s="29">
        <v>0</v>
      </c>
      <c r="X567" s="29">
        <v>0</v>
      </c>
      <c r="Y567" s="29"/>
      <c r="Z567" s="29"/>
      <c r="AA567" s="29"/>
      <c r="AB567" s="29"/>
      <c r="AC567" s="29"/>
      <c r="AD567" s="29" t="s">
        <v>1308</v>
      </c>
      <c r="AE567" s="29" t="s">
        <v>927</v>
      </c>
      <c r="AF567" s="54">
        <v>44663</v>
      </c>
    </row>
    <row r="568" spans="1:32" ht="15" customHeight="1" x14ac:dyDescent="0.25">
      <c r="A568" s="801"/>
      <c r="B568" s="798"/>
      <c r="C568" s="1120"/>
      <c r="D568" s="117"/>
      <c r="E568" s="1641"/>
      <c r="F568" s="842" t="s">
        <v>1310</v>
      </c>
      <c r="G568" s="370"/>
      <c r="H568" s="350"/>
      <c r="I568" s="360"/>
      <c r="J568" s="196"/>
      <c r="K568" s="404"/>
      <c r="L568" s="357"/>
      <c r="M568" s="360"/>
      <c r="N568" s="418"/>
      <c r="O568" s="209"/>
      <c r="P568" s="7"/>
      <c r="Q568" s="209"/>
      <c r="R568" s="7"/>
      <c r="S568" s="7"/>
      <c r="T568" s="167"/>
      <c r="U568" s="731" t="s">
        <v>135</v>
      </c>
      <c r="V568" s="5">
        <v>1</v>
      </c>
      <c r="W568" s="5">
        <v>0</v>
      </c>
      <c r="X568" s="5">
        <v>0</v>
      </c>
      <c r="Y568" s="11"/>
      <c r="Z568" s="11"/>
      <c r="AA568" s="11"/>
      <c r="AB568" s="11"/>
      <c r="AC568" s="11"/>
      <c r="AD568" s="851" t="s">
        <v>1312</v>
      </c>
      <c r="AE568" s="852" t="s">
        <v>1311</v>
      </c>
      <c r="AF568" s="55"/>
    </row>
    <row r="569" spans="1:32" ht="15" customHeight="1" thickBot="1" x14ac:dyDescent="0.3">
      <c r="A569" s="801"/>
      <c r="B569" s="798"/>
      <c r="C569" s="1120"/>
      <c r="D569" s="117"/>
      <c r="E569" s="37"/>
      <c r="F569" s="849" t="s">
        <v>190</v>
      </c>
      <c r="G569" s="370"/>
      <c r="H569" s="350"/>
      <c r="I569" s="366"/>
      <c r="J569" s="197"/>
      <c r="K569" s="405"/>
      <c r="L569" s="358"/>
      <c r="M569" s="366"/>
      <c r="N569" s="464"/>
      <c r="O569" s="209"/>
      <c r="P569" s="7"/>
      <c r="Q569" s="209"/>
      <c r="R569" s="7"/>
      <c r="S569" s="7"/>
      <c r="T569" s="167"/>
      <c r="U569" s="363" t="s">
        <v>18</v>
      </c>
      <c r="V569" s="20">
        <v>1</v>
      </c>
      <c r="W569" s="20">
        <v>0</v>
      </c>
      <c r="X569" s="20">
        <v>0</v>
      </c>
      <c r="Y569" s="20"/>
      <c r="Z569" s="20"/>
      <c r="AA569" s="20"/>
      <c r="AB569" s="20"/>
      <c r="AC569" s="20"/>
      <c r="AD569" s="20" t="s">
        <v>928</v>
      </c>
      <c r="AE569" s="788" t="s">
        <v>1309</v>
      </c>
      <c r="AF569" s="56"/>
    </row>
    <row r="570" spans="1:32" ht="25.5" customHeight="1" x14ac:dyDescent="0.25">
      <c r="A570" s="812">
        <v>25</v>
      </c>
      <c r="B570" s="803">
        <v>61500</v>
      </c>
      <c r="C570" s="1119" t="s">
        <v>436</v>
      </c>
      <c r="D570" s="138" t="s">
        <v>56</v>
      </c>
      <c r="E570" s="1196" t="s">
        <v>929</v>
      </c>
      <c r="F570" s="770" t="s">
        <v>190</v>
      </c>
      <c r="G570" s="613">
        <f>H570/$H$657</f>
        <v>1.8333333333333333</v>
      </c>
      <c r="H570" s="389">
        <v>11</v>
      </c>
      <c r="I570" s="360">
        <v>3</v>
      </c>
      <c r="J570" s="196">
        <f>I570/$I$657</f>
        <v>1</v>
      </c>
      <c r="K570" s="10">
        <v>1</v>
      </c>
      <c r="L570" s="357">
        <f>K570/$K$657</f>
        <v>0.33333333333333331</v>
      </c>
      <c r="M570" s="360">
        <v>0</v>
      </c>
      <c r="N570" s="418">
        <f>M570/H570</f>
        <v>0</v>
      </c>
      <c r="O570" s="208">
        <v>0</v>
      </c>
      <c r="P570" s="30">
        <v>0</v>
      </c>
      <c r="Q570" s="208">
        <v>0</v>
      </c>
      <c r="R570" s="30">
        <v>0</v>
      </c>
      <c r="S570" s="30">
        <v>136</v>
      </c>
      <c r="T570" s="609">
        <f>O570/S570</f>
        <v>0</v>
      </c>
      <c r="U570" s="364" t="s">
        <v>18</v>
      </c>
      <c r="V570" s="12">
        <v>1</v>
      </c>
      <c r="W570" s="12">
        <v>0</v>
      </c>
      <c r="X570" s="12">
        <v>0</v>
      </c>
      <c r="Y570" s="12"/>
      <c r="Z570" s="12"/>
      <c r="AA570" s="12"/>
      <c r="AB570" s="12"/>
      <c r="AC570" s="12"/>
      <c r="AD570" s="12" t="s">
        <v>492</v>
      </c>
      <c r="AE570" s="13" t="s">
        <v>1320</v>
      </c>
      <c r="AF570" s="54">
        <v>44663</v>
      </c>
    </row>
    <row r="571" spans="1:32" ht="25.5" customHeight="1" x14ac:dyDescent="0.25">
      <c r="A571" s="801"/>
      <c r="B571" s="798"/>
      <c r="C571" s="1120"/>
      <c r="D571" s="117"/>
      <c r="E571" s="491"/>
      <c r="F571" s="842" t="s">
        <v>65</v>
      </c>
      <c r="G571" s="726"/>
      <c r="H571" s="650"/>
      <c r="I571" s="360"/>
      <c r="J571" s="196"/>
      <c r="K571" s="10"/>
      <c r="L571" s="357"/>
      <c r="M571" s="360"/>
      <c r="N571" s="418"/>
      <c r="O571" s="212"/>
      <c r="P571" s="25"/>
      <c r="Q571" s="212"/>
      <c r="R571" s="25"/>
      <c r="S571" s="25"/>
      <c r="T571" s="639"/>
      <c r="U571" s="364" t="s">
        <v>18</v>
      </c>
      <c r="V571" s="12">
        <v>1</v>
      </c>
      <c r="W571" s="12">
        <v>0</v>
      </c>
      <c r="X571" s="12">
        <v>0</v>
      </c>
      <c r="Y571" s="12"/>
      <c r="Z571" s="12"/>
      <c r="AA571" s="12"/>
      <c r="AB571" s="12"/>
      <c r="AC571" s="12"/>
      <c r="AD571" s="12">
        <v>0</v>
      </c>
      <c r="AE571" s="612" t="s">
        <v>1314</v>
      </c>
      <c r="AF571" s="55"/>
    </row>
    <row r="572" spans="1:32" ht="26.25" customHeight="1" x14ac:dyDescent="0.25">
      <c r="A572" s="801"/>
      <c r="B572" s="798"/>
      <c r="C572" s="1120"/>
      <c r="D572" s="117"/>
      <c r="E572" s="45"/>
      <c r="F572" s="771" t="s">
        <v>67</v>
      </c>
      <c r="G572" s="370"/>
      <c r="H572" s="650"/>
      <c r="I572" s="360"/>
      <c r="J572" s="196"/>
      <c r="K572" s="10"/>
      <c r="L572" s="357"/>
      <c r="M572" s="360"/>
      <c r="N572" s="418"/>
      <c r="O572" s="216"/>
      <c r="P572" s="7"/>
      <c r="Q572" s="209"/>
      <c r="R572" s="7"/>
      <c r="S572" s="7"/>
      <c r="T572" s="167"/>
      <c r="U572" s="361" t="s">
        <v>18</v>
      </c>
      <c r="V572" s="5">
        <v>1</v>
      </c>
      <c r="W572" s="5">
        <v>0</v>
      </c>
      <c r="X572" s="5">
        <v>0</v>
      </c>
      <c r="Y572" s="5"/>
      <c r="Z572" s="5"/>
      <c r="AA572" s="5"/>
      <c r="AB572" s="5"/>
      <c r="AC572" s="5"/>
      <c r="AD572" s="5" t="s">
        <v>930</v>
      </c>
      <c r="AE572" s="612" t="s">
        <v>1313</v>
      </c>
      <c r="AF572" s="55"/>
    </row>
    <row r="573" spans="1:32" ht="15" customHeight="1" x14ac:dyDescent="0.25">
      <c r="A573" s="801"/>
      <c r="B573" s="798"/>
      <c r="C573" s="1120"/>
      <c r="D573" s="117"/>
      <c r="E573" s="38"/>
      <c r="F573" s="771" t="s">
        <v>70</v>
      </c>
      <c r="G573" s="370"/>
      <c r="H573" s="650"/>
      <c r="I573" s="360"/>
      <c r="J573" s="196"/>
      <c r="K573" s="10"/>
      <c r="L573" s="357"/>
      <c r="M573" s="360"/>
      <c r="N573" s="418"/>
      <c r="O573" s="216"/>
      <c r="P573" s="7"/>
      <c r="Q573" s="209"/>
      <c r="R573" s="7"/>
      <c r="S573" s="7"/>
      <c r="T573" s="167"/>
      <c r="U573" s="361" t="s">
        <v>18</v>
      </c>
      <c r="V573" s="5">
        <v>1</v>
      </c>
      <c r="W573" s="5">
        <v>0</v>
      </c>
      <c r="X573" s="5">
        <v>0</v>
      </c>
      <c r="Y573" s="5"/>
      <c r="Z573" s="5"/>
      <c r="AA573" s="5"/>
      <c r="AB573" s="5"/>
      <c r="AC573" s="5"/>
      <c r="AD573" s="5" t="s">
        <v>670</v>
      </c>
      <c r="AE573" s="799" t="s">
        <v>1319</v>
      </c>
      <c r="AF573" s="55"/>
    </row>
    <row r="574" spans="1:32" ht="25.5" customHeight="1" x14ac:dyDescent="0.25">
      <c r="A574" s="801"/>
      <c r="B574" s="798"/>
      <c r="C574" s="1120"/>
      <c r="D574" s="117"/>
      <c r="E574" s="38"/>
      <c r="F574" s="678" t="s">
        <v>293</v>
      </c>
      <c r="G574" s="370"/>
      <c r="H574" s="650"/>
      <c r="I574" s="360"/>
      <c r="J574" s="196"/>
      <c r="K574" s="10"/>
      <c r="L574" s="357"/>
      <c r="M574" s="360"/>
      <c r="N574" s="418"/>
      <c r="O574" s="216"/>
      <c r="P574" s="7"/>
      <c r="Q574" s="209"/>
      <c r="R574" s="7"/>
      <c r="S574" s="7"/>
      <c r="T574" s="640"/>
      <c r="U574" s="361" t="s">
        <v>18</v>
      </c>
      <c r="V574" s="5">
        <v>1</v>
      </c>
      <c r="W574" s="5">
        <v>0</v>
      </c>
      <c r="X574" s="5">
        <v>0</v>
      </c>
      <c r="Y574" s="5"/>
      <c r="Z574" s="5"/>
      <c r="AA574" s="5"/>
      <c r="AB574" s="5"/>
      <c r="AC574" s="5"/>
      <c r="AD574" s="5" t="s">
        <v>670</v>
      </c>
      <c r="AE574" s="851" t="s">
        <v>1317</v>
      </c>
      <c r="AF574" s="55"/>
    </row>
    <row r="575" spans="1:32" ht="25.5" customHeight="1" x14ac:dyDescent="0.25">
      <c r="A575" s="801"/>
      <c r="B575" s="798"/>
      <c r="C575" s="1120"/>
      <c r="D575" s="117"/>
      <c r="E575" s="38"/>
      <c r="F575" s="1518" t="s">
        <v>851</v>
      </c>
      <c r="G575" s="370"/>
      <c r="H575" s="650"/>
      <c r="I575" s="360"/>
      <c r="J575" s="196"/>
      <c r="K575" s="10"/>
      <c r="L575" s="357"/>
      <c r="M575" s="360"/>
      <c r="N575" s="418"/>
      <c r="O575" s="830"/>
      <c r="P575" s="796"/>
      <c r="Q575" s="826"/>
      <c r="R575" s="796"/>
      <c r="S575" s="796"/>
      <c r="T575" s="640"/>
      <c r="U575" s="731" t="s">
        <v>18</v>
      </c>
      <c r="V575" s="851">
        <v>1</v>
      </c>
      <c r="W575" s="851">
        <v>0</v>
      </c>
      <c r="X575" s="851">
        <v>0</v>
      </c>
      <c r="Y575" s="851"/>
      <c r="Z575" s="851"/>
      <c r="AA575" s="851"/>
      <c r="AB575" s="851"/>
      <c r="AC575" s="851"/>
      <c r="AD575" s="851" t="s">
        <v>1206</v>
      </c>
      <c r="AE575" s="851" t="s">
        <v>1403</v>
      </c>
      <c r="AF575" s="55"/>
    </row>
    <row r="576" spans="1:32" s="1336" customFormat="1" ht="25.5" customHeight="1" x14ac:dyDescent="0.25">
      <c r="A576" s="1351"/>
      <c r="B576" s="1343"/>
      <c r="C576" s="1389"/>
      <c r="D576" s="1390"/>
      <c r="E576" s="1366"/>
      <c r="F576" s="1534" t="s">
        <v>1624</v>
      </c>
      <c r="G576" s="1424"/>
      <c r="H576" s="650"/>
      <c r="I576" s="1413"/>
      <c r="J576" s="1418"/>
      <c r="K576" s="1342"/>
      <c r="L576" s="1444"/>
      <c r="M576" s="1413"/>
      <c r="N576" s="1441"/>
      <c r="O576" s="830"/>
      <c r="P576" s="1339"/>
      <c r="Q576" s="1430"/>
      <c r="R576" s="1339"/>
      <c r="S576" s="1339"/>
      <c r="T576" s="640"/>
      <c r="U576" s="731" t="s">
        <v>18</v>
      </c>
      <c r="V576" s="1338">
        <v>1</v>
      </c>
      <c r="W576" s="1338">
        <v>0</v>
      </c>
      <c r="X576" s="1338">
        <v>0</v>
      </c>
      <c r="Y576" s="1343"/>
      <c r="Z576" s="1343"/>
      <c r="AA576" s="1343"/>
      <c r="AB576" s="1343"/>
      <c r="AC576" s="1343"/>
      <c r="AD576" s="1338">
        <v>0</v>
      </c>
      <c r="AE576" s="1344" t="s">
        <v>1625</v>
      </c>
      <c r="AF576" s="1377"/>
    </row>
    <row r="577" spans="1:32" ht="15" customHeight="1" x14ac:dyDescent="0.25">
      <c r="A577" s="801"/>
      <c r="B577" s="798"/>
      <c r="C577" s="1120"/>
      <c r="D577" s="816"/>
      <c r="E577" s="808"/>
      <c r="F577" s="1535" t="s">
        <v>1315</v>
      </c>
      <c r="G577" s="839"/>
      <c r="H577" s="650"/>
      <c r="I577" s="836"/>
      <c r="J577" s="823"/>
      <c r="K577" s="797"/>
      <c r="L577" s="834"/>
      <c r="M577" s="836"/>
      <c r="N577" s="418"/>
      <c r="O577" s="830"/>
      <c r="P577" s="1339"/>
      <c r="Q577" s="1430"/>
      <c r="R577" s="1339"/>
      <c r="S577" s="1339"/>
      <c r="T577" s="640"/>
      <c r="U577" s="731" t="s">
        <v>135</v>
      </c>
      <c r="V577" s="851">
        <v>1</v>
      </c>
      <c r="W577" s="851">
        <v>0</v>
      </c>
      <c r="X577" s="851">
        <v>0</v>
      </c>
      <c r="Y577" s="798"/>
      <c r="Z577" s="798"/>
      <c r="AA577" s="798"/>
      <c r="AB577" s="798"/>
      <c r="AC577" s="798"/>
      <c r="AD577" s="1338" t="s">
        <v>492</v>
      </c>
      <c r="AE577" s="735" t="s">
        <v>1316</v>
      </c>
      <c r="AF577" s="813"/>
    </row>
    <row r="578" spans="1:32" s="1336" customFormat="1" ht="15" customHeight="1" x14ac:dyDescent="0.25">
      <c r="A578" s="1351"/>
      <c r="B578" s="1343"/>
      <c r="C578" s="1389"/>
      <c r="D578" s="1390"/>
      <c r="E578" s="1366"/>
      <c r="F578" s="1532" t="s">
        <v>931</v>
      </c>
      <c r="G578" s="1424"/>
      <c r="H578" s="650"/>
      <c r="I578" s="1413"/>
      <c r="J578" s="1418"/>
      <c r="K578" s="1342"/>
      <c r="L578" s="1444"/>
      <c r="M578" s="1413"/>
      <c r="N578" s="1441"/>
      <c r="O578" s="1350"/>
      <c r="P578" s="1374"/>
      <c r="Q578" s="1350"/>
      <c r="R578" s="1374"/>
      <c r="S578" s="1374"/>
      <c r="T578" s="610"/>
      <c r="U578" s="1413" t="s">
        <v>18</v>
      </c>
      <c r="V578" s="1338">
        <v>1</v>
      </c>
      <c r="W578" s="1338">
        <v>0</v>
      </c>
      <c r="X578" s="1338">
        <v>0</v>
      </c>
      <c r="Y578" s="1343"/>
      <c r="Z578" s="1343"/>
      <c r="AA578" s="1343"/>
      <c r="AB578" s="1343"/>
      <c r="AC578" s="1343"/>
      <c r="AD578" s="1343" t="s">
        <v>787</v>
      </c>
      <c r="AE578" s="1344" t="s">
        <v>1623</v>
      </c>
      <c r="AF578" s="1377"/>
    </row>
    <row r="579" spans="1:32" ht="26.25" customHeight="1" x14ac:dyDescent="0.25">
      <c r="A579" s="801"/>
      <c r="B579" s="798"/>
      <c r="C579" s="1120"/>
      <c r="D579" s="117"/>
      <c r="E579" s="38"/>
      <c r="F579" s="1252" t="s">
        <v>63</v>
      </c>
      <c r="G579" s="370"/>
      <c r="H579" s="650"/>
      <c r="I579" s="360"/>
      <c r="J579" s="196"/>
      <c r="K579" s="10"/>
      <c r="L579" s="357"/>
      <c r="M579" s="360"/>
      <c r="N579" s="418"/>
      <c r="O579" s="216"/>
      <c r="P579" s="7"/>
      <c r="Q579" s="209"/>
      <c r="R579" s="7"/>
      <c r="S579" s="7"/>
      <c r="T579" s="640"/>
      <c r="U579" s="361" t="s">
        <v>18</v>
      </c>
      <c r="V579" s="5">
        <v>1</v>
      </c>
      <c r="W579" s="5">
        <v>0</v>
      </c>
      <c r="X579" s="5">
        <v>0</v>
      </c>
      <c r="Y579" s="5"/>
      <c r="Z579" s="5"/>
      <c r="AA579" s="5"/>
      <c r="AB579" s="5"/>
      <c r="AC579" s="5"/>
      <c r="AD579" s="5">
        <v>0</v>
      </c>
      <c r="AE579" s="735" t="s">
        <v>1318</v>
      </c>
      <c r="AF579" s="55"/>
    </row>
    <row r="580" spans="1:32" ht="25.5" customHeight="1" thickBot="1" x14ac:dyDescent="0.3">
      <c r="A580" s="801"/>
      <c r="B580" s="798"/>
      <c r="C580" s="1120"/>
      <c r="D580" s="117"/>
      <c r="E580" s="38"/>
      <c r="F580" s="1252" t="s">
        <v>240</v>
      </c>
      <c r="G580" s="370"/>
      <c r="H580" s="650"/>
      <c r="I580" s="360"/>
      <c r="J580" s="196"/>
      <c r="K580" s="10"/>
      <c r="L580" s="357"/>
      <c r="M580" s="360"/>
      <c r="N580" s="418"/>
      <c r="O580" s="19"/>
      <c r="P580" s="52"/>
      <c r="Q580" s="19"/>
      <c r="R580" s="52"/>
      <c r="S580" s="52"/>
      <c r="T580" s="610"/>
      <c r="U580" s="360" t="s">
        <v>18</v>
      </c>
      <c r="V580" s="11">
        <v>1</v>
      </c>
      <c r="W580" s="11">
        <v>0</v>
      </c>
      <c r="X580" s="11">
        <v>0</v>
      </c>
      <c r="Y580" s="12"/>
      <c r="Z580" s="12"/>
      <c r="AA580" s="12"/>
      <c r="AB580" s="12"/>
      <c r="AC580" s="12"/>
      <c r="AD580" s="11">
        <v>0</v>
      </c>
      <c r="AE580" s="17" t="s">
        <v>1626</v>
      </c>
      <c r="AF580" s="55"/>
    </row>
    <row r="581" spans="1:32" ht="15" customHeight="1" x14ac:dyDescent="0.25">
      <c r="A581" s="812">
        <v>26</v>
      </c>
      <c r="B581" s="803">
        <v>61510</v>
      </c>
      <c r="C581" s="1119" t="s">
        <v>410</v>
      </c>
      <c r="D581" s="138" t="s">
        <v>57</v>
      </c>
      <c r="E581" s="1643" t="s">
        <v>1325</v>
      </c>
      <c r="F581" s="843" t="s">
        <v>67</v>
      </c>
      <c r="G581" s="372">
        <f>H581/$H$657</f>
        <v>1</v>
      </c>
      <c r="H581" s="27">
        <v>6</v>
      </c>
      <c r="I581" s="368">
        <v>3</v>
      </c>
      <c r="J581" s="195">
        <f>I581/$I$657</f>
        <v>1</v>
      </c>
      <c r="K581" s="389">
        <v>0</v>
      </c>
      <c r="L581" s="356">
        <f>K581/$K$657</f>
        <v>0</v>
      </c>
      <c r="M581" s="368">
        <v>0</v>
      </c>
      <c r="N581" s="463">
        <f>M581/H581</f>
        <v>0</v>
      </c>
      <c r="O581" s="208">
        <v>0</v>
      </c>
      <c r="P581" s="30">
        <v>0</v>
      </c>
      <c r="Q581" s="208">
        <v>0</v>
      </c>
      <c r="R581" s="30">
        <v>0</v>
      </c>
      <c r="S581" s="30">
        <v>109</v>
      </c>
      <c r="T581" s="166">
        <f>O581/S581</f>
        <v>0</v>
      </c>
      <c r="U581" s="28" t="s">
        <v>18</v>
      </c>
      <c r="V581" s="29">
        <v>1</v>
      </c>
      <c r="W581" s="29">
        <v>0</v>
      </c>
      <c r="X581" s="29">
        <v>0</v>
      </c>
      <c r="Y581" s="29"/>
      <c r="Z581" s="29"/>
      <c r="AA581" s="29"/>
      <c r="AB581" s="29"/>
      <c r="AC581" s="29"/>
      <c r="AD581" s="121" t="s">
        <v>934</v>
      </c>
      <c r="AE581" s="141" t="s">
        <v>932</v>
      </c>
      <c r="AF581" s="54">
        <v>44663</v>
      </c>
    </row>
    <row r="582" spans="1:32" ht="15" customHeight="1" x14ac:dyDescent="0.25">
      <c r="A582" s="801"/>
      <c r="B582" s="798"/>
      <c r="C582" s="1120"/>
      <c r="D582" s="117"/>
      <c r="E582" s="1644"/>
      <c r="F582" s="771" t="s">
        <v>70</v>
      </c>
      <c r="G582" s="370"/>
      <c r="H582" s="350"/>
      <c r="I582" s="360"/>
      <c r="J582" s="196"/>
      <c r="K582" s="404"/>
      <c r="L582" s="357"/>
      <c r="M582" s="360"/>
      <c r="N582" s="418"/>
      <c r="O582" s="212"/>
      <c r="P582" s="25"/>
      <c r="Q582" s="212"/>
      <c r="R582" s="25"/>
      <c r="S582" s="25"/>
      <c r="T582" s="172"/>
      <c r="U582" s="24" t="s">
        <v>18</v>
      </c>
      <c r="V582" s="12">
        <v>1</v>
      </c>
      <c r="W582" s="12">
        <v>0</v>
      </c>
      <c r="X582" s="12">
        <v>0</v>
      </c>
      <c r="Y582" s="12"/>
      <c r="Z582" s="12"/>
      <c r="AA582" s="12"/>
      <c r="AB582" s="12"/>
      <c r="AC582" s="12"/>
      <c r="AD582" s="2" t="s">
        <v>934</v>
      </c>
      <c r="AE582" s="5" t="s">
        <v>932</v>
      </c>
      <c r="AF582" s="55"/>
    </row>
    <row r="583" spans="1:32" ht="25.5" customHeight="1" x14ac:dyDescent="0.25">
      <c r="A583" s="801"/>
      <c r="B583" s="798"/>
      <c r="C583" s="1120"/>
      <c r="D583" s="816"/>
      <c r="E583" s="606"/>
      <c r="F583" s="771" t="s">
        <v>79</v>
      </c>
      <c r="G583" s="839"/>
      <c r="H583" s="831"/>
      <c r="I583" s="836"/>
      <c r="J583" s="823"/>
      <c r="K583" s="844"/>
      <c r="L583" s="834"/>
      <c r="M583" s="836"/>
      <c r="N583" s="418"/>
      <c r="O583" s="759"/>
      <c r="P583" s="739"/>
      <c r="Q583" s="759"/>
      <c r="R583" s="739"/>
      <c r="S583" s="739"/>
      <c r="T583" s="755"/>
      <c r="U583" s="853" t="s">
        <v>18</v>
      </c>
      <c r="V583" s="851">
        <v>1</v>
      </c>
      <c r="W583" s="851">
        <v>0</v>
      </c>
      <c r="X583" s="851">
        <v>0</v>
      </c>
      <c r="Y583" s="735"/>
      <c r="Z583" s="735"/>
      <c r="AA583" s="735"/>
      <c r="AB583" s="735"/>
      <c r="AC583" s="735"/>
      <c r="AD583" s="964" t="s">
        <v>1323</v>
      </c>
      <c r="AE583" s="852" t="s">
        <v>1324</v>
      </c>
      <c r="AF583" s="813"/>
    </row>
    <row r="584" spans="1:32" s="1336" customFormat="1" ht="26.25" customHeight="1" x14ac:dyDescent="0.25">
      <c r="A584" s="1351"/>
      <c r="B584" s="1343"/>
      <c r="C584" s="1389"/>
      <c r="D584" s="1390"/>
      <c r="E584" s="1536" t="s">
        <v>1630</v>
      </c>
      <c r="F584" s="842" t="s">
        <v>1627</v>
      </c>
      <c r="G584" s="1424"/>
      <c r="H584" s="831"/>
      <c r="I584" s="1413"/>
      <c r="J584" s="1418"/>
      <c r="K584" s="844"/>
      <c r="L584" s="1444"/>
      <c r="M584" s="1413"/>
      <c r="N584" s="1441"/>
      <c r="O584" s="1433"/>
      <c r="P584" s="1357"/>
      <c r="Q584" s="1433"/>
      <c r="R584" s="1357"/>
      <c r="S584" s="1357"/>
      <c r="T584" s="1410"/>
      <c r="U584" s="1346" t="s">
        <v>18</v>
      </c>
      <c r="V584" s="1338">
        <v>1</v>
      </c>
      <c r="W584" s="1338">
        <v>0</v>
      </c>
      <c r="X584" s="1338">
        <v>0</v>
      </c>
      <c r="Y584" s="1344"/>
      <c r="Z584" s="1344"/>
      <c r="AA584" s="1344"/>
      <c r="AB584" s="1344"/>
      <c r="AC584" s="1344"/>
      <c r="AD584" s="964" t="s">
        <v>1629</v>
      </c>
      <c r="AE584" s="1341" t="s">
        <v>1628</v>
      </c>
      <c r="AF584" s="1377"/>
    </row>
    <row r="585" spans="1:32" ht="15" customHeight="1" x14ac:dyDescent="0.25">
      <c r="A585" s="801"/>
      <c r="B585" s="798"/>
      <c r="C585" s="1120"/>
      <c r="D585" s="816"/>
      <c r="E585" s="37"/>
      <c r="F585" s="842" t="s">
        <v>71</v>
      </c>
      <c r="G585" s="839"/>
      <c r="H585" s="831"/>
      <c r="I585" s="836"/>
      <c r="J585" s="823"/>
      <c r="K585" s="844"/>
      <c r="L585" s="834"/>
      <c r="M585" s="836"/>
      <c r="N585" s="418"/>
      <c r="O585" s="828"/>
      <c r="P585" s="810"/>
      <c r="Q585" s="828"/>
      <c r="R585" s="810"/>
      <c r="S585" s="810"/>
      <c r="T585" s="820"/>
      <c r="U585" s="853" t="s">
        <v>18</v>
      </c>
      <c r="V585" s="851">
        <v>1</v>
      </c>
      <c r="W585" s="851">
        <v>0</v>
      </c>
      <c r="X585" s="851">
        <v>0</v>
      </c>
      <c r="Y585" s="851"/>
      <c r="Z585" s="851"/>
      <c r="AA585" s="851"/>
      <c r="AB585" s="851"/>
      <c r="AC585" s="851"/>
      <c r="AD585" s="800" t="s">
        <v>1287</v>
      </c>
      <c r="AE585" s="799" t="s">
        <v>1322</v>
      </c>
      <c r="AF585" s="813"/>
    </row>
    <row r="586" spans="1:32" ht="26.25" customHeight="1" x14ac:dyDescent="0.25">
      <c r="A586" s="801"/>
      <c r="B586" s="798"/>
      <c r="C586" s="1120"/>
      <c r="D586" s="117"/>
      <c r="E586" s="37"/>
      <c r="F586" s="1626" t="s">
        <v>859</v>
      </c>
      <c r="G586" s="370"/>
      <c r="H586" s="350"/>
      <c r="I586" s="360"/>
      <c r="J586" s="196"/>
      <c r="K586" s="404"/>
      <c r="L586" s="357"/>
      <c r="M586" s="360"/>
      <c r="N586" s="418"/>
      <c r="O586" s="211"/>
      <c r="P586" s="43"/>
      <c r="Q586" s="211"/>
      <c r="R586" s="43"/>
      <c r="S586" s="43"/>
      <c r="T586" s="168"/>
      <c r="U586" s="42" t="s">
        <v>18</v>
      </c>
      <c r="V586" s="16">
        <v>1</v>
      </c>
      <c r="W586" s="16">
        <v>0</v>
      </c>
      <c r="X586" s="16">
        <v>0</v>
      </c>
      <c r="Y586" s="5"/>
      <c r="Z586" s="5"/>
      <c r="AA586" s="5"/>
      <c r="AB586" s="5"/>
      <c r="AC586" s="5"/>
      <c r="AD586" s="1348" t="s">
        <v>933</v>
      </c>
      <c r="AE586" s="15" t="s">
        <v>815</v>
      </c>
      <c r="AF586" s="55"/>
    </row>
    <row r="587" spans="1:32" ht="40.5" customHeight="1" thickBot="1" x14ac:dyDescent="0.3">
      <c r="A587" s="815"/>
      <c r="B587" s="806"/>
      <c r="C587" s="1135"/>
      <c r="D587" s="139"/>
      <c r="E587" s="49"/>
      <c r="F587" s="1642"/>
      <c r="G587" s="371"/>
      <c r="H587" s="355"/>
      <c r="I587" s="366"/>
      <c r="J587" s="197"/>
      <c r="K587" s="405"/>
      <c r="L587" s="358"/>
      <c r="M587" s="366"/>
      <c r="N587" s="464"/>
      <c r="O587" s="210"/>
      <c r="P587" s="23"/>
      <c r="Q587" s="210"/>
      <c r="R587" s="23"/>
      <c r="S587" s="23"/>
      <c r="T587" s="170"/>
      <c r="U587" s="22" t="s">
        <v>18</v>
      </c>
      <c r="V587" s="20">
        <v>1</v>
      </c>
      <c r="W587" s="20">
        <v>1</v>
      </c>
      <c r="X587" s="20">
        <v>1</v>
      </c>
      <c r="Y587" s="20"/>
      <c r="Z587" s="20"/>
      <c r="AA587" s="20"/>
      <c r="AB587" s="20"/>
      <c r="AC587" s="20"/>
      <c r="AD587" s="1472" t="s">
        <v>1572</v>
      </c>
      <c r="AE587" s="854" t="s">
        <v>1403</v>
      </c>
      <c r="AF587" s="56"/>
    </row>
    <row r="588" spans="1:32" ht="102" customHeight="1" x14ac:dyDescent="0.25">
      <c r="A588" s="801">
        <v>27</v>
      </c>
      <c r="B588" s="798">
        <v>61520</v>
      </c>
      <c r="C588" s="1120" t="s">
        <v>437</v>
      </c>
      <c r="D588" s="1390" t="s">
        <v>58</v>
      </c>
      <c r="E588" s="1537" t="s">
        <v>1632</v>
      </c>
      <c r="F588" s="770" t="s">
        <v>859</v>
      </c>
      <c r="G588" s="370">
        <f>H588/$H$657</f>
        <v>1.3333333333333333</v>
      </c>
      <c r="H588" s="84">
        <v>8</v>
      </c>
      <c r="I588" s="360">
        <v>3</v>
      </c>
      <c r="J588" s="196">
        <f>I588/$I$657</f>
        <v>1</v>
      </c>
      <c r="K588" s="10">
        <v>2</v>
      </c>
      <c r="L588" s="357">
        <f>K588/$K$657</f>
        <v>0.66666666666666663</v>
      </c>
      <c r="M588" s="360">
        <v>0</v>
      </c>
      <c r="N588" s="564">
        <f>M588/H588</f>
        <v>0</v>
      </c>
      <c r="O588" s="829">
        <v>0</v>
      </c>
      <c r="P588" s="1362">
        <v>0</v>
      </c>
      <c r="Q588" s="1429">
        <v>0</v>
      </c>
      <c r="R588" s="1362">
        <v>0</v>
      </c>
      <c r="S588" s="1362">
        <v>138</v>
      </c>
      <c r="T588" s="1404">
        <f>O588/S588</f>
        <v>0</v>
      </c>
      <c r="U588" s="1360" t="s">
        <v>18</v>
      </c>
      <c r="V588" s="857">
        <v>1</v>
      </c>
      <c r="W588" s="857">
        <v>0</v>
      </c>
      <c r="X588" s="857">
        <v>0</v>
      </c>
      <c r="Y588" s="857"/>
      <c r="Z588" s="857"/>
      <c r="AA588" s="857"/>
      <c r="AB588" s="857"/>
      <c r="AC588" s="857"/>
      <c r="AD588" s="1469" t="s">
        <v>1569</v>
      </c>
      <c r="AE588" s="857" t="s">
        <v>1403</v>
      </c>
      <c r="AF588" s="54">
        <v>44663</v>
      </c>
    </row>
    <row r="589" spans="1:32" ht="27" customHeight="1" x14ac:dyDescent="0.25">
      <c r="A589" s="801"/>
      <c r="B589" s="798"/>
      <c r="C589" s="1120"/>
      <c r="D589" s="117"/>
      <c r="E589" s="1138" t="s">
        <v>1631</v>
      </c>
      <c r="F589" s="771" t="s">
        <v>185</v>
      </c>
      <c r="G589" s="370"/>
      <c r="H589" s="350"/>
      <c r="I589" s="360"/>
      <c r="J589" s="196"/>
      <c r="K589" s="10"/>
      <c r="L589" s="357"/>
      <c r="M589" s="360"/>
      <c r="N589" s="564"/>
      <c r="O589" s="830"/>
      <c r="P589" s="1339"/>
      <c r="Q589" s="1430"/>
      <c r="R589" s="1339"/>
      <c r="S589" s="1339"/>
      <c r="T589" s="1405"/>
      <c r="U589" s="1346" t="s">
        <v>18</v>
      </c>
      <c r="V589" s="851">
        <v>1</v>
      </c>
      <c r="W589" s="851">
        <v>0</v>
      </c>
      <c r="X589" s="851">
        <v>0</v>
      </c>
      <c r="Y589" s="851"/>
      <c r="Z589" s="851"/>
      <c r="AA589" s="851"/>
      <c r="AB589" s="851"/>
      <c r="AC589" s="851"/>
      <c r="AD589" s="851">
        <v>0</v>
      </c>
      <c r="AE589" s="852" t="s">
        <v>679</v>
      </c>
      <c r="AF589" s="813"/>
    </row>
    <row r="590" spans="1:32" ht="27" customHeight="1" thickBot="1" x14ac:dyDescent="0.3">
      <c r="A590" s="801"/>
      <c r="B590" s="798"/>
      <c r="C590" s="1120"/>
      <c r="D590" s="117"/>
      <c r="E590" s="1138"/>
      <c r="F590" s="771" t="s">
        <v>79</v>
      </c>
      <c r="G590" s="370"/>
      <c r="H590" s="350"/>
      <c r="I590" s="360"/>
      <c r="J590" s="196"/>
      <c r="K590" s="10"/>
      <c r="L590" s="357"/>
      <c r="M590" s="360"/>
      <c r="N590" s="564"/>
      <c r="O590" s="577"/>
      <c r="P590" s="1339"/>
      <c r="Q590" s="1339"/>
      <c r="R590" s="1339"/>
      <c r="S590" s="1339"/>
      <c r="T590" s="1405"/>
      <c r="U590" s="1346" t="s">
        <v>18</v>
      </c>
      <c r="V590" s="851">
        <v>1</v>
      </c>
      <c r="W590" s="851">
        <v>0</v>
      </c>
      <c r="X590" s="851">
        <v>0</v>
      </c>
      <c r="Y590" s="854"/>
      <c r="Z590" s="854"/>
      <c r="AA590" s="854"/>
      <c r="AB590" s="854"/>
      <c r="AC590" s="854"/>
      <c r="AD590" s="851" t="s">
        <v>670</v>
      </c>
      <c r="AE590" s="852" t="s">
        <v>936</v>
      </c>
      <c r="AF590" s="813"/>
    </row>
    <row r="591" spans="1:32" ht="27" customHeight="1" x14ac:dyDescent="0.25">
      <c r="A591" s="801"/>
      <c r="B591" s="798"/>
      <c r="C591" s="1120"/>
      <c r="D591" s="117"/>
      <c r="E591" s="37"/>
      <c r="F591" s="771" t="s">
        <v>235</v>
      </c>
      <c r="G591" s="370"/>
      <c r="H591" s="350"/>
      <c r="I591" s="618"/>
      <c r="J591" s="196"/>
      <c r="K591" s="10"/>
      <c r="L591" s="357"/>
      <c r="M591" s="360"/>
      <c r="N591" s="564"/>
      <c r="O591" s="577"/>
      <c r="P591" s="1339"/>
      <c r="Q591" s="1339"/>
      <c r="R591" s="1339"/>
      <c r="S591" s="1339"/>
      <c r="T591" s="1405"/>
      <c r="U591" s="1346" t="s">
        <v>18</v>
      </c>
      <c r="V591" s="851">
        <v>1</v>
      </c>
      <c r="W591" s="851">
        <v>0</v>
      </c>
      <c r="X591" s="851">
        <v>0</v>
      </c>
      <c r="Y591" s="857">
        <v>0</v>
      </c>
      <c r="Z591" s="857">
        <v>0</v>
      </c>
      <c r="AA591" s="857">
        <v>0</v>
      </c>
      <c r="AB591" s="857">
        <v>0</v>
      </c>
      <c r="AC591" s="857">
        <v>0</v>
      </c>
      <c r="AD591" s="796" t="s">
        <v>1329</v>
      </c>
      <c r="AE591" s="612" t="s">
        <v>935</v>
      </c>
      <c r="AF591" s="813"/>
    </row>
    <row r="592" spans="1:32" ht="15" customHeight="1" x14ac:dyDescent="0.25">
      <c r="A592" s="801"/>
      <c r="B592" s="798"/>
      <c r="C592" s="1120"/>
      <c r="D592" s="117"/>
      <c r="E592" s="37"/>
      <c r="F592" s="1252" t="s">
        <v>1328</v>
      </c>
      <c r="G592" s="370"/>
      <c r="H592" s="350"/>
      <c r="I592" s="360"/>
      <c r="J592" s="196"/>
      <c r="K592" s="10"/>
      <c r="L592" s="357"/>
      <c r="M592" s="360"/>
      <c r="N592" s="564"/>
      <c r="O592" s="577"/>
      <c r="P592" s="1339"/>
      <c r="Q592" s="1339"/>
      <c r="R592" s="1339"/>
      <c r="S592" s="1339"/>
      <c r="T592" s="1405"/>
      <c r="U592" s="1367" t="s">
        <v>18</v>
      </c>
      <c r="V592" s="800">
        <v>1</v>
      </c>
      <c r="W592" s="800">
        <v>0</v>
      </c>
      <c r="X592" s="800">
        <v>0</v>
      </c>
      <c r="Y592" s="800"/>
      <c r="Z592" s="800"/>
      <c r="AA592" s="800"/>
      <c r="AB592" s="800"/>
      <c r="AC592" s="800"/>
      <c r="AD592" s="799" t="s">
        <v>678</v>
      </c>
      <c r="AE592" s="799" t="s">
        <v>1633</v>
      </c>
      <c r="AF592" s="813"/>
    </row>
    <row r="593" spans="1:32" ht="15" customHeight="1" x14ac:dyDescent="0.25">
      <c r="A593" s="801"/>
      <c r="B593" s="798"/>
      <c r="C593" s="1120"/>
      <c r="D593" s="816"/>
      <c r="E593" s="37"/>
      <c r="F593" s="771" t="s">
        <v>1332</v>
      </c>
      <c r="G593" s="839"/>
      <c r="H593" s="831"/>
      <c r="I593" s="836"/>
      <c r="J593" s="823"/>
      <c r="K593" s="797"/>
      <c r="L593" s="834"/>
      <c r="M593" s="836"/>
      <c r="N593" s="564"/>
      <c r="O593" s="577"/>
      <c r="P593" s="1339"/>
      <c r="Q593" s="1339"/>
      <c r="R593" s="1339"/>
      <c r="S593" s="1339"/>
      <c r="T593" s="1405"/>
      <c r="U593" s="1367" t="s">
        <v>18</v>
      </c>
      <c r="V593" s="800">
        <v>1</v>
      </c>
      <c r="W593" s="800">
        <v>0</v>
      </c>
      <c r="X593" s="800">
        <v>0</v>
      </c>
      <c r="Y593" s="851"/>
      <c r="Z593" s="851"/>
      <c r="AA593" s="851"/>
      <c r="AB593" s="851"/>
      <c r="AC593" s="851"/>
      <c r="AD593" s="852" t="s">
        <v>492</v>
      </c>
      <c r="AE593" s="851" t="s">
        <v>1290</v>
      </c>
      <c r="AF593" s="813"/>
    </row>
    <row r="594" spans="1:32" ht="15" customHeight="1" x14ac:dyDescent="0.25">
      <c r="A594" s="801"/>
      <c r="B594" s="798"/>
      <c r="C594" s="1120"/>
      <c r="D594" s="816"/>
      <c r="E594" s="37"/>
      <c r="F594" s="771" t="s">
        <v>1333</v>
      </c>
      <c r="G594" s="839"/>
      <c r="H594" s="831"/>
      <c r="I594" s="836"/>
      <c r="J594" s="823"/>
      <c r="K594" s="797"/>
      <c r="L594" s="834"/>
      <c r="M594" s="836"/>
      <c r="N594" s="564"/>
      <c r="O594" s="577"/>
      <c r="P594" s="1339"/>
      <c r="Q594" s="1339"/>
      <c r="R594" s="1339"/>
      <c r="S594" s="1339"/>
      <c r="T594" s="1405"/>
      <c r="U594" s="1367" t="s">
        <v>18</v>
      </c>
      <c r="V594" s="800">
        <v>1</v>
      </c>
      <c r="W594" s="800">
        <v>0</v>
      </c>
      <c r="X594" s="800">
        <v>0</v>
      </c>
      <c r="Y594" s="798"/>
      <c r="Z594" s="798"/>
      <c r="AA594" s="798"/>
      <c r="AB594" s="798"/>
      <c r="AC594" s="798"/>
      <c r="AD594" s="852" t="s">
        <v>1334</v>
      </c>
      <c r="AE594" s="851" t="s">
        <v>1335</v>
      </c>
      <c r="AF594" s="813"/>
    </row>
    <row r="595" spans="1:32" ht="15" customHeight="1" thickBot="1" x14ac:dyDescent="0.3">
      <c r="A595" s="801"/>
      <c r="B595" s="798"/>
      <c r="C595" s="1120"/>
      <c r="D595" s="816"/>
      <c r="E595" s="37"/>
      <c r="F595" s="1252" t="s">
        <v>165</v>
      </c>
      <c r="G595" s="839"/>
      <c r="H595" s="831"/>
      <c r="I595" s="836"/>
      <c r="J595" s="823"/>
      <c r="K595" s="797"/>
      <c r="L595" s="834"/>
      <c r="M595" s="836"/>
      <c r="N595" s="564"/>
      <c r="O595" s="565"/>
      <c r="P595" s="1369"/>
      <c r="Q595" s="1434"/>
      <c r="R595" s="1369"/>
      <c r="S595" s="1369"/>
      <c r="T595" s="1407"/>
      <c r="U595" s="1367" t="s">
        <v>18</v>
      </c>
      <c r="V595" s="800">
        <v>1</v>
      </c>
      <c r="W595" s="800">
        <v>0</v>
      </c>
      <c r="X595" s="800">
        <v>0</v>
      </c>
      <c r="Y595" s="798"/>
      <c r="Z595" s="798"/>
      <c r="AA595" s="798"/>
      <c r="AB595" s="798"/>
      <c r="AC595" s="798"/>
      <c r="AD595" s="17" t="s">
        <v>1330</v>
      </c>
      <c r="AE595" s="17" t="s">
        <v>1331</v>
      </c>
      <c r="AF595" s="813"/>
    </row>
    <row r="596" spans="1:32" ht="85.5" customHeight="1" x14ac:dyDescent="0.25">
      <c r="A596" s="1492">
        <v>28</v>
      </c>
      <c r="B596" s="1493">
        <v>61540</v>
      </c>
      <c r="C596" s="1494" t="s">
        <v>756</v>
      </c>
      <c r="D596" s="1503" t="s">
        <v>755</v>
      </c>
      <c r="E596" s="414">
        <v>0</v>
      </c>
      <c r="F596" s="770" t="s">
        <v>859</v>
      </c>
      <c r="G596" s="1495">
        <f>H596/$H$657</f>
        <v>0.33333333333333331</v>
      </c>
      <c r="H596" s="1496">
        <v>2</v>
      </c>
      <c r="I596" s="1514">
        <v>0</v>
      </c>
      <c r="J596" s="1504">
        <f>I596/$I$657</f>
        <v>0</v>
      </c>
      <c r="K596" s="1497">
        <v>0</v>
      </c>
      <c r="L596" s="1498">
        <f>K596/$K$657</f>
        <v>0</v>
      </c>
      <c r="M596" s="1514">
        <v>0</v>
      </c>
      <c r="N596" s="1505">
        <f>M596/H596</f>
        <v>0</v>
      </c>
      <c r="O596" s="1501">
        <v>0</v>
      </c>
      <c r="P596" s="1313">
        <v>0</v>
      </c>
      <c r="Q596" s="1314">
        <v>0</v>
      </c>
      <c r="R596" s="1313">
        <v>0</v>
      </c>
      <c r="S596" s="1313">
        <v>130</v>
      </c>
      <c r="T596" s="1502">
        <v>0</v>
      </c>
      <c r="U596" s="362" t="s">
        <v>18</v>
      </c>
      <c r="V596" s="1361">
        <v>1</v>
      </c>
      <c r="W596" s="1361">
        <v>0</v>
      </c>
      <c r="X596" s="1361">
        <v>0</v>
      </c>
      <c r="Y596" s="1361"/>
      <c r="Z596" s="1361"/>
      <c r="AA596" s="1361"/>
      <c r="AB596" s="1361"/>
      <c r="AC596" s="1361"/>
      <c r="AD596" s="1500" t="s">
        <v>1573</v>
      </c>
      <c r="AE596" s="1385" t="s">
        <v>1403</v>
      </c>
      <c r="AF596" s="1499">
        <v>44663</v>
      </c>
    </row>
    <row r="597" spans="1:32" s="1336" customFormat="1" ht="16.5" customHeight="1" thickBot="1" x14ac:dyDescent="0.3">
      <c r="A597" s="689"/>
      <c r="B597" s="1049"/>
      <c r="C597" s="1506"/>
      <c r="D597" s="1507"/>
      <c r="E597" s="721"/>
      <c r="F597" s="1427" t="s">
        <v>515</v>
      </c>
      <c r="G597" s="1063"/>
      <c r="H597" s="1508"/>
      <c r="I597" s="1230"/>
      <c r="J597" s="1515"/>
      <c r="K597" s="1052"/>
      <c r="L597" s="1053"/>
      <c r="M597" s="1230"/>
      <c r="N597" s="1512"/>
      <c r="O597" s="1513"/>
      <c r="P597" s="1057"/>
      <c r="Q597" s="1058"/>
      <c r="R597" s="1057"/>
      <c r="S597" s="1057"/>
      <c r="T597" s="1509"/>
      <c r="U597" s="1364" t="s">
        <v>18</v>
      </c>
      <c r="V597" s="1363">
        <v>1</v>
      </c>
      <c r="W597" s="1364">
        <v>0</v>
      </c>
      <c r="X597" s="1363">
        <v>0</v>
      </c>
      <c r="Y597" s="1363"/>
      <c r="Z597" s="1363"/>
      <c r="AA597" s="1363"/>
      <c r="AB597" s="1363"/>
      <c r="AC597" s="1363"/>
      <c r="AD597" s="1510" t="s">
        <v>492</v>
      </c>
      <c r="AE597" s="1398" t="s">
        <v>1608</v>
      </c>
      <c r="AF597" s="1511"/>
    </row>
    <row r="598" spans="1:32" ht="40.5" customHeight="1" x14ac:dyDescent="0.25">
      <c r="A598" s="812">
        <v>29</v>
      </c>
      <c r="B598" s="803">
        <v>61560</v>
      </c>
      <c r="C598" s="1119" t="s">
        <v>774</v>
      </c>
      <c r="D598" s="1177" t="s">
        <v>937</v>
      </c>
      <c r="E598" s="1645" t="s">
        <v>1336</v>
      </c>
      <c r="F598" s="1724" t="s">
        <v>859</v>
      </c>
      <c r="G598" s="841">
        <f>H598/$H$657</f>
        <v>0.66666666666666663</v>
      </c>
      <c r="H598" s="702">
        <v>4</v>
      </c>
      <c r="I598" s="838">
        <v>2</v>
      </c>
      <c r="J598" s="822">
        <f>I598/$I$657</f>
        <v>0.66666666666666663</v>
      </c>
      <c r="K598" s="389">
        <v>0</v>
      </c>
      <c r="L598" s="637">
        <f>K598/$K$657</f>
        <v>0</v>
      </c>
      <c r="M598" s="838">
        <v>1</v>
      </c>
      <c r="N598" s="463">
        <f>M598/H598</f>
        <v>0.25</v>
      </c>
      <c r="O598" s="214">
        <v>0</v>
      </c>
      <c r="P598" s="145">
        <v>0</v>
      </c>
      <c r="Q598" s="214">
        <v>0</v>
      </c>
      <c r="R598" s="145">
        <v>0</v>
      </c>
      <c r="S598" s="145">
        <v>137</v>
      </c>
      <c r="T598" s="1146">
        <v>0</v>
      </c>
      <c r="U598" s="855" t="s">
        <v>18</v>
      </c>
      <c r="V598" s="803">
        <v>1</v>
      </c>
      <c r="W598" s="855">
        <v>1</v>
      </c>
      <c r="X598" s="803">
        <v>0</v>
      </c>
      <c r="Y598" s="803"/>
      <c r="Z598" s="803"/>
      <c r="AA598" s="803"/>
      <c r="AB598" s="803"/>
      <c r="AC598" s="803"/>
      <c r="AD598" s="1471" t="s">
        <v>1571</v>
      </c>
      <c r="AE598" s="1614" t="s">
        <v>1403</v>
      </c>
      <c r="AF598" s="54">
        <v>44663</v>
      </c>
    </row>
    <row r="599" spans="1:32" ht="55.5" customHeight="1" x14ac:dyDescent="0.25">
      <c r="A599" s="801"/>
      <c r="B599" s="798"/>
      <c r="C599" s="1120"/>
      <c r="D599" s="1144"/>
      <c r="E599" s="1646"/>
      <c r="F599" s="1627"/>
      <c r="G599" s="839"/>
      <c r="H599" s="685"/>
      <c r="I599" s="836"/>
      <c r="J599" s="823"/>
      <c r="K599" s="836"/>
      <c r="L599" s="823"/>
      <c r="M599" s="836"/>
      <c r="N599" s="418"/>
      <c r="O599" s="826"/>
      <c r="P599" s="796"/>
      <c r="Q599" s="826"/>
      <c r="R599" s="796"/>
      <c r="S599" s="796"/>
      <c r="T599" s="240"/>
      <c r="U599" s="779" t="s">
        <v>18</v>
      </c>
      <c r="V599" s="851">
        <v>1</v>
      </c>
      <c r="W599" s="235">
        <v>1</v>
      </c>
      <c r="X599" s="851">
        <v>0</v>
      </c>
      <c r="Y599" s="851"/>
      <c r="Z599" s="851"/>
      <c r="AA599" s="851"/>
      <c r="AB599" s="851"/>
      <c r="AC599" s="851"/>
      <c r="AD599" s="1470" t="s">
        <v>1570</v>
      </c>
      <c r="AE599" s="1615"/>
      <c r="AF599" s="813"/>
    </row>
    <row r="600" spans="1:32" s="1336" customFormat="1" ht="16.5" customHeight="1" x14ac:dyDescent="0.25">
      <c r="A600" s="1351"/>
      <c r="B600" s="1343"/>
      <c r="C600" s="1389"/>
      <c r="D600" s="1144"/>
      <c r="E600" s="1646"/>
      <c r="F600" s="1490" t="s">
        <v>1605</v>
      </c>
      <c r="G600" s="1424"/>
      <c r="H600" s="685"/>
      <c r="I600" s="1413"/>
      <c r="J600" s="1418"/>
      <c r="K600" s="1413"/>
      <c r="L600" s="1418"/>
      <c r="M600" s="1413"/>
      <c r="N600" s="1441"/>
      <c r="O600" s="830"/>
      <c r="P600" s="1339"/>
      <c r="Q600" s="1430"/>
      <c r="R600" s="1339"/>
      <c r="S600" s="1339"/>
      <c r="T600" s="240"/>
      <c r="U600" s="1436" t="s">
        <v>18</v>
      </c>
      <c r="V600" s="1338">
        <v>1</v>
      </c>
      <c r="W600" s="1436">
        <v>0</v>
      </c>
      <c r="X600" s="1338">
        <v>0</v>
      </c>
      <c r="Y600" s="1343"/>
      <c r="Z600" s="1343"/>
      <c r="AA600" s="1343"/>
      <c r="AB600" s="1343"/>
      <c r="AC600" s="1343"/>
      <c r="AD600" s="612" t="s">
        <v>1606</v>
      </c>
      <c r="AE600" s="1491" t="s">
        <v>1607</v>
      </c>
      <c r="AF600" s="1377"/>
    </row>
    <row r="601" spans="1:32" ht="16.5" customHeight="1" x14ac:dyDescent="0.25">
      <c r="A601" s="801"/>
      <c r="B601" s="798"/>
      <c r="C601" s="1120"/>
      <c r="D601" s="1144"/>
      <c r="E601" s="1646"/>
      <c r="F601" s="991" t="s">
        <v>67</v>
      </c>
      <c r="G601" s="839"/>
      <c r="H601" s="685"/>
      <c r="I601" s="836"/>
      <c r="J601" s="823"/>
      <c r="K601" s="836"/>
      <c r="L601" s="823"/>
      <c r="M601" s="836"/>
      <c r="N601" s="418"/>
      <c r="O601" s="19"/>
      <c r="P601" s="52"/>
      <c r="Q601" s="19"/>
      <c r="R601" s="52"/>
      <c r="S601" s="52"/>
      <c r="T601" s="1009"/>
      <c r="U601" s="221" t="s">
        <v>18</v>
      </c>
      <c r="V601" s="220">
        <v>1</v>
      </c>
      <c r="W601" s="220">
        <v>0</v>
      </c>
      <c r="X601" s="220">
        <v>0</v>
      </c>
      <c r="Y601" s="798"/>
      <c r="Z601" s="798"/>
      <c r="AA601" s="798"/>
      <c r="AB601" s="798"/>
      <c r="AC601" s="798"/>
      <c r="AD601" s="797" t="s">
        <v>1337</v>
      </c>
      <c r="AE601" s="17" t="s">
        <v>1338</v>
      </c>
      <c r="AF601" s="813"/>
    </row>
    <row r="602" spans="1:32" ht="16.5" customHeight="1" thickBot="1" x14ac:dyDescent="0.3">
      <c r="A602" s="815"/>
      <c r="B602" s="806"/>
      <c r="C602" s="1135"/>
      <c r="D602" s="1147"/>
      <c r="E602" s="1720"/>
      <c r="F602" s="1489" t="s">
        <v>482</v>
      </c>
      <c r="G602" s="840"/>
      <c r="H602" s="686"/>
      <c r="I602" s="837"/>
      <c r="J602" s="824"/>
      <c r="K602" s="837"/>
      <c r="L602" s="824"/>
      <c r="M602" s="837"/>
      <c r="N602" s="846"/>
      <c r="O602" s="848"/>
      <c r="P602" s="802"/>
      <c r="Q602" s="827"/>
      <c r="R602" s="802"/>
      <c r="S602" s="802"/>
      <c r="T602" s="241"/>
      <c r="U602" s="223" t="s">
        <v>18</v>
      </c>
      <c r="V602" s="222">
        <v>1</v>
      </c>
      <c r="W602" s="222">
        <v>0</v>
      </c>
      <c r="X602" s="222">
        <v>0</v>
      </c>
      <c r="Y602" s="854"/>
      <c r="Z602" s="854"/>
      <c r="AA602" s="854"/>
      <c r="AB602" s="854"/>
      <c r="AC602" s="854"/>
      <c r="AD602" s="788" t="s">
        <v>1337</v>
      </c>
      <c r="AE602" s="854" t="s">
        <v>1338</v>
      </c>
      <c r="AF602" s="814"/>
    </row>
    <row r="603" spans="1:32" ht="27" customHeight="1" x14ac:dyDescent="0.25">
      <c r="A603" s="812">
        <v>30</v>
      </c>
      <c r="B603" s="803">
        <v>61570</v>
      </c>
      <c r="C603" s="1148" t="s">
        <v>1102</v>
      </c>
      <c r="D603" s="1122" t="s">
        <v>1339</v>
      </c>
      <c r="E603" s="684" t="s">
        <v>1604</v>
      </c>
      <c r="F603" s="770" t="s">
        <v>859</v>
      </c>
      <c r="G603" s="841">
        <f>H603/$H$657</f>
        <v>0.5</v>
      </c>
      <c r="H603" s="702">
        <v>3</v>
      </c>
      <c r="I603" s="838">
        <v>1</v>
      </c>
      <c r="J603" s="822">
        <f>I603/$I$657</f>
        <v>0.33333333333333331</v>
      </c>
      <c r="K603" s="389">
        <v>0</v>
      </c>
      <c r="L603" s="637">
        <f>K603/$K$657</f>
        <v>0</v>
      </c>
      <c r="M603" s="838">
        <v>0</v>
      </c>
      <c r="N603" s="463">
        <v>0</v>
      </c>
      <c r="O603" s="575">
        <v>0</v>
      </c>
      <c r="P603" s="145">
        <v>0</v>
      </c>
      <c r="Q603" s="214">
        <v>0</v>
      </c>
      <c r="R603" s="145">
        <v>0</v>
      </c>
      <c r="S603" s="145">
        <v>82</v>
      </c>
      <c r="T603" s="1146">
        <v>0</v>
      </c>
      <c r="U603" s="595" t="s">
        <v>18</v>
      </c>
      <c r="V603" s="857">
        <v>1</v>
      </c>
      <c r="W603" s="234">
        <v>1</v>
      </c>
      <c r="X603" s="857">
        <v>0</v>
      </c>
      <c r="Y603" s="857"/>
      <c r="Z603" s="857"/>
      <c r="AA603" s="857"/>
      <c r="AB603" s="857"/>
      <c r="AC603" s="857"/>
      <c r="AD603" s="856" t="s">
        <v>1217</v>
      </c>
      <c r="AE603" s="857" t="s">
        <v>1403</v>
      </c>
      <c r="AF603" s="231">
        <v>44663</v>
      </c>
    </row>
    <row r="604" spans="1:32" s="1336" customFormat="1" ht="27" customHeight="1" x14ac:dyDescent="0.25">
      <c r="A604" s="1351"/>
      <c r="B604" s="1343"/>
      <c r="C604" s="1137"/>
      <c r="D604" s="1123"/>
      <c r="E604" s="570"/>
      <c r="F604" s="1487" t="s">
        <v>67</v>
      </c>
      <c r="G604" s="1424"/>
      <c r="H604" s="685"/>
      <c r="I604" s="1413"/>
      <c r="J604" s="1418"/>
      <c r="K604" s="844"/>
      <c r="L604" s="638"/>
      <c r="M604" s="1413"/>
      <c r="N604" s="1441"/>
      <c r="O604" s="217"/>
      <c r="P604" s="1374"/>
      <c r="Q604" s="1350"/>
      <c r="R604" s="1374"/>
      <c r="S604" s="1374"/>
      <c r="T604" s="1009"/>
      <c r="U604" s="779" t="s">
        <v>135</v>
      </c>
      <c r="V604" s="1338">
        <v>1</v>
      </c>
      <c r="W604" s="1436">
        <v>0</v>
      </c>
      <c r="X604" s="1338">
        <v>0</v>
      </c>
      <c r="Y604" s="1338"/>
      <c r="Z604" s="1338"/>
      <c r="AA604" s="1338"/>
      <c r="AB604" s="1338"/>
      <c r="AC604" s="1338"/>
      <c r="AD604" s="1436" t="s">
        <v>1602</v>
      </c>
      <c r="AE604" s="1338" t="s">
        <v>1603</v>
      </c>
      <c r="AF604" s="1379"/>
    </row>
    <row r="605" spans="1:32" ht="15" customHeight="1" thickBot="1" x14ac:dyDescent="0.3">
      <c r="A605" s="815"/>
      <c r="B605" s="806"/>
      <c r="C605" s="1149"/>
      <c r="D605" s="1124"/>
      <c r="E605" s="1132"/>
      <c r="F605" s="1488" t="s">
        <v>1340</v>
      </c>
      <c r="G605" s="840"/>
      <c r="H605" s="686"/>
      <c r="I605" s="837"/>
      <c r="J605" s="824"/>
      <c r="K605" s="405"/>
      <c r="L605" s="605"/>
      <c r="M605" s="837"/>
      <c r="N605" s="846"/>
      <c r="O605" s="565"/>
      <c r="P605" s="44"/>
      <c r="Q605" s="213"/>
      <c r="R605" s="44"/>
      <c r="S605" s="44"/>
      <c r="T605" s="1129"/>
      <c r="U605" s="405" t="s">
        <v>18</v>
      </c>
      <c r="V605" s="806">
        <v>1</v>
      </c>
      <c r="W605" s="807">
        <v>0</v>
      </c>
      <c r="X605" s="806">
        <v>0</v>
      </c>
      <c r="Y605" s="806"/>
      <c r="Z605" s="806"/>
      <c r="AA605" s="806"/>
      <c r="AB605" s="806"/>
      <c r="AC605" s="806"/>
      <c r="AD605" s="807" t="s">
        <v>1341</v>
      </c>
      <c r="AE605" s="806" t="s">
        <v>1342</v>
      </c>
      <c r="AF605" s="232"/>
    </row>
    <row r="606" spans="1:32" ht="15" customHeight="1" thickBot="1" x14ac:dyDescent="0.3">
      <c r="A606" s="1654" t="s">
        <v>420</v>
      </c>
      <c r="B606" s="1655"/>
      <c r="C606" s="1655"/>
      <c r="D606" s="260"/>
      <c r="E606" s="260"/>
      <c r="F606" s="645"/>
      <c r="G606" s="377">
        <f t="shared" ref="G606:N606" si="6">AVERAGE(G607:G652)</f>
        <v>0.83333333333333337</v>
      </c>
      <c r="H606" s="615">
        <f t="shared" si="6"/>
        <v>5</v>
      </c>
      <c r="I606" s="369">
        <f t="shared" si="6"/>
        <v>1.6666666666666667</v>
      </c>
      <c r="J606" s="504">
        <f t="shared" si="6"/>
        <v>0.55555555555555558</v>
      </c>
      <c r="K606" s="265">
        <f t="shared" si="6"/>
        <v>0.33333333333333331</v>
      </c>
      <c r="L606" s="505">
        <f t="shared" si="6"/>
        <v>0.1111111111111111</v>
      </c>
      <c r="M606" s="1140">
        <f t="shared" si="6"/>
        <v>0.55555555555555558</v>
      </c>
      <c r="N606" s="506">
        <f t="shared" si="6"/>
        <v>8.4391534391534392E-2</v>
      </c>
      <c r="O606" s="265">
        <f>SUM(O607:O652)</f>
        <v>7</v>
      </c>
      <c r="P606" s="264">
        <f>SUM(P607:P652)</f>
        <v>1</v>
      </c>
      <c r="Q606" s="263">
        <f>SUM(Q607:Q652)</f>
        <v>2</v>
      </c>
      <c r="R606" s="264">
        <f>SUM(R607:R652)</f>
        <v>2</v>
      </c>
      <c r="S606" s="264">
        <f>SUM(S607:S652)</f>
        <v>799</v>
      </c>
      <c r="T606" s="524">
        <f>AVERAGE(T607:T652)</f>
        <v>1.3461538461538462E-2</v>
      </c>
      <c r="U606" s="260"/>
      <c r="V606" s="260"/>
      <c r="W606" s="260"/>
      <c r="X606" s="260"/>
      <c r="Y606" s="29"/>
      <c r="Z606" s="29"/>
      <c r="AA606" s="29"/>
      <c r="AB606" s="29"/>
      <c r="AC606" s="29"/>
      <c r="AD606" s="260"/>
      <c r="AE606" s="260"/>
      <c r="AF606" s="262"/>
    </row>
    <row r="607" spans="1:32" ht="28.5" customHeight="1" x14ac:dyDescent="0.25">
      <c r="A607" s="1236">
        <v>1</v>
      </c>
      <c r="B607" s="1229">
        <v>70020</v>
      </c>
      <c r="C607" s="1229" t="s">
        <v>411</v>
      </c>
      <c r="D607" s="246" t="s">
        <v>37</v>
      </c>
      <c r="E607" s="401" t="s">
        <v>802</v>
      </c>
      <c r="F607" s="1647" t="s">
        <v>859</v>
      </c>
      <c r="G607" s="372">
        <f>H607/$H$657</f>
        <v>1.1666666666666667</v>
      </c>
      <c r="H607" s="665">
        <v>7</v>
      </c>
      <c r="I607" s="456">
        <v>4</v>
      </c>
      <c r="J607" s="195">
        <f>I607/$I$657</f>
        <v>1.3333333333333333</v>
      </c>
      <c r="K607" s="121">
        <v>0</v>
      </c>
      <c r="L607" s="356">
        <f>K607/$K$657</f>
        <v>0</v>
      </c>
      <c r="M607" s="456">
        <v>1</v>
      </c>
      <c r="N607" s="463">
        <f>M607/H607</f>
        <v>0.14285714285714285</v>
      </c>
      <c r="O607" s="601">
        <v>0</v>
      </c>
      <c r="P607" s="244">
        <v>0</v>
      </c>
      <c r="Q607" s="244">
        <v>0</v>
      </c>
      <c r="R607" s="244">
        <v>0</v>
      </c>
      <c r="S607" s="244">
        <v>71</v>
      </c>
      <c r="T607" s="247">
        <v>0</v>
      </c>
      <c r="U607" s="1544" t="s">
        <v>18</v>
      </c>
      <c r="V607" s="147">
        <v>1</v>
      </c>
      <c r="W607" s="147">
        <v>0</v>
      </c>
      <c r="X607" s="147">
        <v>0</v>
      </c>
      <c r="Y607" s="1338"/>
      <c r="Z607" s="1338"/>
      <c r="AA607" s="1338"/>
      <c r="AB607" s="1338"/>
      <c r="AC607" s="1338"/>
      <c r="AD607" s="1344" t="s">
        <v>1206</v>
      </c>
      <c r="AE607" s="735" t="s">
        <v>1403</v>
      </c>
      <c r="AF607" s="54">
        <v>44664</v>
      </c>
    </row>
    <row r="608" spans="1:32" s="1336" customFormat="1" ht="28.5" customHeight="1" x14ac:dyDescent="0.25">
      <c r="A608" s="1237"/>
      <c r="B608" s="1224"/>
      <c r="C608" s="1224"/>
      <c r="D608" s="1538"/>
      <c r="E608" s="1539"/>
      <c r="F608" s="1648"/>
      <c r="G608" s="1424"/>
      <c r="H608" s="664"/>
      <c r="I608" s="1438"/>
      <c r="J608" s="1418"/>
      <c r="K608" s="1382"/>
      <c r="L608" s="1444"/>
      <c r="M608" s="1438"/>
      <c r="N608" s="1441"/>
      <c r="O608" s="1540"/>
      <c r="P608" s="1541"/>
      <c r="Q608" s="1541"/>
      <c r="R608" s="1541"/>
      <c r="S608" s="1541"/>
      <c r="T608" s="1542"/>
      <c r="U608" s="1543" t="s">
        <v>18</v>
      </c>
      <c r="V608" s="696">
        <v>1</v>
      </c>
      <c r="W608" s="696">
        <v>0</v>
      </c>
      <c r="X608" s="696">
        <v>0</v>
      </c>
      <c r="Y608" s="1344"/>
      <c r="Z608" s="1344"/>
      <c r="AA608" s="1344"/>
      <c r="AB608" s="1344"/>
      <c r="AC608" s="1344"/>
      <c r="AD608" s="1343" t="s">
        <v>1620</v>
      </c>
      <c r="AE608" s="1344" t="s">
        <v>1619</v>
      </c>
      <c r="AF608" s="1379"/>
    </row>
    <row r="609" spans="1:32" ht="27" customHeight="1" x14ac:dyDescent="0.25">
      <c r="A609" s="1237"/>
      <c r="B609" s="1224"/>
      <c r="C609" s="1224"/>
      <c r="D609" s="229"/>
      <c r="E609" s="725" t="s">
        <v>799</v>
      </c>
      <c r="F609" s="1474" t="s">
        <v>185</v>
      </c>
      <c r="G609" s="370"/>
      <c r="H609" s="351"/>
      <c r="I609" s="458"/>
      <c r="J609" s="196"/>
      <c r="K609" s="75"/>
      <c r="L609" s="357"/>
      <c r="M609" s="458"/>
      <c r="N609" s="418"/>
      <c r="O609" s="602"/>
      <c r="P609" s="243"/>
      <c r="Q609" s="243"/>
      <c r="R609" s="243"/>
      <c r="S609" s="243"/>
      <c r="T609" s="248"/>
      <c r="U609" s="221" t="s">
        <v>18</v>
      </c>
      <c r="V609" s="220">
        <v>1</v>
      </c>
      <c r="W609" s="220">
        <v>1</v>
      </c>
      <c r="X609" s="220">
        <v>1</v>
      </c>
      <c r="Y609" s="5"/>
      <c r="Z609" s="5"/>
      <c r="AA609" s="5"/>
      <c r="AB609" s="5"/>
      <c r="AC609" s="5"/>
      <c r="AD609" s="851" t="s">
        <v>1345</v>
      </c>
      <c r="AE609" s="851" t="s">
        <v>1344</v>
      </c>
      <c r="AF609" s="225"/>
    </row>
    <row r="610" spans="1:32" ht="15" customHeight="1" x14ac:dyDescent="0.25">
      <c r="A610" s="1237"/>
      <c r="B610" s="1224"/>
      <c r="C610" s="1224"/>
      <c r="D610" s="229"/>
      <c r="E610" s="75"/>
      <c r="F610" s="1474" t="s">
        <v>70</v>
      </c>
      <c r="G610" s="370"/>
      <c r="H610" s="351"/>
      <c r="I610" s="458"/>
      <c r="J610" s="196"/>
      <c r="K610" s="75"/>
      <c r="L610" s="357"/>
      <c r="M610" s="458"/>
      <c r="N610" s="418"/>
      <c r="O610" s="602"/>
      <c r="P610" s="243"/>
      <c r="Q610" s="243"/>
      <c r="R610" s="243"/>
      <c r="S610" s="243"/>
      <c r="T610" s="248"/>
      <c r="U610" s="221" t="s">
        <v>18</v>
      </c>
      <c r="V610" s="220">
        <v>1</v>
      </c>
      <c r="W610" s="220">
        <v>0</v>
      </c>
      <c r="X610" s="220">
        <v>0</v>
      </c>
      <c r="Y610" s="5"/>
      <c r="Z610" s="5"/>
      <c r="AA610" s="5"/>
      <c r="AB610" s="5"/>
      <c r="AC610" s="5"/>
      <c r="AD610" s="5" t="s">
        <v>801</v>
      </c>
      <c r="AE610" s="851" t="s">
        <v>1582</v>
      </c>
      <c r="AF610" s="225"/>
    </row>
    <row r="611" spans="1:32" ht="27" customHeight="1" x14ac:dyDescent="0.25">
      <c r="A611" s="1237"/>
      <c r="B611" s="1224"/>
      <c r="C611" s="1224"/>
      <c r="D611" s="229"/>
      <c r="E611" s="1475" t="s">
        <v>1577</v>
      </c>
      <c r="F611" s="1474" t="s">
        <v>520</v>
      </c>
      <c r="G611" s="370"/>
      <c r="H611" s="351"/>
      <c r="I611" s="458"/>
      <c r="J611" s="196"/>
      <c r="K611" s="75"/>
      <c r="L611" s="357"/>
      <c r="M611" s="458"/>
      <c r="N611" s="418"/>
      <c r="O611" s="602"/>
      <c r="P611" s="243"/>
      <c r="Q611" s="243"/>
      <c r="R611" s="243"/>
      <c r="S611" s="243"/>
      <c r="T611" s="248"/>
      <c r="U611" s="221" t="s">
        <v>18</v>
      </c>
      <c r="V611" s="220">
        <v>1</v>
      </c>
      <c r="W611" s="220">
        <v>0</v>
      </c>
      <c r="X611" s="220">
        <v>0</v>
      </c>
      <c r="Y611" s="5"/>
      <c r="Z611" s="5"/>
      <c r="AA611" s="5"/>
      <c r="AB611" s="5"/>
      <c r="AC611" s="5"/>
      <c r="AD611" s="5" t="s">
        <v>800</v>
      </c>
      <c r="AE611" s="851" t="s">
        <v>1343</v>
      </c>
      <c r="AF611" s="225"/>
    </row>
    <row r="612" spans="1:32" s="1336" customFormat="1" ht="27.75" customHeight="1" x14ac:dyDescent="0.25">
      <c r="A612" s="1237"/>
      <c r="B612" s="1224"/>
      <c r="C612" s="1224"/>
      <c r="D612" s="229"/>
      <c r="E612" s="1475"/>
      <c r="F612" s="1565" t="s">
        <v>1579</v>
      </c>
      <c r="G612" s="1424"/>
      <c r="H612" s="351"/>
      <c r="I612" s="1438"/>
      <c r="J612" s="1418"/>
      <c r="K612" s="1382"/>
      <c r="L612" s="1444"/>
      <c r="M612" s="1438"/>
      <c r="N612" s="1441"/>
      <c r="O612" s="602"/>
      <c r="P612" s="243"/>
      <c r="Q612" s="243"/>
      <c r="R612" s="243"/>
      <c r="S612" s="243"/>
      <c r="T612" s="248"/>
      <c r="U612" s="221" t="s">
        <v>216</v>
      </c>
      <c r="V612" s="1435">
        <v>1</v>
      </c>
      <c r="W612" s="1435">
        <v>0</v>
      </c>
      <c r="X612" s="1435">
        <v>0</v>
      </c>
      <c r="Y612" s="1338"/>
      <c r="Z612" s="1338"/>
      <c r="AA612" s="1338"/>
      <c r="AB612" s="1338"/>
      <c r="AC612" s="1338"/>
      <c r="AD612" s="1338" t="s">
        <v>1581</v>
      </c>
      <c r="AE612" s="1338" t="s">
        <v>1580</v>
      </c>
      <c r="AF612" s="225"/>
    </row>
    <row r="613" spans="1:32" ht="15" customHeight="1" x14ac:dyDescent="0.25">
      <c r="A613" s="1237"/>
      <c r="B613" s="1224"/>
      <c r="C613" s="1224"/>
      <c r="D613" s="229"/>
      <c r="E613" s="75"/>
      <c r="F613" s="1304" t="s">
        <v>160</v>
      </c>
      <c r="G613" s="370"/>
      <c r="H613" s="351"/>
      <c r="I613" s="458"/>
      <c r="J613" s="196"/>
      <c r="K613" s="75"/>
      <c r="L613" s="357"/>
      <c r="M613" s="458"/>
      <c r="N613" s="418"/>
      <c r="O613" s="602"/>
      <c r="P613" s="243"/>
      <c r="Q613" s="243"/>
      <c r="R613" s="243"/>
      <c r="S613" s="243"/>
      <c r="T613" s="248"/>
      <c r="U613" s="221" t="s">
        <v>18</v>
      </c>
      <c r="V613" s="220">
        <v>1</v>
      </c>
      <c r="W613" s="220">
        <v>0</v>
      </c>
      <c r="X613" s="220">
        <v>0</v>
      </c>
      <c r="Y613" s="5"/>
      <c r="Z613" s="5"/>
      <c r="AA613" s="5"/>
      <c r="AB613" s="5"/>
      <c r="AC613" s="5"/>
      <c r="AD613" s="5" t="s">
        <v>722</v>
      </c>
      <c r="AE613" s="5" t="s">
        <v>1583</v>
      </c>
      <c r="AF613" s="225"/>
    </row>
    <row r="614" spans="1:32" ht="16.5" customHeight="1" thickBot="1" x14ac:dyDescent="0.3">
      <c r="A614" s="1238"/>
      <c r="B614" s="1228"/>
      <c r="C614" s="1228"/>
      <c r="D614" s="230"/>
      <c r="E614" s="122"/>
      <c r="F614" s="1476" t="s">
        <v>530</v>
      </c>
      <c r="G614" s="371"/>
      <c r="H614" s="653"/>
      <c r="I614" s="562"/>
      <c r="J614" s="197"/>
      <c r="K614" s="561"/>
      <c r="L614" s="358"/>
      <c r="M614" s="562"/>
      <c r="N614" s="846"/>
      <c r="O614" s="603"/>
      <c r="P614" s="245"/>
      <c r="Q614" s="245"/>
      <c r="R614" s="245"/>
      <c r="S614" s="245"/>
      <c r="T614" s="249"/>
      <c r="U614" s="223" t="s">
        <v>18</v>
      </c>
      <c r="V614" s="222">
        <v>1</v>
      </c>
      <c r="W614" s="222">
        <v>0</v>
      </c>
      <c r="X614" s="222">
        <v>0</v>
      </c>
      <c r="Y614" s="5"/>
      <c r="Z614" s="5"/>
      <c r="AA614" s="5"/>
      <c r="AB614" s="5"/>
      <c r="AC614" s="5"/>
      <c r="AD614" s="20">
        <v>0</v>
      </c>
      <c r="AE614" s="851" t="s">
        <v>1578</v>
      </c>
      <c r="AF614" s="226"/>
    </row>
    <row r="615" spans="1:32" ht="15" customHeight="1" thickBot="1" x14ac:dyDescent="0.3">
      <c r="A615" s="421">
        <v>2</v>
      </c>
      <c r="B615" s="798">
        <v>70110</v>
      </c>
      <c r="C615" s="798" t="s">
        <v>205</v>
      </c>
      <c r="D615" s="636" t="s">
        <v>204</v>
      </c>
      <c r="E615" s="1621" t="s">
        <v>559</v>
      </c>
      <c r="F615" s="1306" t="s">
        <v>74</v>
      </c>
      <c r="G615" s="370">
        <f>H615/$H$657</f>
        <v>0.83333333333333337</v>
      </c>
      <c r="H615" s="666">
        <v>5</v>
      </c>
      <c r="I615" s="360">
        <v>0</v>
      </c>
      <c r="J615" s="196">
        <f>I615/$I$657</f>
        <v>0</v>
      </c>
      <c r="K615" s="84">
        <v>1</v>
      </c>
      <c r="L615" s="357">
        <f>K615/$K$657</f>
        <v>0.33333333333333331</v>
      </c>
      <c r="M615" s="360">
        <v>0</v>
      </c>
      <c r="N615" s="418">
        <f>M615/H615</f>
        <v>0</v>
      </c>
      <c r="O615" s="593">
        <v>0</v>
      </c>
      <c r="P615" s="25">
        <v>0</v>
      </c>
      <c r="Q615" s="212">
        <v>0</v>
      </c>
      <c r="R615" s="25">
        <v>0</v>
      </c>
      <c r="S615" s="25">
        <v>68</v>
      </c>
      <c r="T615" s="219">
        <f>O615/S615</f>
        <v>0</v>
      </c>
      <c r="U615" s="28" t="s">
        <v>18</v>
      </c>
      <c r="V615" s="29">
        <v>1</v>
      </c>
      <c r="W615" s="29">
        <v>0</v>
      </c>
      <c r="X615" s="29">
        <v>0</v>
      </c>
      <c r="Y615" s="20"/>
      <c r="Z615" s="20"/>
      <c r="AA615" s="20"/>
      <c r="AB615" s="20"/>
      <c r="AC615" s="20"/>
      <c r="AD615" s="12" t="s">
        <v>787</v>
      </c>
      <c r="AE615" s="103" t="s">
        <v>1584</v>
      </c>
      <c r="AF615" s="54">
        <v>44664</v>
      </c>
    </row>
    <row r="616" spans="1:32" ht="17.25" customHeight="1" x14ac:dyDescent="0.25">
      <c r="A616" s="421"/>
      <c r="B616" s="798"/>
      <c r="C616" s="798"/>
      <c r="D616" s="636"/>
      <c r="E616" s="1621"/>
      <c r="F616" s="1479" t="s">
        <v>931</v>
      </c>
      <c r="G616" s="370"/>
      <c r="H616" s="353"/>
      <c r="I616" s="360"/>
      <c r="J616" s="196"/>
      <c r="K616" s="10"/>
      <c r="L616" s="357"/>
      <c r="M616" s="360"/>
      <c r="N616" s="418"/>
      <c r="O616" s="216"/>
      <c r="P616" s="7"/>
      <c r="Q616" s="209"/>
      <c r="R616" s="7"/>
      <c r="S616" s="7"/>
      <c r="T616" s="179"/>
      <c r="U616" s="14" t="s">
        <v>18</v>
      </c>
      <c r="V616" s="5">
        <v>1</v>
      </c>
      <c r="W616" s="5">
        <v>0</v>
      </c>
      <c r="X616" s="5">
        <v>0</v>
      </c>
      <c r="Y616" s="29">
        <v>1</v>
      </c>
      <c r="Z616" s="29">
        <v>1</v>
      </c>
      <c r="AA616" s="29">
        <v>0</v>
      </c>
      <c r="AB616" s="29">
        <v>0</v>
      </c>
      <c r="AC616" s="29">
        <v>1</v>
      </c>
      <c r="AD616" s="851" t="s">
        <v>1585</v>
      </c>
      <c r="AE616" s="852" t="s">
        <v>1586</v>
      </c>
      <c r="AF616" s="55"/>
    </row>
    <row r="617" spans="1:32" s="1336" customFormat="1" ht="26.25" customHeight="1" x14ac:dyDescent="0.25">
      <c r="A617" s="421"/>
      <c r="B617" s="1343"/>
      <c r="C617" s="1343"/>
      <c r="D617" s="636"/>
      <c r="E617" s="1516"/>
      <c r="F617" s="1479" t="s">
        <v>859</v>
      </c>
      <c r="G617" s="1424"/>
      <c r="H617" s="764"/>
      <c r="I617" s="1413"/>
      <c r="J617" s="1418"/>
      <c r="K617" s="1342"/>
      <c r="L617" s="1444"/>
      <c r="M617" s="1413"/>
      <c r="N617" s="1441"/>
      <c r="O617" s="830"/>
      <c r="P617" s="1339"/>
      <c r="Q617" s="1430"/>
      <c r="R617" s="1339"/>
      <c r="S617" s="1339"/>
      <c r="T617" s="1411"/>
      <c r="U617" s="1346" t="s">
        <v>18</v>
      </c>
      <c r="V617" s="1338">
        <v>1</v>
      </c>
      <c r="W617" s="1338">
        <v>0</v>
      </c>
      <c r="X617" s="1338">
        <v>0</v>
      </c>
      <c r="Y617" s="1344"/>
      <c r="Z617" s="1344"/>
      <c r="AA617" s="1344"/>
      <c r="AB617" s="1344"/>
      <c r="AC617" s="1344"/>
      <c r="AD617" s="1338" t="s">
        <v>1609</v>
      </c>
      <c r="AE617" s="1341" t="s">
        <v>903</v>
      </c>
      <c r="AF617" s="1377"/>
    </row>
    <row r="618" spans="1:32" ht="15" customHeight="1" x14ac:dyDescent="0.25">
      <c r="A618" s="421"/>
      <c r="B618" s="798"/>
      <c r="C618" s="798"/>
      <c r="D618" s="636"/>
      <c r="E618" s="656"/>
      <c r="F618" s="1478" t="s">
        <v>530</v>
      </c>
      <c r="G618" s="370"/>
      <c r="H618" s="353"/>
      <c r="I618" s="360"/>
      <c r="J618" s="196"/>
      <c r="K618" s="10"/>
      <c r="L618" s="357"/>
      <c r="M618" s="360"/>
      <c r="N618" s="418"/>
      <c r="O618" s="216"/>
      <c r="P618" s="7"/>
      <c r="Q618" s="209"/>
      <c r="R618" s="7"/>
      <c r="S618" s="7"/>
      <c r="T618" s="179"/>
      <c r="U618" s="14" t="s">
        <v>18</v>
      </c>
      <c r="V618" s="5">
        <v>1</v>
      </c>
      <c r="W618" s="5">
        <v>0</v>
      </c>
      <c r="X618" s="5">
        <v>0</v>
      </c>
      <c r="Y618" s="5"/>
      <c r="Z618" s="5"/>
      <c r="AA618" s="5"/>
      <c r="AB618" s="5"/>
      <c r="AC618" s="5"/>
      <c r="AD618" s="5">
        <v>0</v>
      </c>
      <c r="AE618" s="852" t="s">
        <v>1346</v>
      </c>
      <c r="AF618" s="55"/>
    </row>
    <row r="619" spans="1:32" ht="15" customHeight="1" thickBot="1" x14ac:dyDescent="0.3">
      <c r="A619" s="422"/>
      <c r="B619" s="806"/>
      <c r="C619" s="806"/>
      <c r="D619" s="657"/>
      <c r="E619" s="419"/>
      <c r="F619" s="1477" t="s">
        <v>207</v>
      </c>
      <c r="G619" s="371"/>
      <c r="H619" s="354"/>
      <c r="I619" s="360"/>
      <c r="J619" s="196"/>
      <c r="K619" s="10"/>
      <c r="L619" s="357"/>
      <c r="M619" s="360"/>
      <c r="N619" s="418"/>
      <c r="O619" s="592"/>
      <c r="P619" s="23"/>
      <c r="Q619" s="210"/>
      <c r="R619" s="23"/>
      <c r="S619" s="23"/>
      <c r="T619" s="180"/>
      <c r="U619" s="22" t="s">
        <v>18</v>
      </c>
      <c r="V619" s="20">
        <v>1</v>
      </c>
      <c r="W619" s="20">
        <v>0</v>
      </c>
      <c r="X619" s="20">
        <v>0</v>
      </c>
      <c r="Y619" s="5"/>
      <c r="Z619" s="5"/>
      <c r="AA619" s="5"/>
      <c r="AB619" s="5"/>
      <c r="AC619" s="5"/>
      <c r="AD619" s="20" t="s">
        <v>560</v>
      </c>
      <c r="AE619" s="21" t="s">
        <v>206</v>
      </c>
      <c r="AF619" s="56"/>
    </row>
    <row r="620" spans="1:32" ht="15" customHeight="1" x14ac:dyDescent="0.25">
      <c r="A620" s="420">
        <v>3</v>
      </c>
      <c r="B620" s="803">
        <v>70021</v>
      </c>
      <c r="C620" s="803" t="s">
        <v>207</v>
      </c>
      <c r="D620" s="569" t="s">
        <v>1347</v>
      </c>
      <c r="E620" s="1652" t="s">
        <v>1348</v>
      </c>
      <c r="F620" s="1305" t="s">
        <v>205</v>
      </c>
      <c r="G620" s="370">
        <f>H620/$H$657</f>
        <v>1</v>
      </c>
      <c r="H620" s="666">
        <v>6</v>
      </c>
      <c r="I620" s="368">
        <v>2</v>
      </c>
      <c r="J620" s="195">
        <f>I620/$I$657</f>
        <v>0.66666666666666663</v>
      </c>
      <c r="K620" s="389">
        <v>1</v>
      </c>
      <c r="L620" s="356">
        <f>K620/$K$657</f>
        <v>0.33333333333333331</v>
      </c>
      <c r="M620" s="368">
        <v>1</v>
      </c>
      <c r="N620" s="463">
        <f>M620/H620</f>
        <v>0.16666666666666666</v>
      </c>
      <c r="O620" s="595">
        <v>0</v>
      </c>
      <c r="P620" s="30">
        <v>0</v>
      </c>
      <c r="Q620" s="208">
        <v>0</v>
      </c>
      <c r="R620" s="30">
        <v>0</v>
      </c>
      <c r="S620" s="30">
        <v>67</v>
      </c>
      <c r="T620" s="163">
        <f>O620/S620</f>
        <v>0</v>
      </c>
      <c r="U620" s="28" t="s">
        <v>18</v>
      </c>
      <c r="V620" s="29">
        <v>1</v>
      </c>
      <c r="W620" s="29">
        <v>0</v>
      </c>
      <c r="X620" s="29">
        <v>0</v>
      </c>
      <c r="Y620" s="5"/>
      <c r="Z620" s="5"/>
      <c r="AA620" s="5"/>
      <c r="AB620" s="5"/>
      <c r="AC620" s="5"/>
      <c r="AD620" s="29" t="s">
        <v>560</v>
      </c>
      <c r="AE620" s="103" t="s">
        <v>206</v>
      </c>
      <c r="AF620" s="54">
        <v>44664</v>
      </c>
    </row>
    <row r="621" spans="1:32" ht="27" customHeight="1" x14ac:dyDescent="0.25">
      <c r="A621" s="421"/>
      <c r="B621" s="798"/>
      <c r="C621" s="798"/>
      <c r="D621" s="636"/>
      <c r="E621" s="1621"/>
      <c r="F621" s="1531" t="s">
        <v>185</v>
      </c>
      <c r="G621" s="370"/>
      <c r="H621" s="353"/>
      <c r="I621" s="360"/>
      <c r="J621" s="196"/>
      <c r="K621" s="404"/>
      <c r="L621" s="357"/>
      <c r="M621" s="360"/>
      <c r="N621" s="418"/>
      <c r="O621" s="596"/>
      <c r="P621" s="25"/>
      <c r="Q621" s="212"/>
      <c r="R621" s="25"/>
      <c r="S621" s="25"/>
      <c r="T621" s="219"/>
      <c r="U621" s="24" t="s">
        <v>18</v>
      </c>
      <c r="V621" s="12">
        <v>1</v>
      </c>
      <c r="W621" s="12">
        <v>0</v>
      </c>
      <c r="X621" s="12">
        <v>0</v>
      </c>
      <c r="Y621" s="5"/>
      <c r="Z621" s="5"/>
      <c r="AA621" s="5"/>
      <c r="AB621" s="5"/>
      <c r="AC621" s="5"/>
      <c r="AD621" s="12" t="s">
        <v>557</v>
      </c>
      <c r="AE621" s="13" t="s">
        <v>1349</v>
      </c>
      <c r="AF621" s="55"/>
    </row>
    <row r="622" spans="1:32" ht="15" customHeight="1" thickBot="1" x14ac:dyDescent="0.3">
      <c r="A622" s="421"/>
      <c r="B622" s="798"/>
      <c r="C622" s="798"/>
      <c r="D622" s="636"/>
      <c r="E622" s="1621"/>
      <c r="F622" s="1474" t="s">
        <v>67</v>
      </c>
      <c r="G622" s="370"/>
      <c r="H622" s="353"/>
      <c r="I622" s="360"/>
      <c r="J622" s="196"/>
      <c r="K622" s="404"/>
      <c r="L622" s="357"/>
      <c r="M622" s="360"/>
      <c r="N622" s="418"/>
      <c r="O622" s="596"/>
      <c r="P622" s="25"/>
      <c r="Q622" s="212"/>
      <c r="R622" s="25"/>
      <c r="S622" s="25"/>
      <c r="T622" s="219"/>
      <c r="U622" s="24" t="s">
        <v>18</v>
      </c>
      <c r="V622" s="12">
        <v>1</v>
      </c>
      <c r="W622" s="12">
        <v>0</v>
      </c>
      <c r="X622" s="12">
        <v>0</v>
      </c>
      <c r="Y622" s="20"/>
      <c r="Z622" s="20"/>
      <c r="AA622" s="20"/>
      <c r="AB622" s="20"/>
      <c r="AC622" s="20"/>
      <c r="AD622" s="12" t="s">
        <v>804</v>
      </c>
      <c r="AE622" s="13" t="s">
        <v>1639</v>
      </c>
      <c r="AF622" s="55"/>
    </row>
    <row r="623" spans="1:32" s="1336" customFormat="1" ht="15" customHeight="1" thickBot="1" x14ac:dyDescent="0.3">
      <c r="A623" s="421"/>
      <c r="B623" s="1343"/>
      <c r="C623" s="1343"/>
      <c r="D623" s="636"/>
      <c r="E623" s="1332"/>
      <c r="F623" s="1478" t="s">
        <v>716</v>
      </c>
      <c r="G623" s="1101"/>
      <c r="H623" s="783"/>
      <c r="I623" s="1102"/>
      <c r="J623" s="1103"/>
      <c r="K623" s="1104"/>
      <c r="L623" s="1521"/>
      <c r="M623" s="1102"/>
      <c r="N623" s="1522"/>
      <c r="O623" s="1523"/>
      <c r="P623" s="1524"/>
      <c r="Q623" s="1525"/>
      <c r="R623" s="1524"/>
      <c r="S623" s="1524"/>
      <c r="T623" s="1526"/>
      <c r="U623" s="1527" t="s">
        <v>18</v>
      </c>
      <c r="V623" s="1528">
        <v>1</v>
      </c>
      <c r="W623" s="1528">
        <v>0</v>
      </c>
      <c r="X623" s="1528">
        <v>0</v>
      </c>
      <c r="Y623" s="1529"/>
      <c r="Z623" s="1529"/>
      <c r="AA623" s="1529"/>
      <c r="AB623" s="1529"/>
      <c r="AC623" s="1529"/>
      <c r="AD623" s="1528" t="s">
        <v>715</v>
      </c>
      <c r="AE623" s="1530" t="s">
        <v>1469</v>
      </c>
      <c r="AF623" s="1377"/>
    </row>
    <row r="624" spans="1:32" ht="25.5" customHeight="1" x14ac:dyDescent="0.25">
      <c r="A624" s="421"/>
      <c r="B624" s="798"/>
      <c r="C624" s="798"/>
      <c r="D624" s="658"/>
      <c r="E624" s="491"/>
      <c r="F624" s="1304" t="s">
        <v>1077</v>
      </c>
      <c r="G624" s="370"/>
      <c r="H624" s="353"/>
      <c r="I624" s="360"/>
      <c r="J624" s="196"/>
      <c r="K624" s="404"/>
      <c r="L624" s="357"/>
      <c r="M624" s="360"/>
      <c r="N624" s="418"/>
      <c r="O624" s="576"/>
      <c r="P624" s="7"/>
      <c r="Q624" s="209"/>
      <c r="R624" s="7"/>
      <c r="S624" s="7"/>
      <c r="T624" s="179"/>
      <c r="U624" s="14" t="s">
        <v>18</v>
      </c>
      <c r="V624" s="5">
        <v>1</v>
      </c>
      <c r="W624" s="5">
        <v>0</v>
      </c>
      <c r="X624" s="5">
        <v>0</v>
      </c>
      <c r="Y624" s="29"/>
      <c r="Z624" s="29"/>
      <c r="AA624" s="29"/>
      <c r="AB624" s="29"/>
      <c r="AC624" s="29"/>
      <c r="AD624" s="5" t="s">
        <v>558</v>
      </c>
      <c r="AE624" s="612" t="s">
        <v>1638</v>
      </c>
      <c r="AF624" s="110"/>
    </row>
    <row r="625" spans="1:32" ht="15" customHeight="1" thickBot="1" x14ac:dyDescent="0.3">
      <c r="A625" s="1550"/>
      <c r="B625" s="1343"/>
      <c r="C625" s="1343"/>
      <c r="D625" s="658"/>
      <c r="E625" s="1551"/>
      <c r="F625" s="1552" t="s">
        <v>208</v>
      </c>
      <c r="G625" s="370"/>
      <c r="H625" s="353"/>
      <c r="I625" s="1413"/>
      <c r="J625" s="1418"/>
      <c r="K625" s="844"/>
      <c r="L625" s="1444"/>
      <c r="M625" s="1413"/>
      <c r="N625" s="1441"/>
      <c r="O625" s="782"/>
      <c r="P625" s="1368"/>
      <c r="Q625" s="1432"/>
      <c r="R625" s="1368"/>
      <c r="S625" s="1368"/>
      <c r="T625" s="380"/>
      <c r="U625" s="1367" t="s">
        <v>17</v>
      </c>
      <c r="V625" s="1348">
        <v>1</v>
      </c>
      <c r="W625" s="1348">
        <v>0</v>
      </c>
      <c r="X625" s="1348">
        <v>0</v>
      </c>
      <c r="Y625" s="1348"/>
      <c r="Z625" s="1348"/>
      <c r="AA625" s="1348"/>
      <c r="AB625" s="1348"/>
      <c r="AC625" s="1348"/>
      <c r="AD625" s="1348" t="s">
        <v>1637</v>
      </c>
      <c r="AE625" s="1347" t="s">
        <v>803</v>
      </c>
      <c r="AF625" s="1386"/>
    </row>
    <row r="626" spans="1:32" ht="25.5" customHeight="1" x14ac:dyDescent="0.25">
      <c r="A626" s="1553">
        <v>4</v>
      </c>
      <c r="B626" s="1358">
        <v>70040</v>
      </c>
      <c r="C626" s="1358" t="s">
        <v>412</v>
      </c>
      <c r="D626" s="569" t="s">
        <v>805</v>
      </c>
      <c r="E626" s="93" t="s">
        <v>1355</v>
      </c>
      <c r="F626" s="1547" t="s">
        <v>1352</v>
      </c>
      <c r="G626" s="1426">
        <f>H626/$H$657</f>
        <v>0.83333333333333337</v>
      </c>
      <c r="H626" s="681">
        <v>5</v>
      </c>
      <c r="I626" s="1414">
        <v>1</v>
      </c>
      <c r="J626" s="1417">
        <f>I626/$I$657</f>
        <v>0.33333333333333331</v>
      </c>
      <c r="K626" s="1359">
        <v>0</v>
      </c>
      <c r="L626" s="1445">
        <f>K626/$K$657</f>
        <v>0</v>
      </c>
      <c r="M626" s="1414">
        <v>0</v>
      </c>
      <c r="N626" s="1442">
        <f>M626/H626</f>
        <v>0</v>
      </c>
      <c r="O626" s="829">
        <v>0</v>
      </c>
      <c r="P626" s="1362">
        <v>0</v>
      </c>
      <c r="Q626" s="1429">
        <v>0</v>
      </c>
      <c r="R626" s="1362">
        <v>0</v>
      </c>
      <c r="S626" s="1362">
        <v>56</v>
      </c>
      <c r="T626" s="163">
        <f>O626/S626</f>
        <v>0</v>
      </c>
      <c r="U626" s="1360" t="s">
        <v>101</v>
      </c>
      <c r="V626" s="1361">
        <v>1</v>
      </c>
      <c r="W626" s="1361">
        <v>0</v>
      </c>
      <c r="X626" s="1361">
        <v>0</v>
      </c>
      <c r="Y626" s="1361"/>
      <c r="Z626" s="1361"/>
      <c r="AA626" s="1361"/>
      <c r="AB626" s="1361"/>
      <c r="AC626" s="1361"/>
      <c r="AD626" s="1361" t="s">
        <v>1354</v>
      </c>
      <c r="AE626" s="1385" t="s">
        <v>1353</v>
      </c>
      <c r="AF626" s="1376">
        <v>44664</v>
      </c>
    </row>
    <row r="627" spans="1:32" ht="26.25" customHeight="1" thickBot="1" x14ac:dyDescent="0.3">
      <c r="A627" s="423"/>
      <c r="B627" s="1343"/>
      <c r="C627" s="1343"/>
      <c r="D627" s="636"/>
      <c r="E627" s="745" t="s">
        <v>1351</v>
      </c>
      <c r="F627" s="1549" t="s">
        <v>482</v>
      </c>
      <c r="G627" s="1424"/>
      <c r="H627" s="655"/>
      <c r="I627" s="1413"/>
      <c r="J627" s="1418"/>
      <c r="K627" s="1413"/>
      <c r="L627" s="182"/>
      <c r="M627" s="1413"/>
      <c r="N627" s="1441"/>
      <c r="O627" s="780"/>
      <c r="P627" s="1357"/>
      <c r="Q627" s="1433"/>
      <c r="R627" s="1357"/>
      <c r="S627" s="1357"/>
      <c r="T627" s="219"/>
      <c r="U627" s="1356" t="s">
        <v>135</v>
      </c>
      <c r="V627" s="1338">
        <v>1</v>
      </c>
      <c r="W627" s="1338">
        <v>0</v>
      </c>
      <c r="X627" s="1338">
        <v>1</v>
      </c>
      <c r="Y627" s="1338"/>
      <c r="Z627" s="1338"/>
      <c r="AA627" s="1338"/>
      <c r="AB627" s="1338"/>
      <c r="AC627" s="1338"/>
      <c r="AD627" s="1338" t="s">
        <v>1350</v>
      </c>
      <c r="AE627" s="1548" t="s">
        <v>1640</v>
      </c>
      <c r="AF627" s="1377"/>
    </row>
    <row r="628" spans="1:32" ht="15" customHeight="1" x14ac:dyDescent="0.25">
      <c r="A628" s="423"/>
      <c r="B628" s="1343"/>
      <c r="C628" s="1343"/>
      <c r="D628" s="636"/>
      <c r="E628" s="745"/>
      <c r="F628" s="1306" t="s">
        <v>556</v>
      </c>
      <c r="G628" s="1424"/>
      <c r="H628" s="655"/>
      <c r="I628" s="1413"/>
      <c r="J628" s="1418"/>
      <c r="K628" s="1342"/>
      <c r="L628" s="1444"/>
      <c r="M628" s="1413"/>
      <c r="N628" s="1441"/>
      <c r="O628" s="780"/>
      <c r="P628" s="1357"/>
      <c r="Q628" s="1433"/>
      <c r="R628" s="1357"/>
      <c r="S628" s="1357"/>
      <c r="T628" s="219"/>
      <c r="U628" s="1356" t="s">
        <v>18</v>
      </c>
      <c r="V628" s="1344">
        <v>1</v>
      </c>
      <c r="W628" s="1344">
        <v>0</v>
      </c>
      <c r="X628" s="1344">
        <v>0</v>
      </c>
      <c r="Y628" s="1361"/>
      <c r="Z628" s="1361"/>
      <c r="AA628" s="1361"/>
      <c r="AB628" s="1361"/>
      <c r="AC628" s="1361"/>
      <c r="AD628" s="1344" t="s">
        <v>1229</v>
      </c>
      <c r="AE628" s="1338" t="s">
        <v>1109</v>
      </c>
      <c r="AF628" s="1377"/>
    </row>
    <row r="629" spans="1:32" ht="15" customHeight="1" x14ac:dyDescent="0.25">
      <c r="A629" s="423"/>
      <c r="B629" s="1343"/>
      <c r="C629" s="1343"/>
      <c r="D629" s="636"/>
      <c r="E629" s="1621" t="s">
        <v>1641</v>
      </c>
      <c r="F629" s="1304" t="s">
        <v>931</v>
      </c>
      <c r="G629" s="1424"/>
      <c r="H629" s="655"/>
      <c r="I629" s="1413"/>
      <c r="J629" s="1418"/>
      <c r="K629" s="1342"/>
      <c r="L629" s="1444"/>
      <c r="M629" s="1413"/>
      <c r="N629" s="1441"/>
      <c r="O629" s="780"/>
      <c r="P629" s="1357"/>
      <c r="Q629" s="1433"/>
      <c r="R629" s="1357"/>
      <c r="S629" s="1357"/>
      <c r="T629" s="219"/>
      <c r="U629" s="1356" t="s">
        <v>18</v>
      </c>
      <c r="V629" s="1344">
        <v>1</v>
      </c>
      <c r="W629" s="1344">
        <v>0</v>
      </c>
      <c r="X629" s="1344">
        <v>0</v>
      </c>
      <c r="Y629" s="1338"/>
      <c r="Z629" s="1338"/>
      <c r="AA629" s="1338"/>
      <c r="AB629" s="1338"/>
      <c r="AC629" s="1338"/>
      <c r="AD629" s="1344" t="s">
        <v>722</v>
      </c>
      <c r="AE629" s="1338" t="s">
        <v>1342</v>
      </c>
      <c r="AF629" s="1377"/>
    </row>
    <row r="630" spans="1:32" ht="15" customHeight="1" thickBot="1" x14ac:dyDescent="0.3">
      <c r="A630" s="1554"/>
      <c r="B630" s="1363"/>
      <c r="C630" s="1363"/>
      <c r="D630" s="657"/>
      <c r="E630" s="1651"/>
      <c r="F630" s="1476" t="s">
        <v>631</v>
      </c>
      <c r="G630" s="1425"/>
      <c r="H630" s="654"/>
      <c r="I630" s="1412"/>
      <c r="J630" s="1419"/>
      <c r="K630" s="1364"/>
      <c r="L630" s="1446"/>
      <c r="M630" s="1412"/>
      <c r="N630" s="1443"/>
      <c r="O630" s="565"/>
      <c r="P630" s="1369"/>
      <c r="Q630" s="1434"/>
      <c r="R630" s="1369"/>
      <c r="S630" s="1369"/>
      <c r="T630" s="566"/>
      <c r="U630" s="1381" t="s">
        <v>18</v>
      </c>
      <c r="V630" s="1363">
        <v>1</v>
      </c>
      <c r="W630" s="1363">
        <v>0</v>
      </c>
      <c r="X630" s="1363">
        <v>0</v>
      </c>
      <c r="Y630" s="1352"/>
      <c r="Z630" s="1352"/>
      <c r="AA630" s="1352"/>
      <c r="AB630" s="1352"/>
      <c r="AC630" s="1352"/>
      <c r="AD630" s="1363" t="s">
        <v>722</v>
      </c>
      <c r="AE630" s="1352" t="s">
        <v>1342</v>
      </c>
      <c r="AF630" s="1378"/>
    </row>
    <row r="631" spans="1:32" ht="15" customHeight="1" x14ac:dyDescent="0.25">
      <c r="A631" s="426">
        <v>5</v>
      </c>
      <c r="B631" s="1358">
        <v>70100</v>
      </c>
      <c r="C631" s="1358" t="s">
        <v>461</v>
      </c>
      <c r="D631" s="659" t="s">
        <v>203</v>
      </c>
      <c r="E631" s="1171">
        <v>0</v>
      </c>
      <c r="F631" s="1305" t="s">
        <v>67</v>
      </c>
      <c r="G631" s="1426">
        <f>H631/$H$657</f>
        <v>0.66666666666666663</v>
      </c>
      <c r="H631" s="1555">
        <v>4</v>
      </c>
      <c r="I631" s="1414">
        <v>3</v>
      </c>
      <c r="J631" s="1417">
        <f>I631/$I$657</f>
        <v>1</v>
      </c>
      <c r="K631" s="1414">
        <v>0</v>
      </c>
      <c r="L631" s="181">
        <f>K631/$K$657</f>
        <v>0</v>
      </c>
      <c r="M631" s="1414">
        <v>1</v>
      </c>
      <c r="N631" s="1442">
        <f>M631/H631</f>
        <v>0.25</v>
      </c>
      <c r="O631" s="829">
        <v>7</v>
      </c>
      <c r="P631" s="1362">
        <v>1</v>
      </c>
      <c r="Q631" s="1429">
        <v>2</v>
      </c>
      <c r="R631" s="1362">
        <v>2</v>
      </c>
      <c r="S631" s="1362">
        <v>65</v>
      </c>
      <c r="T631" s="163">
        <f>O631/S631</f>
        <v>0.1076923076923077</v>
      </c>
      <c r="U631" s="362" t="s">
        <v>18</v>
      </c>
      <c r="V631" s="1361">
        <v>1</v>
      </c>
      <c r="W631" s="1361">
        <v>0</v>
      </c>
      <c r="X631" s="1361">
        <v>0</v>
      </c>
      <c r="Y631" s="1361"/>
      <c r="Z631" s="1361"/>
      <c r="AA631" s="1361"/>
      <c r="AB631" s="1361"/>
      <c r="AC631" s="1361"/>
      <c r="AD631" s="1361" t="s">
        <v>806</v>
      </c>
      <c r="AE631" s="1361" t="s">
        <v>807</v>
      </c>
      <c r="AF631" s="1376">
        <v>44664</v>
      </c>
    </row>
    <row r="632" spans="1:32" ht="15" customHeight="1" x14ac:dyDescent="0.25">
      <c r="A632" s="424"/>
      <c r="B632" s="1343"/>
      <c r="C632" s="1343"/>
      <c r="D632" s="660"/>
      <c r="E632" s="1145"/>
      <c r="F632" s="1474" t="s">
        <v>185</v>
      </c>
      <c r="G632" s="1424"/>
      <c r="H632" s="764"/>
      <c r="I632" s="1413"/>
      <c r="J632" s="1418"/>
      <c r="K632" s="1413"/>
      <c r="L632" s="182"/>
      <c r="M632" s="1413"/>
      <c r="N632" s="1441"/>
      <c r="O632" s="830"/>
      <c r="P632" s="1339"/>
      <c r="Q632" s="102"/>
      <c r="R632" s="1339"/>
      <c r="S632" s="1339"/>
      <c r="T632" s="1411"/>
      <c r="U632" s="1346" t="s">
        <v>18</v>
      </c>
      <c r="V632" s="1338">
        <v>1</v>
      </c>
      <c r="W632" s="1338">
        <v>0</v>
      </c>
      <c r="X632" s="1338">
        <v>0</v>
      </c>
      <c r="Y632" s="1338"/>
      <c r="Z632" s="1338"/>
      <c r="AA632" s="1338"/>
      <c r="AB632" s="1338"/>
      <c r="AC632" s="1338"/>
      <c r="AD632" s="1338" t="s">
        <v>1377</v>
      </c>
      <c r="AE632" s="1338" t="s">
        <v>1376</v>
      </c>
      <c r="AF632" s="1377"/>
    </row>
    <row r="633" spans="1:32" ht="27" customHeight="1" x14ac:dyDescent="0.25">
      <c r="A633" s="424"/>
      <c r="B633" s="1343"/>
      <c r="C633" s="1343"/>
      <c r="D633" s="660"/>
      <c r="E633" s="643"/>
      <c r="F633" s="1474" t="s">
        <v>70</v>
      </c>
      <c r="G633" s="1424"/>
      <c r="H633" s="764"/>
      <c r="I633" s="1413"/>
      <c r="J633" s="1418"/>
      <c r="K633" s="1413"/>
      <c r="L633" s="182"/>
      <c r="M633" s="1413"/>
      <c r="N633" s="1441"/>
      <c r="O633" s="830"/>
      <c r="P633" s="1339"/>
      <c r="Q633" s="1430"/>
      <c r="R633" s="1339"/>
      <c r="S633" s="1339"/>
      <c r="T633" s="1411"/>
      <c r="U633" s="1346" t="s">
        <v>18</v>
      </c>
      <c r="V633" s="1338">
        <v>1</v>
      </c>
      <c r="W633" s="1338">
        <v>0</v>
      </c>
      <c r="X633" s="1338">
        <v>0</v>
      </c>
      <c r="Y633" s="1343"/>
      <c r="Z633" s="1343"/>
      <c r="AA633" s="1343"/>
      <c r="AB633" s="1343"/>
      <c r="AC633" s="1343"/>
      <c r="AD633" s="1338" t="s">
        <v>1642</v>
      </c>
      <c r="AE633" s="1324" t="s">
        <v>1643</v>
      </c>
      <c r="AF633" s="1377"/>
    </row>
    <row r="634" spans="1:32" ht="25.5" customHeight="1" x14ac:dyDescent="0.25">
      <c r="A634" s="424"/>
      <c r="B634" s="1343"/>
      <c r="C634" s="1343"/>
      <c r="D634" s="660"/>
      <c r="E634" s="643"/>
      <c r="F634" s="1649" t="s">
        <v>859</v>
      </c>
      <c r="G634" s="1424"/>
      <c r="H634" s="764"/>
      <c r="I634" s="1413"/>
      <c r="J634" s="1418"/>
      <c r="K634" s="1413"/>
      <c r="L634" s="182"/>
      <c r="M634" s="1413"/>
      <c r="N634" s="1441"/>
      <c r="O634" s="780"/>
      <c r="P634" s="1357"/>
      <c r="Q634" s="1433"/>
      <c r="R634" s="1357"/>
      <c r="S634" s="1357"/>
      <c r="T634" s="219"/>
      <c r="U634" s="1356" t="s">
        <v>18</v>
      </c>
      <c r="V634" s="1344">
        <v>1</v>
      </c>
      <c r="W634" s="1344">
        <v>0</v>
      </c>
      <c r="X634" s="1344">
        <v>0</v>
      </c>
      <c r="Y634" s="1344"/>
      <c r="Z634" s="1344"/>
      <c r="AA634" s="1344"/>
      <c r="AB634" s="1344"/>
      <c r="AC634" s="1344"/>
      <c r="AD634" s="1344" t="s">
        <v>1462</v>
      </c>
      <c r="AE634" s="1344" t="s">
        <v>1403</v>
      </c>
      <c r="AF634" s="1377"/>
    </row>
    <row r="635" spans="1:32" s="1336" customFormat="1" ht="25.5" customHeight="1" thickBot="1" x14ac:dyDescent="0.3">
      <c r="A635" s="425"/>
      <c r="B635" s="1363"/>
      <c r="C635" s="1363"/>
      <c r="D635" s="1556"/>
      <c r="E635" s="1557"/>
      <c r="F635" s="1650"/>
      <c r="G635" s="1425"/>
      <c r="H635" s="765"/>
      <c r="I635" s="1412"/>
      <c r="J635" s="1419"/>
      <c r="K635" s="1412"/>
      <c r="L635" s="183"/>
      <c r="M635" s="1412"/>
      <c r="N635" s="1443"/>
      <c r="O635" s="848"/>
      <c r="P635" s="1355"/>
      <c r="Q635" s="1431"/>
      <c r="R635" s="1355"/>
      <c r="S635" s="1355"/>
      <c r="T635" s="180"/>
      <c r="U635" s="1354" t="s">
        <v>18</v>
      </c>
      <c r="V635" s="1352">
        <v>1</v>
      </c>
      <c r="W635" s="1352">
        <v>0</v>
      </c>
      <c r="X635" s="1352">
        <v>0</v>
      </c>
      <c r="Y635" s="1352"/>
      <c r="Z635" s="1352"/>
      <c r="AA635" s="1352"/>
      <c r="AB635" s="1352"/>
      <c r="AC635" s="1352"/>
      <c r="AD635" s="1472" t="s">
        <v>1620</v>
      </c>
      <c r="AE635" s="1352" t="s">
        <v>1619</v>
      </c>
      <c r="AF635" s="1378"/>
    </row>
    <row r="636" spans="1:32" ht="15" customHeight="1" x14ac:dyDescent="0.25">
      <c r="A636" s="426">
        <v>6</v>
      </c>
      <c r="B636" s="1358">
        <v>70270</v>
      </c>
      <c r="C636" s="1358" t="s">
        <v>431</v>
      </c>
      <c r="D636" s="569" t="s">
        <v>1356</v>
      </c>
      <c r="E636" s="1171" t="s">
        <v>1357</v>
      </c>
      <c r="F636" s="1560" t="s">
        <v>74</v>
      </c>
      <c r="G636" s="184">
        <f>H636/$H$657</f>
        <v>0.66666666666666663</v>
      </c>
      <c r="H636" s="681">
        <v>4</v>
      </c>
      <c r="I636" s="1414">
        <v>1</v>
      </c>
      <c r="J636" s="181">
        <f>I636/$I$657</f>
        <v>0.33333333333333331</v>
      </c>
      <c r="K636" s="1414">
        <v>0</v>
      </c>
      <c r="L636" s="1417">
        <f>K636/$K$657</f>
        <v>0</v>
      </c>
      <c r="M636" s="1414">
        <v>0</v>
      </c>
      <c r="N636" s="1442">
        <f>M636/H636</f>
        <v>0</v>
      </c>
      <c r="O636" s="829">
        <v>0</v>
      </c>
      <c r="P636" s="1362">
        <v>0</v>
      </c>
      <c r="Q636" s="1429">
        <v>0</v>
      </c>
      <c r="R636" s="1362">
        <v>0</v>
      </c>
      <c r="S636" s="1362">
        <v>54</v>
      </c>
      <c r="T636" s="163">
        <f>O636/S636</f>
        <v>0</v>
      </c>
      <c r="U636" s="362" t="s">
        <v>18</v>
      </c>
      <c r="V636" s="1361">
        <v>1</v>
      </c>
      <c r="W636" s="1361">
        <v>0</v>
      </c>
      <c r="X636" s="1361">
        <v>0</v>
      </c>
      <c r="Y636" s="1361"/>
      <c r="Z636" s="1361"/>
      <c r="AA636" s="1361"/>
      <c r="AB636" s="1361"/>
      <c r="AC636" s="1361"/>
      <c r="AD636" s="1361" t="s">
        <v>722</v>
      </c>
      <c r="AE636" s="1361" t="s">
        <v>221</v>
      </c>
      <c r="AF636" s="1376">
        <v>44664</v>
      </c>
    </row>
    <row r="637" spans="1:32" ht="15" customHeight="1" x14ac:dyDescent="0.25">
      <c r="A637" s="424"/>
      <c r="B637" s="1343"/>
      <c r="C637" s="1343"/>
      <c r="D637" s="636"/>
      <c r="E637" s="1145"/>
      <c r="F637" s="1304" t="s">
        <v>530</v>
      </c>
      <c r="G637" s="359"/>
      <c r="H637" s="655"/>
      <c r="I637" s="61"/>
      <c r="J637" s="182"/>
      <c r="K637" s="1413"/>
      <c r="L637" s="1418"/>
      <c r="M637" s="1413"/>
      <c r="N637" s="1441"/>
      <c r="O637" s="830"/>
      <c r="P637" s="1339"/>
      <c r="Q637" s="1430"/>
      <c r="R637" s="1339"/>
      <c r="S637" s="1339"/>
      <c r="T637" s="1411"/>
      <c r="U637" s="731" t="s">
        <v>18</v>
      </c>
      <c r="V637" s="1338">
        <v>1</v>
      </c>
      <c r="W637" s="1338">
        <v>0</v>
      </c>
      <c r="X637" s="1338">
        <v>0</v>
      </c>
      <c r="Y637" s="1338"/>
      <c r="Z637" s="1338"/>
      <c r="AA637" s="1338"/>
      <c r="AB637" s="1338"/>
      <c r="AC637" s="1338"/>
      <c r="AD637" s="1344">
        <v>0</v>
      </c>
      <c r="AE637" s="1338" t="s">
        <v>221</v>
      </c>
      <c r="AF637" s="1379"/>
    </row>
    <row r="638" spans="1:32" ht="25.5" customHeight="1" x14ac:dyDescent="0.25">
      <c r="A638" s="424"/>
      <c r="B638" s="1343"/>
      <c r="C638" s="1343"/>
      <c r="D638" s="636"/>
      <c r="E638" s="1558"/>
      <c r="F638" s="1304" t="s">
        <v>859</v>
      </c>
      <c r="G638" s="359"/>
      <c r="H638" s="655"/>
      <c r="I638" s="61"/>
      <c r="J638" s="182"/>
      <c r="K638" s="1413"/>
      <c r="L638" s="1418"/>
      <c r="M638" s="1413"/>
      <c r="N638" s="1441"/>
      <c r="O638" s="830"/>
      <c r="P638" s="1339"/>
      <c r="Q638" s="1430"/>
      <c r="R638" s="1339"/>
      <c r="S638" s="1339"/>
      <c r="T638" s="1411"/>
      <c r="U638" s="731" t="s">
        <v>18</v>
      </c>
      <c r="V638" s="1338">
        <v>1</v>
      </c>
      <c r="W638" s="1338">
        <v>0</v>
      </c>
      <c r="X638" s="1338">
        <v>0</v>
      </c>
      <c r="Y638" s="1338"/>
      <c r="Z638" s="1338"/>
      <c r="AA638" s="1338"/>
      <c r="AB638" s="1338"/>
      <c r="AC638" s="1338"/>
      <c r="AD638" s="1338" t="s">
        <v>1158</v>
      </c>
      <c r="AE638" s="1338" t="s">
        <v>1403</v>
      </c>
      <c r="AF638" s="1379"/>
    </row>
    <row r="639" spans="1:32" ht="27.75" customHeight="1" thickBot="1" x14ac:dyDescent="0.3">
      <c r="A639" s="425"/>
      <c r="B639" s="1363"/>
      <c r="C639" s="1363"/>
      <c r="D639" s="657"/>
      <c r="E639" s="1561" t="s">
        <v>1649</v>
      </c>
      <c r="F639" s="1568" t="s">
        <v>1358</v>
      </c>
      <c r="G639" s="185"/>
      <c r="H639" s="654"/>
      <c r="I639" s="1381"/>
      <c r="J639" s="183"/>
      <c r="K639" s="1412"/>
      <c r="L639" s="1419"/>
      <c r="M639" s="1412"/>
      <c r="N639" s="1443"/>
      <c r="O639" s="848"/>
      <c r="P639" s="1355"/>
      <c r="Q639" s="1431"/>
      <c r="R639" s="1355"/>
      <c r="S639" s="1355"/>
      <c r="T639" s="180"/>
      <c r="U639" s="363" t="s">
        <v>18</v>
      </c>
      <c r="V639" s="1352">
        <v>1</v>
      </c>
      <c r="W639" s="1352">
        <v>0</v>
      </c>
      <c r="X639" s="1352">
        <v>0</v>
      </c>
      <c r="Y639" s="1352"/>
      <c r="Z639" s="1352"/>
      <c r="AA639" s="1352"/>
      <c r="AB639" s="1352"/>
      <c r="AC639" s="1352"/>
      <c r="AD639" s="236" t="s">
        <v>1647</v>
      </c>
      <c r="AE639" s="1352" t="s">
        <v>1648</v>
      </c>
      <c r="AF639" s="232"/>
    </row>
    <row r="640" spans="1:32" ht="25.5" customHeight="1" x14ac:dyDescent="0.25">
      <c r="A640" s="426">
        <v>7</v>
      </c>
      <c r="B640" s="803">
        <v>70510</v>
      </c>
      <c r="C640" s="803" t="s">
        <v>415</v>
      </c>
      <c r="D640" s="569" t="s">
        <v>38</v>
      </c>
      <c r="E640" s="684">
        <v>0</v>
      </c>
      <c r="F640" s="1547" t="s">
        <v>251</v>
      </c>
      <c r="G640" s="573">
        <f>H640/$H$657</f>
        <v>0.33333333333333331</v>
      </c>
      <c r="H640" s="681">
        <v>2</v>
      </c>
      <c r="I640" s="838">
        <v>0</v>
      </c>
      <c r="J640" s="181">
        <f>I640/$I$657</f>
        <v>0</v>
      </c>
      <c r="K640" s="838">
        <v>0</v>
      </c>
      <c r="L640" s="822">
        <f>K640/$K$657</f>
        <v>0</v>
      </c>
      <c r="M640" s="60">
        <v>0</v>
      </c>
      <c r="N640" s="568">
        <f>M640/H640</f>
        <v>0</v>
      </c>
      <c r="O640" s="829">
        <v>0</v>
      </c>
      <c r="P640" s="805">
        <v>0</v>
      </c>
      <c r="Q640" s="825">
        <v>0</v>
      </c>
      <c r="R640" s="805">
        <v>0</v>
      </c>
      <c r="S640" s="805">
        <v>37</v>
      </c>
      <c r="T640" s="604">
        <f>O640/S640</f>
        <v>0</v>
      </c>
      <c r="U640" s="362" t="s">
        <v>18</v>
      </c>
      <c r="V640" s="857">
        <v>1</v>
      </c>
      <c r="W640" s="857">
        <v>0</v>
      </c>
      <c r="X640" s="857">
        <v>0</v>
      </c>
      <c r="Y640" s="803">
        <v>1</v>
      </c>
      <c r="Z640" s="803">
        <v>1</v>
      </c>
      <c r="AA640" s="803">
        <v>1</v>
      </c>
      <c r="AB640" s="803">
        <v>0</v>
      </c>
      <c r="AC640" s="803">
        <v>1</v>
      </c>
      <c r="AD640" s="857">
        <v>0</v>
      </c>
      <c r="AE640" s="857" t="s">
        <v>220</v>
      </c>
      <c r="AF640" s="54">
        <v>44664</v>
      </c>
    </row>
    <row r="641" spans="1:32" ht="16.5" customHeight="1" thickBot="1" x14ac:dyDescent="0.3">
      <c r="A641" s="425"/>
      <c r="B641" s="806"/>
      <c r="C641" s="806"/>
      <c r="D641" s="657"/>
      <c r="E641" s="571"/>
      <c r="F641" s="1562" t="s">
        <v>74</v>
      </c>
      <c r="G641" s="574"/>
      <c r="H641" s="654"/>
      <c r="I641" s="837"/>
      <c r="J641" s="183"/>
      <c r="K641" s="837"/>
      <c r="L641" s="824"/>
      <c r="M641" s="62"/>
      <c r="N641" s="1126"/>
      <c r="O641" s="848"/>
      <c r="P641" s="802"/>
      <c r="Q641" s="827"/>
      <c r="R641" s="802"/>
      <c r="S641" s="802"/>
      <c r="T641" s="1172"/>
      <c r="U641" s="781" t="s">
        <v>18</v>
      </c>
      <c r="V641" s="854">
        <v>1</v>
      </c>
      <c r="W641" s="236">
        <v>0</v>
      </c>
      <c r="X641" s="854">
        <v>0</v>
      </c>
      <c r="Y641" s="807"/>
      <c r="Z641" s="807"/>
      <c r="AA641" s="807"/>
      <c r="AB641" s="807"/>
      <c r="AC641" s="807"/>
      <c r="AD641" s="236" t="s">
        <v>1255</v>
      </c>
      <c r="AE641" s="854" t="s">
        <v>220</v>
      </c>
      <c r="AF641" s="232"/>
    </row>
    <row r="642" spans="1:32" ht="15.75" customHeight="1" x14ac:dyDescent="0.25">
      <c r="A642" s="812">
        <v>8</v>
      </c>
      <c r="B642" s="803">
        <v>10880</v>
      </c>
      <c r="C642" s="1636" t="s">
        <v>1087</v>
      </c>
      <c r="D642" s="569" t="s">
        <v>39</v>
      </c>
      <c r="E642" s="1645" t="s">
        <v>1365</v>
      </c>
      <c r="F642" s="1560" t="s">
        <v>700</v>
      </c>
      <c r="G642" s="573">
        <f>H642/$H$657</f>
        <v>1.6666666666666667</v>
      </c>
      <c r="H642" s="687">
        <v>10</v>
      </c>
      <c r="I642" s="838">
        <v>4</v>
      </c>
      <c r="J642" s="181">
        <f>I642/$I$657</f>
        <v>1.3333333333333333</v>
      </c>
      <c r="K642" s="838">
        <v>1</v>
      </c>
      <c r="L642" s="822">
        <f>K642/$K$657</f>
        <v>0.33333333333333331</v>
      </c>
      <c r="M642" s="838">
        <v>2</v>
      </c>
      <c r="N642" s="463">
        <f>M642/H642</f>
        <v>0.2</v>
      </c>
      <c r="O642" s="829">
        <v>0</v>
      </c>
      <c r="P642" s="805">
        <v>0</v>
      </c>
      <c r="Q642" s="805">
        <v>0</v>
      </c>
      <c r="R642" s="825">
        <v>0</v>
      </c>
      <c r="S642" s="805">
        <v>295</v>
      </c>
      <c r="T642" s="239">
        <f>O642/S642</f>
        <v>0</v>
      </c>
      <c r="U642" s="856" t="s">
        <v>18</v>
      </c>
      <c r="V642" s="857">
        <v>1</v>
      </c>
      <c r="W642" s="857">
        <v>0</v>
      </c>
      <c r="X642" s="857">
        <v>0</v>
      </c>
      <c r="Y642" s="857"/>
      <c r="Z642" s="857"/>
      <c r="AA642" s="857"/>
      <c r="AB642" s="857"/>
      <c r="AC642" s="857"/>
      <c r="AD642" s="857" t="s">
        <v>1229</v>
      </c>
      <c r="AE642" s="857" t="s">
        <v>701</v>
      </c>
      <c r="AF642" s="54">
        <v>44664</v>
      </c>
    </row>
    <row r="643" spans="1:32" ht="42" customHeight="1" x14ac:dyDescent="0.25">
      <c r="A643" s="801"/>
      <c r="B643" s="798"/>
      <c r="C643" s="1637"/>
      <c r="D643" s="636"/>
      <c r="E643" s="1646"/>
      <c r="F643" s="1325" t="s">
        <v>859</v>
      </c>
      <c r="G643" s="572"/>
      <c r="H643" s="1133"/>
      <c r="I643" s="61"/>
      <c r="J643" s="182"/>
      <c r="K643" s="836"/>
      <c r="L643" s="823"/>
      <c r="M643" s="61"/>
      <c r="N643" s="418"/>
      <c r="O643" s="19"/>
      <c r="P643" s="52"/>
      <c r="Q643" s="52"/>
      <c r="R643" s="19"/>
      <c r="S643" s="52"/>
      <c r="T643" s="1009"/>
      <c r="U643" s="738" t="s">
        <v>18</v>
      </c>
      <c r="V643" s="735">
        <v>1</v>
      </c>
      <c r="W643" s="735">
        <v>0</v>
      </c>
      <c r="X643" s="735">
        <v>0</v>
      </c>
      <c r="Y643" s="798"/>
      <c r="Z643" s="798"/>
      <c r="AA643" s="798"/>
      <c r="AB643" s="798"/>
      <c r="AC643" s="798"/>
      <c r="AD643" s="798" t="s">
        <v>1480</v>
      </c>
      <c r="AE643" s="851" t="s">
        <v>1403</v>
      </c>
      <c r="AF643" s="57"/>
    </row>
    <row r="644" spans="1:32" ht="15" customHeight="1" x14ac:dyDescent="0.25">
      <c r="A644" s="801"/>
      <c r="B644" s="798"/>
      <c r="C644" s="798"/>
      <c r="D644" s="636"/>
      <c r="E644" s="37"/>
      <c r="F644" s="1564" t="s">
        <v>702</v>
      </c>
      <c r="G644" s="572"/>
      <c r="H644" s="685"/>
      <c r="I644" s="61"/>
      <c r="J644" s="182"/>
      <c r="K644" s="836"/>
      <c r="L644" s="823"/>
      <c r="M644" s="61"/>
      <c r="N644" s="418"/>
      <c r="O644" s="18"/>
      <c r="P644" s="796"/>
      <c r="Q644" s="796"/>
      <c r="R644" s="796"/>
      <c r="S644" s="796"/>
      <c r="T644" s="819"/>
      <c r="U644" s="853" t="s">
        <v>18</v>
      </c>
      <c r="V644" s="851">
        <v>1</v>
      </c>
      <c r="W644" s="851">
        <v>0</v>
      </c>
      <c r="X644" s="851">
        <v>0</v>
      </c>
      <c r="Y644" s="851"/>
      <c r="Z644" s="851"/>
      <c r="AA644" s="851"/>
      <c r="AB644" s="851"/>
      <c r="AC644" s="851"/>
      <c r="AD644" s="851" t="s">
        <v>722</v>
      </c>
      <c r="AE644" s="851" t="s">
        <v>175</v>
      </c>
      <c r="AF644" s="57"/>
    </row>
    <row r="645" spans="1:32" ht="25.5" customHeight="1" x14ac:dyDescent="0.25">
      <c r="A645" s="801"/>
      <c r="B645" s="798"/>
      <c r="C645" s="798"/>
      <c r="D645" s="636"/>
      <c r="E645" s="37"/>
      <c r="F645" s="1565" t="s">
        <v>1651</v>
      </c>
      <c r="G645" s="572"/>
      <c r="H645" s="685"/>
      <c r="I645" s="61"/>
      <c r="J645" s="182"/>
      <c r="K645" s="836"/>
      <c r="L645" s="823"/>
      <c r="M645" s="61"/>
      <c r="N645" s="418"/>
      <c r="O645" s="18"/>
      <c r="P645" s="796"/>
      <c r="Q645" s="796"/>
      <c r="R645" s="796"/>
      <c r="S645" s="796"/>
      <c r="T645" s="819"/>
      <c r="U645" s="853" t="s">
        <v>216</v>
      </c>
      <c r="V645" s="800">
        <v>1</v>
      </c>
      <c r="W645" s="800">
        <v>0</v>
      </c>
      <c r="X645" s="800">
        <v>0</v>
      </c>
      <c r="Y645" s="797"/>
      <c r="Z645" s="797"/>
      <c r="AA645" s="797"/>
      <c r="AB645" s="797"/>
      <c r="AC645" s="797"/>
      <c r="AD645" s="809" t="s">
        <v>1652</v>
      </c>
      <c r="AE645" s="851" t="s">
        <v>1653</v>
      </c>
      <c r="AF645" s="57"/>
    </row>
    <row r="646" spans="1:32" ht="25.5" customHeight="1" x14ac:dyDescent="0.25">
      <c r="A646" s="801"/>
      <c r="B646" s="798"/>
      <c r="C646" s="798"/>
      <c r="D646" s="636"/>
      <c r="E646" s="37"/>
      <c r="F646" s="1474" t="s">
        <v>1364</v>
      </c>
      <c r="G646" s="572"/>
      <c r="H646" s="685"/>
      <c r="I646" s="61"/>
      <c r="J646" s="182"/>
      <c r="K646" s="836"/>
      <c r="L646" s="823"/>
      <c r="M646" s="61"/>
      <c r="N646" s="418"/>
      <c r="O646" s="18"/>
      <c r="P646" s="796"/>
      <c r="Q646" s="796"/>
      <c r="R646" s="796"/>
      <c r="S646" s="796"/>
      <c r="T646" s="819"/>
      <c r="U646" s="853" t="s">
        <v>101</v>
      </c>
      <c r="V646" s="800">
        <v>1</v>
      </c>
      <c r="W646" s="800">
        <v>0</v>
      </c>
      <c r="X646" s="800">
        <v>0</v>
      </c>
      <c r="Y646" s="797"/>
      <c r="Z646" s="797"/>
      <c r="AA646" s="797"/>
      <c r="AB646" s="797"/>
      <c r="AC646" s="797"/>
      <c r="AD646" s="809" t="s">
        <v>1363</v>
      </c>
      <c r="AE646" s="851" t="s">
        <v>1362</v>
      </c>
      <c r="AF646" s="57"/>
    </row>
    <row r="647" spans="1:32" ht="40.5" customHeight="1" x14ac:dyDescent="0.25">
      <c r="A647" s="801"/>
      <c r="B647" s="798"/>
      <c r="C647" s="798"/>
      <c r="D647" s="636"/>
      <c r="E647" s="417" t="s">
        <v>1361</v>
      </c>
      <c r="F647" s="1304" t="s">
        <v>1367</v>
      </c>
      <c r="G647" s="572"/>
      <c r="H647" s="685"/>
      <c r="I647" s="61"/>
      <c r="J647" s="182"/>
      <c r="K647" s="836"/>
      <c r="L647" s="823"/>
      <c r="M647" s="61"/>
      <c r="N647" s="418"/>
      <c r="O647" s="18"/>
      <c r="P647" s="796"/>
      <c r="Q647" s="796"/>
      <c r="R647" s="796"/>
      <c r="S647" s="796"/>
      <c r="T647" s="819"/>
      <c r="U647" s="853" t="s">
        <v>101</v>
      </c>
      <c r="V647" s="800">
        <v>1</v>
      </c>
      <c r="W647" s="800">
        <v>0</v>
      </c>
      <c r="X647" s="800">
        <v>0</v>
      </c>
      <c r="Y647" s="797"/>
      <c r="Z647" s="797"/>
      <c r="AA647" s="797"/>
      <c r="AB647" s="797"/>
      <c r="AC647" s="797"/>
      <c r="AD647" s="809" t="s">
        <v>1369</v>
      </c>
      <c r="AE647" s="851" t="s">
        <v>1368</v>
      </c>
      <c r="AF647" s="57"/>
    </row>
    <row r="648" spans="1:32" ht="25.5" customHeight="1" x14ac:dyDescent="0.25">
      <c r="A648" s="801"/>
      <c r="B648" s="798"/>
      <c r="C648" s="798"/>
      <c r="D648" s="636"/>
      <c r="E648" s="37"/>
      <c r="F648" s="1563" t="s">
        <v>1352</v>
      </c>
      <c r="G648" s="572"/>
      <c r="H648" s="685"/>
      <c r="I648" s="61"/>
      <c r="J648" s="182"/>
      <c r="K648" s="836"/>
      <c r="L648" s="823"/>
      <c r="M648" s="61"/>
      <c r="N648" s="418"/>
      <c r="O648" s="18"/>
      <c r="P648" s="796"/>
      <c r="Q648" s="796"/>
      <c r="R648" s="796"/>
      <c r="S648" s="796"/>
      <c r="T648" s="819"/>
      <c r="U648" s="853" t="s">
        <v>101</v>
      </c>
      <c r="V648" s="800">
        <v>1</v>
      </c>
      <c r="W648" s="800">
        <v>0</v>
      </c>
      <c r="X648" s="800">
        <v>1</v>
      </c>
      <c r="Y648" s="797"/>
      <c r="Z648" s="797"/>
      <c r="AA648" s="797"/>
      <c r="AB648" s="797"/>
      <c r="AC648" s="797"/>
      <c r="AD648" s="809" t="s">
        <v>1360</v>
      </c>
      <c r="AE648" s="851" t="s">
        <v>1650</v>
      </c>
      <c r="AF648" s="57"/>
    </row>
    <row r="649" spans="1:32" ht="15" customHeight="1" x14ac:dyDescent="0.25">
      <c r="A649" s="801"/>
      <c r="B649" s="798"/>
      <c r="C649" s="798"/>
      <c r="D649" s="636"/>
      <c r="E649" s="37"/>
      <c r="F649" s="1549" t="s">
        <v>694</v>
      </c>
      <c r="G649" s="572"/>
      <c r="H649" s="685"/>
      <c r="I649" s="61"/>
      <c r="J649" s="182"/>
      <c r="K649" s="836"/>
      <c r="L649" s="823"/>
      <c r="M649" s="61"/>
      <c r="N649" s="418"/>
      <c r="O649" s="18"/>
      <c r="P649" s="796"/>
      <c r="Q649" s="796"/>
      <c r="R649" s="796"/>
      <c r="S649" s="796"/>
      <c r="T649" s="819"/>
      <c r="U649" s="853" t="s">
        <v>18</v>
      </c>
      <c r="V649" s="800">
        <v>1</v>
      </c>
      <c r="W649" s="800">
        <v>0</v>
      </c>
      <c r="X649" s="800">
        <v>0</v>
      </c>
      <c r="Y649" s="797"/>
      <c r="Z649" s="797"/>
      <c r="AA649" s="797"/>
      <c r="AB649" s="797"/>
      <c r="AC649" s="797"/>
      <c r="AD649" s="809" t="s">
        <v>801</v>
      </c>
      <c r="AE649" s="851" t="s">
        <v>1366</v>
      </c>
      <c r="AF649" s="57"/>
    </row>
    <row r="650" spans="1:32" ht="27" customHeight="1" x14ac:dyDescent="0.25">
      <c r="A650" s="801"/>
      <c r="B650" s="798"/>
      <c r="C650" s="798"/>
      <c r="D650" s="636"/>
      <c r="E650" s="37"/>
      <c r="F650" s="1474" t="s">
        <v>504</v>
      </c>
      <c r="G650" s="572"/>
      <c r="H650" s="685"/>
      <c r="I650" s="61"/>
      <c r="J650" s="182"/>
      <c r="K650" s="836"/>
      <c r="L650" s="823"/>
      <c r="M650" s="61"/>
      <c r="N650" s="418"/>
      <c r="O650" s="18"/>
      <c r="P650" s="796"/>
      <c r="Q650" s="796"/>
      <c r="R650" s="796"/>
      <c r="S650" s="796"/>
      <c r="T650" s="819"/>
      <c r="U650" s="853" t="s">
        <v>18</v>
      </c>
      <c r="V650" s="800">
        <v>1</v>
      </c>
      <c r="W650" s="800">
        <v>0</v>
      </c>
      <c r="X650" s="800">
        <v>0</v>
      </c>
      <c r="Y650" s="797"/>
      <c r="Z650" s="797"/>
      <c r="AA650" s="797"/>
      <c r="AB650" s="797"/>
      <c r="AC650" s="797"/>
      <c r="AD650" s="809" t="s">
        <v>622</v>
      </c>
      <c r="AE650" s="851" t="s">
        <v>1359</v>
      </c>
      <c r="AF650" s="57"/>
    </row>
    <row r="651" spans="1:32" ht="25.5" customHeight="1" thickBot="1" x14ac:dyDescent="0.3">
      <c r="A651" s="815"/>
      <c r="B651" s="806"/>
      <c r="C651" s="806"/>
      <c r="D651" s="657"/>
      <c r="E651" s="49"/>
      <c r="F651" s="1477" t="s">
        <v>67</v>
      </c>
      <c r="G651" s="574"/>
      <c r="H651" s="686"/>
      <c r="I651" s="62"/>
      <c r="J651" s="183"/>
      <c r="K651" s="837"/>
      <c r="L651" s="824"/>
      <c r="M651" s="62"/>
      <c r="N651" s="846"/>
      <c r="O651" s="41"/>
      <c r="P651" s="802"/>
      <c r="Q651" s="802"/>
      <c r="R651" s="802"/>
      <c r="S651" s="802"/>
      <c r="T651" s="821"/>
      <c r="U651" s="789" t="s">
        <v>18</v>
      </c>
      <c r="V651" s="854">
        <v>1</v>
      </c>
      <c r="W651" s="854">
        <v>0</v>
      </c>
      <c r="X651" s="854">
        <v>0</v>
      </c>
      <c r="Y651" s="807"/>
      <c r="Z651" s="807"/>
      <c r="AA651" s="807"/>
      <c r="AB651" s="807"/>
      <c r="AC651" s="807"/>
      <c r="AD651" s="789" t="s">
        <v>622</v>
      </c>
      <c r="AE651" s="854" t="s">
        <v>1359</v>
      </c>
      <c r="AF651" s="232"/>
    </row>
    <row r="652" spans="1:32" ht="42" customHeight="1" x14ac:dyDescent="0.25">
      <c r="A652" s="1239">
        <v>9</v>
      </c>
      <c r="B652" s="1240">
        <v>10890</v>
      </c>
      <c r="C652" s="1240" t="s">
        <v>775</v>
      </c>
      <c r="D652" s="1154" t="s">
        <v>1634</v>
      </c>
      <c r="E652" s="1143" t="s">
        <v>1635</v>
      </c>
      <c r="F652" s="1647" t="s">
        <v>859</v>
      </c>
      <c r="G652" s="1426">
        <f>H652/$H$657</f>
        <v>0.33333333333333331</v>
      </c>
      <c r="H652" s="794">
        <v>2</v>
      </c>
      <c r="I652" s="1414">
        <v>0</v>
      </c>
      <c r="J652" s="1417">
        <f>I652/$I$657</f>
        <v>0</v>
      </c>
      <c r="K652" s="1414">
        <v>0</v>
      </c>
      <c r="L652" s="1158">
        <f>K652/$K$657</f>
        <v>0</v>
      </c>
      <c r="M652" s="1414">
        <v>0</v>
      </c>
      <c r="N652" s="181">
        <f>M652/H652</f>
        <v>0</v>
      </c>
      <c r="O652" s="829">
        <v>0</v>
      </c>
      <c r="P652" s="1362">
        <v>0</v>
      </c>
      <c r="Q652" s="1429">
        <v>0</v>
      </c>
      <c r="R652" s="1362">
        <v>0</v>
      </c>
      <c r="S652" s="1362">
        <v>86</v>
      </c>
      <c r="T652" s="1404"/>
      <c r="U652" s="362" t="s">
        <v>18</v>
      </c>
      <c r="V652" s="1361">
        <v>1</v>
      </c>
      <c r="W652" s="1361">
        <v>0</v>
      </c>
      <c r="X652" s="1361">
        <v>0</v>
      </c>
      <c r="Y652" s="1361"/>
      <c r="Z652" s="1361"/>
      <c r="AA652" s="1361"/>
      <c r="AB652" s="1361"/>
      <c r="AC652" s="1361"/>
      <c r="AD652" s="1361" t="s">
        <v>1112</v>
      </c>
      <c r="AE652" s="1361" t="s">
        <v>1113</v>
      </c>
      <c r="AF652" s="1376">
        <v>44664</v>
      </c>
    </row>
    <row r="653" spans="1:32" s="1336" customFormat="1" ht="26.25" customHeight="1" x14ac:dyDescent="0.25">
      <c r="A653" s="1241"/>
      <c r="B653" s="1242"/>
      <c r="C653" s="1242"/>
      <c r="D653" s="1151"/>
      <c r="E653" s="1155"/>
      <c r="F653" s="1719"/>
      <c r="G653" s="1424"/>
      <c r="H653" s="783"/>
      <c r="I653" s="1413"/>
      <c r="J653" s="1418"/>
      <c r="K653" s="1413"/>
      <c r="L653" s="1342"/>
      <c r="M653" s="1413"/>
      <c r="N653" s="182"/>
      <c r="O653" s="217"/>
      <c r="P653" s="1374"/>
      <c r="Q653" s="1350"/>
      <c r="R653" s="1374"/>
      <c r="S653" s="1374"/>
      <c r="T653" s="1409"/>
      <c r="U653" s="364" t="s">
        <v>18</v>
      </c>
      <c r="V653" s="1344">
        <v>1</v>
      </c>
      <c r="W653" s="1344">
        <v>0</v>
      </c>
      <c r="X653" s="1344">
        <v>0</v>
      </c>
      <c r="Y653" s="1343"/>
      <c r="Z653" s="1343"/>
      <c r="AA653" s="1343"/>
      <c r="AB653" s="1342"/>
      <c r="AC653" s="1342"/>
      <c r="AD653" s="1069" t="s">
        <v>1620</v>
      </c>
      <c r="AE653" s="1344" t="s">
        <v>1619</v>
      </c>
      <c r="AF653" s="1379"/>
    </row>
    <row r="654" spans="1:32" ht="27" customHeight="1" x14ac:dyDescent="0.25">
      <c r="A654" s="1241"/>
      <c r="B654" s="1242"/>
      <c r="C654" s="1242"/>
      <c r="D654" s="1151"/>
      <c r="E654" s="1545" t="s">
        <v>808</v>
      </c>
      <c r="F654" s="1648"/>
      <c r="G654" s="1424"/>
      <c r="H654" s="783"/>
      <c r="I654" s="1413"/>
      <c r="J654" s="1418"/>
      <c r="K654" s="1413"/>
      <c r="L654" s="1342"/>
      <c r="M654" s="1413"/>
      <c r="N654" s="182"/>
      <c r="O654" s="830"/>
      <c r="P654" s="1339"/>
      <c r="Q654" s="1430"/>
      <c r="R654" s="1339"/>
      <c r="S654" s="1339"/>
      <c r="T654" s="1405"/>
      <c r="U654" s="364" t="s">
        <v>18</v>
      </c>
      <c r="V654" s="1344">
        <v>1</v>
      </c>
      <c r="W654" s="1344">
        <v>0</v>
      </c>
      <c r="X654" s="1344">
        <v>0</v>
      </c>
      <c r="Y654" s="1343"/>
      <c r="Z654" s="1343"/>
      <c r="AA654" s="1343"/>
      <c r="AB654" s="1342"/>
      <c r="AC654" s="1342"/>
      <c r="AD654" s="1338" t="s">
        <v>1175</v>
      </c>
      <c r="AE654" s="1338" t="s">
        <v>1403</v>
      </c>
      <c r="AF654" s="690"/>
    </row>
    <row r="655" spans="1:32" ht="15" customHeight="1" thickBot="1" x14ac:dyDescent="0.3">
      <c r="A655" s="1243"/>
      <c r="B655" s="1244"/>
      <c r="C655" s="1244"/>
      <c r="D655" s="1156"/>
      <c r="E655" s="1157"/>
      <c r="F655" s="1546" t="s">
        <v>700</v>
      </c>
      <c r="G655" s="1136"/>
      <c r="H655" s="1364"/>
      <c r="I655" s="1412"/>
      <c r="J655" s="1419"/>
      <c r="K655" s="1412"/>
      <c r="L655" s="183"/>
      <c r="M655" s="1412"/>
      <c r="N655" s="1126"/>
      <c r="O655" s="565"/>
      <c r="P655" s="1369"/>
      <c r="Q655" s="1434"/>
      <c r="R655" s="1369"/>
      <c r="S655" s="1369"/>
      <c r="T655" s="1407"/>
      <c r="U655" s="363" t="s">
        <v>18</v>
      </c>
      <c r="V655" s="1352">
        <v>1</v>
      </c>
      <c r="W655" s="1352">
        <v>0</v>
      </c>
      <c r="X655" s="1352">
        <v>0</v>
      </c>
      <c r="Y655" s="1363"/>
      <c r="Z655" s="1363"/>
      <c r="AA655" s="1363"/>
      <c r="AB655" s="1364"/>
      <c r="AC655" s="1434"/>
      <c r="AD655" s="1352" t="s">
        <v>1229</v>
      </c>
      <c r="AE655" s="1352" t="s">
        <v>1636</v>
      </c>
      <c r="AF655" s="707"/>
    </row>
    <row r="656" spans="1:32" ht="18" customHeight="1" thickBot="1" x14ac:dyDescent="0.3">
      <c r="A656" s="1153">
        <f>A63+A136+A240+A333+A438+A603+A652</f>
        <v>110</v>
      </c>
      <c r="B656" s="1150"/>
      <c r="C656" s="1152" t="s">
        <v>438</v>
      </c>
      <c r="D656" s="1150"/>
      <c r="E656" s="1150"/>
      <c r="F656" s="1160"/>
      <c r="G656" s="1161">
        <f>AVERAGE(G7:G69,G71:G140,G142:G246,G248:G341,G343:G438,G440:G603,G607:G652)</f>
        <v>0.96212272727272707</v>
      </c>
      <c r="H656" s="1198">
        <f>AVERAGE(H7:H69,H71:H140,H142:H246,H248:H341,H343:H438,H440:H603,H607:H652)</f>
        <v>5.7727363636363638</v>
      </c>
      <c r="I656" s="1031"/>
      <c r="J656" s="1030">
        <f>AVERAGE(J7:J69,J71:J140,J142:J246,J248:J341,J343:J438,J440:J603,J607:J652)</f>
        <v>0.60303030303030314</v>
      </c>
      <c r="K656" s="1029"/>
      <c r="L656" s="1030">
        <f>AVERAGE(L7:L69,L71:L140,L142:L246,L248:L341,L343:L438,L440:L603,L607:L652)</f>
        <v>9.3939393939393948E-2</v>
      </c>
      <c r="M656" s="1031"/>
      <c r="N656" s="468">
        <f>AVERAGE(N7:N69,N71:N140,N142:N246,N248:N341,N343:N438,N440:N603,N607:N652)</f>
        <v>5.1172438672438682E-2</v>
      </c>
      <c r="O656" s="1162"/>
      <c r="P656" s="1163"/>
      <c r="Q656" s="1163"/>
      <c r="R656" s="1163"/>
      <c r="S656" s="1164">
        <f>AVERAGE(S7:S69,S71:S140,S142:S246,S248:S341,S343:S438,S440:S603,S607:S652)</f>
        <v>77.36363636363636</v>
      </c>
      <c r="T656" s="1165">
        <f>AVERAGE(T7:T69,T71:T140,T142:T246,T248:T341,T343:T438,T440:T603,T607:T652)</f>
        <v>3.0639427993862231E-3</v>
      </c>
      <c r="U656" s="1150"/>
      <c r="V656" s="1166"/>
      <c r="W656" s="1030"/>
      <c r="X656" s="1559"/>
      <c r="Y656" s="1167"/>
      <c r="Z656" s="1167"/>
      <c r="AA656" s="1167"/>
      <c r="AB656" s="1167"/>
      <c r="AC656" s="1167"/>
      <c r="AD656" s="1168"/>
      <c r="AE656" s="1121"/>
      <c r="AF656" s="1169"/>
    </row>
    <row r="657" spans="2:32" x14ac:dyDescent="0.25">
      <c r="C657" s="253" t="s">
        <v>510</v>
      </c>
      <c r="D657" s="469"/>
      <c r="E657" s="469"/>
      <c r="F657" s="431"/>
      <c r="G657" s="470">
        <v>0.98</v>
      </c>
      <c r="H657" s="471">
        <v>6</v>
      </c>
      <c r="I657" s="471">
        <v>3</v>
      </c>
      <c r="J657" s="470">
        <v>0.98</v>
      </c>
      <c r="K657" s="471">
        <v>3</v>
      </c>
      <c r="L657" s="472">
        <v>0.98</v>
      </c>
      <c r="M657" s="431"/>
      <c r="N657" s="473">
        <v>0.8</v>
      </c>
      <c r="O657" s="121"/>
      <c r="P657" s="121"/>
      <c r="Q657" s="121"/>
      <c r="R657" s="121"/>
      <c r="S657" s="121"/>
      <c r="T657" s="474">
        <v>0.1</v>
      </c>
      <c r="AF657" s="475"/>
    </row>
    <row r="658" spans="2:32" x14ac:dyDescent="0.25">
      <c r="C658" s="253" t="s">
        <v>511</v>
      </c>
      <c r="D658" s="469"/>
      <c r="E658" s="469"/>
      <c r="F658" s="476"/>
      <c r="G658" s="477">
        <f>H658/H657</f>
        <v>0.66666666666666663</v>
      </c>
      <c r="H658" s="478">
        <v>4</v>
      </c>
      <c r="I658" s="478">
        <v>2</v>
      </c>
      <c r="J658" s="477">
        <f>I658/I657</f>
        <v>0.66666666666666663</v>
      </c>
      <c r="K658" s="478">
        <v>2</v>
      </c>
      <c r="L658" s="479">
        <f>2/3</f>
        <v>0.66666666666666663</v>
      </c>
      <c r="M658" s="476"/>
      <c r="N658" s="480">
        <v>0.5</v>
      </c>
      <c r="O658" s="199"/>
      <c r="P658" s="199"/>
      <c r="Q658" s="199"/>
      <c r="R658" s="199"/>
      <c r="S658" s="199"/>
      <c r="T658" s="481">
        <v>0.05</v>
      </c>
    </row>
    <row r="659" spans="2:32" x14ac:dyDescent="0.25">
      <c r="C659" s="253" t="s">
        <v>512</v>
      </c>
      <c r="D659" s="482"/>
      <c r="E659" s="482"/>
      <c r="F659" s="483"/>
      <c r="G659" s="484">
        <f>H659/H657</f>
        <v>0.33333333333333331</v>
      </c>
      <c r="H659" s="485">
        <v>2</v>
      </c>
      <c r="I659" s="485">
        <v>1</v>
      </c>
      <c r="J659" s="484">
        <f>I659/I657</f>
        <v>0.33333333333333331</v>
      </c>
      <c r="K659" s="485">
        <v>1</v>
      </c>
      <c r="L659" s="486">
        <f>1/3</f>
        <v>0.33333333333333331</v>
      </c>
      <c r="M659" s="483"/>
      <c r="N659" s="487">
        <v>0.2</v>
      </c>
      <c r="O659" s="488"/>
      <c r="P659" s="488"/>
      <c r="Q659" s="488"/>
      <c r="R659" s="488"/>
      <c r="S659" s="488"/>
      <c r="T659" s="489">
        <v>0.02</v>
      </c>
    </row>
    <row r="661" spans="2:32" x14ac:dyDescent="0.25">
      <c r="B661" s="153" t="s">
        <v>442</v>
      </c>
      <c r="C661" s="490" t="s">
        <v>550</v>
      </c>
    </row>
    <row r="662" spans="2:32" x14ac:dyDescent="0.25">
      <c r="B662" s="324" t="s">
        <v>445</v>
      </c>
      <c r="C662" s="490" t="s">
        <v>551</v>
      </c>
    </row>
    <row r="663" spans="2:32" x14ac:dyDescent="0.25">
      <c r="B663" s="157" t="s">
        <v>443</v>
      </c>
      <c r="C663" s="490" t="s">
        <v>552</v>
      </c>
    </row>
    <row r="664" spans="2:32" x14ac:dyDescent="0.25">
      <c r="B664" s="156" t="s">
        <v>447</v>
      </c>
      <c r="C664" s="490" t="s">
        <v>553</v>
      </c>
    </row>
  </sheetData>
  <mergeCells count="137">
    <mergeCell ref="E395:E396"/>
    <mergeCell ref="AD61:AD62"/>
    <mergeCell ref="X271:X272"/>
    <mergeCell ref="U61:U62"/>
    <mergeCell ref="V61:V62"/>
    <mergeCell ref="U99:U100"/>
    <mergeCell ref="V99:V100"/>
    <mergeCell ref="AD99:AD100"/>
    <mergeCell ref="E359:E360"/>
    <mergeCell ref="E343:E344"/>
    <mergeCell ref="W99:W100"/>
    <mergeCell ref="X99:X100"/>
    <mergeCell ref="U271:U272"/>
    <mergeCell ref="V271:V272"/>
    <mergeCell ref="E240:E241"/>
    <mergeCell ref="E142:E143"/>
    <mergeCell ref="E123:E124"/>
    <mergeCell ref="W61:W62"/>
    <mergeCell ref="X61:X62"/>
    <mergeCell ref="E202:E203"/>
    <mergeCell ref="E87:E88"/>
    <mergeCell ref="E136:E138"/>
    <mergeCell ref="E419:E420"/>
    <mergeCell ref="E440:E441"/>
    <mergeCell ref="E442:E443"/>
    <mergeCell ref="F652:F654"/>
    <mergeCell ref="E620:E622"/>
    <mergeCell ref="E598:E602"/>
    <mergeCell ref="E450:E451"/>
    <mergeCell ref="E485:E486"/>
    <mergeCell ref="E470:E471"/>
    <mergeCell ref="F598:F599"/>
    <mergeCell ref="E517:E518"/>
    <mergeCell ref="E551:E552"/>
    <mergeCell ref="E513:E514"/>
    <mergeCell ref="AF3:AF4"/>
    <mergeCell ref="E3:E4"/>
    <mergeCell ref="G3:G4"/>
    <mergeCell ref="H3:H4"/>
    <mergeCell ref="I3:I4"/>
    <mergeCell ref="J3:J4"/>
    <mergeCell ref="K3:K4"/>
    <mergeCell ref="L3:L4"/>
    <mergeCell ref="AE3:AE4"/>
    <mergeCell ref="F3:F4"/>
    <mergeCell ref="U3:U4"/>
    <mergeCell ref="V3:V4"/>
    <mergeCell ref="W3:W4"/>
    <mergeCell ref="X3:X4"/>
    <mergeCell ref="AD3:AD4"/>
    <mergeCell ref="M3:M4"/>
    <mergeCell ref="N3:N4"/>
    <mergeCell ref="O3:O4"/>
    <mergeCell ref="P3:R3"/>
    <mergeCell ref="S3:S4"/>
    <mergeCell ref="T3:T4"/>
    <mergeCell ref="A3:A4"/>
    <mergeCell ref="B3:B4"/>
    <mergeCell ref="C3:C4"/>
    <mergeCell ref="D3:D4"/>
    <mergeCell ref="E11:E12"/>
    <mergeCell ref="E40:E41"/>
    <mergeCell ref="E93:E94"/>
    <mergeCell ref="E127:E128"/>
    <mergeCell ref="A141:C141"/>
    <mergeCell ref="D7:D8"/>
    <mergeCell ref="E13:E14"/>
    <mergeCell ref="E25:E26"/>
    <mergeCell ref="E32:E33"/>
    <mergeCell ref="E105:E106"/>
    <mergeCell ref="A6:C6"/>
    <mergeCell ref="E7:E10"/>
    <mergeCell ref="E91:E92"/>
    <mergeCell ref="E108:E109"/>
    <mergeCell ref="E115:E116"/>
    <mergeCell ref="E19:E20"/>
    <mergeCell ref="A2:C2"/>
    <mergeCell ref="A606:C606"/>
    <mergeCell ref="E350:E352"/>
    <mergeCell ref="E369:E370"/>
    <mergeCell ref="E97:E98"/>
    <mergeCell ref="D320:D321"/>
    <mergeCell ref="E320:E321"/>
    <mergeCell ref="D224:D225"/>
    <mergeCell ref="E257:E258"/>
    <mergeCell ref="E71:E75"/>
    <mergeCell ref="A247:C247"/>
    <mergeCell ref="E248:E249"/>
    <mergeCell ref="E263:E264"/>
    <mergeCell ref="E211:E212"/>
    <mergeCell ref="E182:E183"/>
    <mergeCell ref="E208:E209"/>
    <mergeCell ref="A70:C70"/>
    <mergeCell ref="E333:E335"/>
    <mergeCell ref="E278:E279"/>
    <mergeCell ref="D219:D222"/>
    <mergeCell ref="A342:C342"/>
    <mergeCell ref="D182:D183"/>
    <mergeCell ref="E459:E460"/>
    <mergeCell ref="A439:C439"/>
    <mergeCell ref="C642:C643"/>
    <mergeCell ref="D530:D531"/>
    <mergeCell ref="E530:E531"/>
    <mergeCell ref="F586:F587"/>
    <mergeCell ref="E615:E616"/>
    <mergeCell ref="E581:E582"/>
    <mergeCell ref="E564:E565"/>
    <mergeCell ref="E567:E568"/>
    <mergeCell ref="F607:F608"/>
    <mergeCell ref="F634:F635"/>
    <mergeCell ref="E629:E630"/>
    <mergeCell ref="E556:E557"/>
    <mergeCell ref="E642:E643"/>
    <mergeCell ref="AE598:AE599"/>
    <mergeCell ref="E445:E446"/>
    <mergeCell ref="E317:E318"/>
    <mergeCell ref="E326:E328"/>
    <mergeCell ref="E159:E160"/>
    <mergeCell ref="AD213:AD214"/>
    <mergeCell ref="AE213:AE214"/>
    <mergeCell ref="E347:E348"/>
    <mergeCell ref="E365:E366"/>
    <mergeCell ref="AD271:AD272"/>
    <mergeCell ref="E313:E315"/>
    <mergeCell ref="E286:E287"/>
    <mergeCell ref="W304:W305"/>
    <mergeCell ref="X304:X305"/>
    <mergeCell ref="AD304:AD305"/>
    <mergeCell ref="F336:F337"/>
    <mergeCell ref="E290:E291"/>
    <mergeCell ref="F301:F302"/>
    <mergeCell ref="U304:U305"/>
    <mergeCell ref="V304:V305"/>
    <mergeCell ref="W271:W272"/>
    <mergeCell ref="E171:E175"/>
    <mergeCell ref="F406:F407"/>
    <mergeCell ref="E391:E392"/>
  </mergeCells>
  <conditionalFormatting sqref="K6 K492:K656 K8:K63 K65:K489">
    <cfRule type="cellIs" dxfId="140" priority="23836" stopIfTrue="1" operator="equal">
      <formula>$K$659</formula>
    </cfRule>
    <cfRule type="cellIs" dxfId="139" priority="23837" stopIfTrue="1" operator="equal">
      <formula>$K$658</formula>
    </cfRule>
    <cfRule type="cellIs" dxfId="138" priority="23838" stopIfTrue="1" operator="equal">
      <formula>$K$657</formula>
    </cfRule>
    <cfRule type="containsBlanks" dxfId="137" priority="23839" stopIfTrue="1">
      <formula>LEN(TRIM(K6))=0</formula>
    </cfRule>
    <cfRule type="cellIs" dxfId="136" priority="23840" stopIfTrue="1" operator="lessThan">
      <formula>$K$659</formula>
    </cfRule>
    <cfRule type="cellIs" dxfId="135" priority="23841" stopIfTrue="1" operator="between">
      <formula>$K$659</formula>
      <formula>$K$658</formula>
    </cfRule>
    <cfRule type="cellIs" dxfId="134" priority="23842" stopIfTrue="1" operator="between">
      <formula>$K$658</formula>
      <formula>$K$657</formula>
    </cfRule>
    <cfRule type="cellIs" dxfId="133" priority="23843" stopIfTrue="1" operator="greaterThanOrEqual">
      <formula>$K$657</formula>
    </cfRule>
  </conditionalFormatting>
  <conditionalFormatting sqref="K490:K491 L492:L656 L6 L8:L63 L65:L489">
    <cfRule type="cellIs" dxfId="132" priority="23860" stopIfTrue="1" operator="between">
      <formula>$L$658</formula>
      <formula>0.66</formula>
    </cfRule>
    <cfRule type="containsBlanks" dxfId="131" priority="23861" stopIfTrue="1">
      <formula>LEN(TRIM(K6))=0</formula>
    </cfRule>
    <cfRule type="cellIs" dxfId="130" priority="23862" stopIfTrue="1" operator="lessThan">
      <formula>$L$659</formula>
    </cfRule>
    <cfRule type="cellIs" dxfId="129" priority="23863" stopIfTrue="1" operator="between">
      <formula>$L$658</formula>
      <formula>$L$659</formula>
    </cfRule>
    <cfRule type="cellIs" dxfId="128" priority="23864" stopIfTrue="1" operator="between">
      <formula>$L$657</formula>
      <formula>$L$658</formula>
    </cfRule>
    <cfRule type="cellIs" dxfId="127" priority="23865" stopIfTrue="1" operator="greaterThanOrEqual">
      <formula>$L$657</formula>
    </cfRule>
  </conditionalFormatting>
  <conditionalFormatting sqref="G6 G8:G63 G65:G656">
    <cfRule type="containsBlanks" dxfId="126" priority="24250" stopIfTrue="1">
      <formula>LEN(TRIM(G6))=0</formula>
    </cfRule>
    <cfRule type="cellIs" dxfId="125" priority="24251" stopIfTrue="1" operator="between">
      <formula>$G$658</formula>
      <formula>0.66</formula>
    </cfRule>
    <cfRule type="cellIs" dxfId="124" priority="24252" stopIfTrue="1" operator="lessThan">
      <formula>$G$659</formula>
    </cfRule>
    <cfRule type="cellIs" dxfId="123" priority="24253" stopIfTrue="1" operator="between">
      <formula>$G$658</formula>
      <formula>$G$659</formula>
    </cfRule>
    <cfRule type="cellIs" dxfId="122" priority="24254" stopIfTrue="1" operator="between">
      <formula>$G$657</formula>
      <formula>$G$658</formula>
    </cfRule>
    <cfRule type="cellIs" dxfId="121" priority="24255" stopIfTrue="1" operator="greaterThanOrEqual">
      <formula>$G$657</formula>
    </cfRule>
  </conditionalFormatting>
  <conditionalFormatting sqref="H6 H8:H63 H65:H656">
    <cfRule type="cellIs" dxfId="120" priority="24256" stopIfTrue="1" operator="equal">
      <formula>$H$657</formula>
    </cfRule>
    <cfRule type="containsBlanks" dxfId="119" priority="24257" stopIfTrue="1">
      <formula>LEN(TRIM(H6))=0</formula>
    </cfRule>
    <cfRule type="cellIs" dxfId="118" priority="24258" stopIfTrue="1" operator="equal">
      <formula>$H$658</formula>
    </cfRule>
    <cfRule type="cellIs" dxfId="117" priority="24259" stopIfTrue="1" operator="lessThan">
      <formula>$H$659</formula>
    </cfRule>
    <cfRule type="cellIs" dxfId="116" priority="24260" stopIfTrue="1" operator="between">
      <formula>$H$658</formula>
      <formula>$H$659</formula>
    </cfRule>
    <cfRule type="cellIs" dxfId="115" priority="24261" stopIfTrue="1" operator="between">
      <formula>$H$657</formula>
      <formula>$H$658</formula>
    </cfRule>
    <cfRule type="cellIs" dxfId="114" priority="24262" stopIfTrue="1" operator="greaterThanOrEqual">
      <formula>$H$657</formula>
    </cfRule>
  </conditionalFormatting>
  <conditionalFormatting sqref="I6 I8:I63 I65:I656">
    <cfRule type="containsBlanks" dxfId="113" priority="24263" stopIfTrue="1">
      <formula>LEN(TRIM(I6))=0</formula>
    </cfRule>
    <cfRule type="cellIs" dxfId="112" priority="24264" stopIfTrue="1" operator="equal">
      <formula>$I$659</formula>
    </cfRule>
    <cfRule type="cellIs" dxfId="111" priority="24265" stopIfTrue="1" operator="equal">
      <formula>$I$657</formula>
    </cfRule>
    <cfRule type="cellIs" dxfId="110" priority="24266" stopIfTrue="1" operator="equal">
      <formula>$I$658</formula>
    </cfRule>
    <cfRule type="cellIs" dxfId="109" priority="24267" stopIfTrue="1" operator="lessThan">
      <formula>$I$659</formula>
    </cfRule>
    <cfRule type="cellIs" dxfId="108" priority="24268" stopIfTrue="1" operator="between">
      <formula>$I$659</formula>
      <formula>$I$658</formula>
    </cfRule>
    <cfRule type="cellIs" dxfId="107" priority="24269" stopIfTrue="1" operator="between">
      <formula>$I$658</formula>
      <formula>$I$657</formula>
    </cfRule>
    <cfRule type="cellIs" dxfId="106" priority="24270" stopIfTrue="1" operator="greaterThanOrEqual">
      <formula>$I$657</formula>
    </cfRule>
  </conditionalFormatting>
  <conditionalFormatting sqref="J6 J8:J63 J65:J656">
    <cfRule type="containsBlanks" dxfId="105" priority="24271" stopIfTrue="1">
      <formula>LEN(TRIM(J6))=0</formula>
    </cfRule>
    <cfRule type="cellIs" dxfId="104" priority="24272" stopIfTrue="1" operator="equal">
      <formula>$J$659</formula>
    </cfRule>
    <cfRule type="cellIs" dxfId="103" priority="24273" stopIfTrue="1" operator="equal">
      <formula>$J$658</formula>
    </cfRule>
    <cfRule type="cellIs" dxfId="102" priority="24274" stopIfTrue="1" operator="lessThan">
      <formula>$J$659</formula>
    </cfRule>
    <cfRule type="cellIs" dxfId="101" priority="24275" stopIfTrue="1" operator="between">
      <formula>$J$658</formula>
      <formula>$J$659</formula>
    </cfRule>
    <cfRule type="cellIs" dxfId="100" priority="24276" stopIfTrue="1" operator="between">
      <formula>$J$657</formula>
      <formula>$J$658</formula>
    </cfRule>
    <cfRule type="cellIs" dxfId="99" priority="24277" stopIfTrue="1" operator="greaterThanOrEqual">
      <formula>$J$657</formula>
    </cfRule>
  </conditionalFormatting>
  <conditionalFormatting sqref="N6 N8:N63 N65:N656">
    <cfRule type="containsBlanks" dxfId="98" priority="24278" stopIfTrue="1">
      <formula>LEN(TRIM(N6))=0</formula>
    </cfRule>
    <cfRule type="cellIs" dxfId="97" priority="24279" stopIfTrue="1" operator="lessThan">
      <formula>$N$659</formula>
    </cfRule>
    <cfRule type="cellIs" dxfId="96" priority="24280" stopIfTrue="1" operator="between">
      <formula>$N$658</formula>
      <formula>$N$659</formula>
    </cfRule>
    <cfRule type="cellIs" dxfId="95" priority="24281" stopIfTrue="1" operator="between">
      <formula>$N$657</formula>
      <formula>$N$658</formula>
    </cfRule>
    <cfRule type="cellIs" dxfId="94" priority="24282" stopIfTrue="1" operator="greaterThanOrEqual">
      <formula>$N$657</formula>
    </cfRule>
  </conditionalFormatting>
  <conditionalFormatting sqref="K7">
    <cfRule type="cellIs" dxfId="93" priority="48" stopIfTrue="1" operator="equal">
      <formula>$K$659</formula>
    </cfRule>
    <cfRule type="cellIs" dxfId="92" priority="49" stopIfTrue="1" operator="equal">
      <formula>$K$658</formula>
    </cfRule>
    <cfRule type="cellIs" dxfId="91" priority="50" stopIfTrue="1" operator="equal">
      <formula>$K$657</formula>
    </cfRule>
    <cfRule type="containsBlanks" dxfId="90" priority="51" stopIfTrue="1">
      <formula>LEN(TRIM(K7))=0</formula>
    </cfRule>
    <cfRule type="cellIs" dxfId="89" priority="52" stopIfTrue="1" operator="lessThan">
      <formula>$K$659</formula>
    </cfRule>
    <cfRule type="cellIs" dxfId="88" priority="53" stopIfTrue="1" operator="between">
      <formula>$K$659</formula>
      <formula>$K$658</formula>
    </cfRule>
    <cfRule type="cellIs" dxfId="87" priority="54" stopIfTrue="1" operator="between">
      <formula>$K$658</formula>
      <formula>$K$657</formula>
    </cfRule>
    <cfRule type="cellIs" dxfId="86" priority="55" stopIfTrue="1" operator="greaterThanOrEqual">
      <formula>$K$657</formula>
    </cfRule>
  </conditionalFormatting>
  <conditionalFormatting sqref="L7">
    <cfRule type="cellIs" dxfId="85" priority="56" stopIfTrue="1" operator="between">
      <formula>$L$658</formula>
      <formula>0.66</formula>
    </cfRule>
    <cfRule type="containsBlanks" dxfId="84" priority="57" stopIfTrue="1">
      <formula>LEN(TRIM(L7))=0</formula>
    </cfRule>
    <cfRule type="cellIs" dxfId="83" priority="58" stopIfTrue="1" operator="lessThan">
      <formula>$L$659</formula>
    </cfRule>
    <cfRule type="cellIs" dxfId="82" priority="59" stopIfTrue="1" operator="between">
      <formula>$L$658</formula>
      <formula>$L$659</formula>
    </cfRule>
    <cfRule type="cellIs" dxfId="81" priority="60" stopIfTrue="1" operator="between">
      <formula>$L$657</formula>
      <formula>$L$658</formula>
    </cfRule>
    <cfRule type="cellIs" dxfId="80" priority="61" stopIfTrue="1" operator="greaterThanOrEqual">
      <formula>$L$657</formula>
    </cfRule>
  </conditionalFormatting>
  <conditionalFormatting sqref="G7">
    <cfRule type="containsBlanks" dxfId="79" priority="62" stopIfTrue="1">
      <formula>LEN(TRIM(G7))=0</formula>
    </cfRule>
    <cfRule type="cellIs" dxfId="78" priority="63" stopIfTrue="1" operator="between">
      <formula>$G$658</formula>
      <formula>0.66</formula>
    </cfRule>
    <cfRule type="cellIs" dxfId="77" priority="64" stopIfTrue="1" operator="lessThan">
      <formula>$G$659</formula>
    </cfRule>
    <cfRule type="cellIs" dxfId="76" priority="65" stopIfTrue="1" operator="between">
      <formula>$G$658</formula>
      <formula>$G$659</formula>
    </cfRule>
    <cfRule type="cellIs" dxfId="75" priority="66" stopIfTrue="1" operator="between">
      <formula>$G$657</formula>
      <formula>$G$658</formula>
    </cfRule>
    <cfRule type="cellIs" dxfId="74" priority="67" stopIfTrue="1" operator="greaterThanOrEqual">
      <formula>$G$657</formula>
    </cfRule>
  </conditionalFormatting>
  <conditionalFormatting sqref="H7">
    <cfRule type="cellIs" dxfId="73" priority="68" stopIfTrue="1" operator="equal">
      <formula>$H$657</formula>
    </cfRule>
    <cfRule type="containsBlanks" dxfId="72" priority="69" stopIfTrue="1">
      <formula>LEN(TRIM(H7))=0</formula>
    </cfRule>
    <cfRule type="cellIs" dxfId="71" priority="70" stopIfTrue="1" operator="equal">
      <formula>$H$658</formula>
    </cfRule>
    <cfRule type="cellIs" dxfId="70" priority="71" stopIfTrue="1" operator="lessThan">
      <formula>$H$659</formula>
    </cfRule>
    <cfRule type="cellIs" dxfId="69" priority="72" stopIfTrue="1" operator="between">
      <formula>$H$658</formula>
      <formula>$H$659</formula>
    </cfRule>
    <cfRule type="cellIs" dxfId="68" priority="73" stopIfTrue="1" operator="between">
      <formula>$H$657</formula>
      <formula>$H$658</formula>
    </cfRule>
    <cfRule type="cellIs" dxfId="67" priority="74" stopIfTrue="1" operator="greaterThanOrEqual">
      <formula>$H$657</formula>
    </cfRule>
  </conditionalFormatting>
  <conditionalFormatting sqref="I7">
    <cfRule type="containsBlanks" dxfId="66" priority="75" stopIfTrue="1">
      <formula>LEN(TRIM(I7))=0</formula>
    </cfRule>
    <cfRule type="cellIs" dxfId="65" priority="76" stopIfTrue="1" operator="equal">
      <formula>$I$659</formula>
    </cfRule>
    <cfRule type="cellIs" dxfId="64" priority="77" stopIfTrue="1" operator="equal">
      <formula>$I$657</formula>
    </cfRule>
    <cfRule type="cellIs" dxfId="63" priority="78" stopIfTrue="1" operator="equal">
      <formula>$I$658</formula>
    </cfRule>
    <cfRule type="cellIs" dxfId="62" priority="79" stopIfTrue="1" operator="lessThan">
      <formula>$I$659</formula>
    </cfRule>
    <cfRule type="cellIs" dxfId="61" priority="80" stopIfTrue="1" operator="between">
      <formula>$I$659</formula>
      <formula>$I$658</formula>
    </cfRule>
    <cfRule type="cellIs" dxfId="60" priority="81" stopIfTrue="1" operator="between">
      <formula>$I$658</formula>
      <formula>$I$657</formula>
    </cfRule>
    <cfRule type="cellIs" dxfId="59" priority="82" stopIfTrue="1" operator="greaterThanOrEqual">
      <formula>$I$657</formula>
    </cfRule>
  </conditionalFormatting>
  <conditionalFormatting sqref="J7">
    <cfRule type="containsBlanks" dxfId="58" priority="83" stopIfTrue="1">
      <formula>LEN(TRIM(J7))=0</formula>
    </cfRule>
    <cfRule type="cellIs" dxfId="57" priority="84" stopIfTrue="1" operator="equal">
      <formula>$J$659</formula>
    </cfRule>
    <cfRule type="cellIs" dxfId="56" priority="85" stopIfTrue="1" operator="equal">
      <formula>$J$658</formula>
    </cfRule>
    <cfRule type="cellIs" dxfId="55" priority="86" stopIfTrue="1" operator="lessThan">
      <formula>$J$659</formula>
    </cfRule>
    <cfRule type="cellIs" dxfId="54" priority="87" stopIfTrue="1" operator="between">
      <formula>$J$658</formula>
      <formula>$J$659</formula>
    </cfRule>
    <cfRule type="cellIs" dxfId="53" priority="88" stopIfTrue="1" operator="between">
      <formula>$J$657</formula>
      <formula>$J$658</formula>
    </cfRule>
    <cfRule type="cellIs" dxfId="52" priority="89" stopIfTrue="1" operator="greaterThanOrEqual">
      <formula>$J$657</formula>
    </cfRule>
  </conditionalFormatting>
  <conditionalFormatting sqref="N7">
    <cfRule type="containsBlanks" dxfId="51" priority="90" stopIfTrue="1">
      <formula>LEN(TRIM(N7))=0</formula>
    </cfRule>
    <cfRule type="cellIs" dxfId="50" priority="91" stopIfTrue="1" operator="lessThan">
      <formula>$N$659</formula>
    </cfRule>
    <cfRule type="cellIs" dxfId="49" priority="92" stopIfTrue="1" operator="between">
      <formula>$N$658</formula>
      <formula>$N$659</formula>
    </cfRule>
    <cfRule type="cellIs" dxfId="48" priority="93" stopIfTrue="1" operator="between">
      <formula>$N$657</formula>
      <formula>$N$658</formula>
    </cfRule>
    <cfRule type="cellIs" dxfId="47" priority="94" stopIfTrue="1" operator="greaterThanOrEqual">
      <formula>$N$657</formula>
    </cfRule>
  </conditionalFormatting>
  <conditionalFormatting sqref="K64">
    <cfRule type="cellIs" dxfId="46" priority="1" stopIfTrue="1" operator="equal">
      <formula>$K$659</formula>
    </cfRule>
    <cfRule type="cellIs" dxfId="45" priority="2" stopIfTrue="1" operator="equal">
      <formula>$K$658</formula>
    </cfRule>
    <cfRule type="cellIs" dxfId="44" priority="3" stopIfTrue="1" operator="equal">
      <formula>$K$657</formula>
    </cfRule>
    <cfRule type="containsBlanks" dxfId="43" priority="4" stopIfTrue="1">
      <formula>LEN(TRIM(K64))=0</formula>
    </cfRule>
    <cfRule type="cellIs" dxfId="42" priority="5" stopIfTrue="1" operator="lessThan">
      <formula>$K$659</formula>
    </cfRule>
    <cfRule type="cellIs" dxfId="41" priority="6" stopIfTrue="1" operator="between">
      <formula>$K$659</formula>
      <formula>$K$658</formula>
    </cfRule>
    <cfRule type="cellIs" dxfId="40" priority="7" stopIfTrue="1" operator="between">
      <formula>$K$658</formula>
      <formula>$K$657</formula>
    </cfRule>
    <cfRule type="cellIs" dxfId="39" priority="8" stopIfTrue="1" operator="greaterThanOrEqual">
      <formula>$K$657</formula>
    </cfRule>
  </conditionalFormatting>
  <conditionalFormatting sqref="L64">
    <cfRule type="cellIs" dxfId="38" priority="9" stopIfTrue="1" operator="between">
      <formula>$L$658</formula>
      <formula>0.66</formula>
    </cfRule>
    <cfRule type="containsBlanks" dxfId="37" priority="10" stopIfTrue="1">
      <formula>LEN(TRIM(L64))=0</formula>
    </cfRule>
    <cfRule type="cellIs" dxfId="36" priority="11" stopIfTrue="1" operator="lessThan">
      <formula>$L$659</formula>
    </cfRule>
    <cfRule type="cellIs" dxfId="35" priority="12" stopIfTrue="1" operator="between">
      <formula>$L$658</formula>
      <formula>$L$659</formula>
    </cfRule>
    <cfRule type="cellIs" dxfId="34" priority="13" stopIfTrue="1" operator="between">
      <formula>$L$657</formula>
      <formula>$L$658</formula>
    </cfRule>
    <cfRule type="cellIs" dxfId="33" priority="14" stopIfTrue="1" operator="greaterThanOrEqual">
      <formula>$L$657</formula>
    </cfRule>
  </conditionalFormatting>
  <conditionalFormatting sqref="G64">
    <cfRule type="containsBlanks" dxfId="32" priority="15" stopIfTrue="1">
      <formula>LEN(TRIM(G64))=0</formula>
    </cfRule>
    <cfRule type="cellIs" dxfId="31" priority="16" stopIfTrue="1" operator="between">
      <formula>$G$658</formula>
      <formula>0.66</formula>
    </cfRule>
    <cfRule type="cellIs" dxfId="30" priority="17" stopIfTrue="1" operator="lessThan">
      <formula>$G$659</formula>
    </cfRule>
    <cfRule type="cellIs" dxfId="29" priority="18" stopIfTrue="1" operator="between">
      <formula>$G$658</formula>
      <formula>$G$659</formula>
    </cfRule>
    <cfRule type="cellIs" dxfId="28" priority="19" stopIfTrue="1" operator="between">
      <formula>$G$657</formula>
      <formula>$G$658</formula>
    </cfRule>
    <cfRule type="cellIs" dxfId="27" priority="20" stopIfTrue="1" operator="greaterThanOrEqual">
      <formula>$G$657</formula>
    </cfRule>
  </conditionalFormatting>
  <conditionalFormatting sqref="H64">
    <cfRule type="cellIs" dxfId="26" priority="21" stopIfTrue="1" operator="equal">
      <formula>$H$657</formula>
    </cfRule>
    <cfRule type="containsBlanks" dxfId="25" priority="22" stopIfTrue="1">
      <formula>LEN(TRIM(H64))=0</formula>
    </cfRule>
    <cfRule type="cellIs" dxfId="24" priority="23" stopIfTrue="1" operator="equal">
      <formula>$H$658</formula>
    </cfRule>
    <cfRule type="cellIs" dxfId="23" priority="24" stopIfTrue="1" operator="lessThan">
      <formula>$H$659</formula>
    </cfRule>
    <cfRule type="cellIs" dxfId="22" priority="25" stopIfTrue="1" operator="between">
      <formula>$H$658</formula>
      <formula>$H$659</formula>
    </cfRule>
    <cfRule type="cellIs" dxfId="21" priority="26" stopIfTrue="1" operator="between">
      <formula>$H$657</formula>
      <formula>$H$658</formula>
    </cfRule>
    <cfRule type="cellIs" dxfId="20" priority="27" stopIfTrue="1" operator="greaterThanOrEqual">
      <formula>$H$657</formula>
    </cfRule>
  </conditionalFormatting>
  <conditionalFormatting sqref="I64">
    <cfRule type="containsBlanks" dxfId="19" priority="28" stopIfTrue="1">
      <formula>LEN(TRIM(I64))=0</formula>
    </cfRule>
    <cfRule type="cellIs" dxfId="18" priority="29" stopIfTrue="1" operator="equal">
      <formula>$I$659</formula>
    </cfRule>
    <cfRule type="cellIs" dxfId="17" priority="30" stopIfTrue="1" operator="equal">
      <formula>$I$657</formula>
    </cfRule>
    <cfRule type="cellIs" dxfId="16" priority="31" stopIfTrue="1" operator="equal">
      <formula>$I$658</formula>
    </cfRule>
    <cfRule type="cellIs" dxfId="15" priority="32" stopIfTrue="1" operator="lessThan">
      <formula>$I$659</formula>
    </cfRule>
    <cfRule type="cellIs" dxfId="14" priority="33" stopIfTrue="1" operator="between">
      <formula>$I$659</formula>
      <formula>$I$658</formula>
    </cfRule>
    <cfRule type="cellIs" dxfId="13" priority="34" stopIfTrue="1" operator="between">
      <formula>$I$658</formula>
      <formula>$I$657</formula>
    </cfRule>
    <cfRule type="cellIs" dxfId="12" priority="35" stopIfTrue="1" operator="greaterThanOrEqual">
      <formula>$I$657</formula>
    </cfRule>
  </conditionalFormatting>
  <conditionalFormatting sqref="J64">
    <cfRule type="containsBlanks" dxfId="11" priority="36" stopIfTrue="1">
      <formula>LEN(TRIM(J64))=0</formula>
    </cfRule>
    <cfRule type="cellIs" dxfId="10" priority="37" stopIfTrue="1" operator="equal">
      <formula>$J$659</formula>
    </cfRule>
    <cfRule type="cellIs" dxfId="9" priority="38" stopIfTrue="1" operator="equal">
      <formula>$J$658</formula>
    </cfRule>
    <cfRule type="cellIs" dxfId="8" priority="39" stopIfTrue="1" operator="lessThan">
      <formula>$J$659</formula>
    </cfRule>
    <cfRule type="cellIs" dxfId="7" priority="40" stopIfTrue="1" operator="between">
      <formula>$J$658</formula>
      <formula>$J$659</formula>
    </cfRule>
    <cfRule type="cellIs" dxfId="6" priority="41" stopIfTrue="1" operator="between">
      <formula>$J$657</formula>
      <formula>$J$658</formula>
    </cfRule>
    <cfRule type="cellIs" dxfId="5" priority="42" stopIfTrue="1" operator="greaterThanOrEqual">
      <formula>$J$657</formula>
    </cfRule>
  </conditionalFormatting>
  <conditionalFormatting sqref="N64">
    <cfRule type="containsBlanks" dxfId="4" priority="43" stopIfTrue="1">
      <formula>LEN(TRIM(N64))=0</formula>
    </cfRule>
    <cfRule type="cellIs" dxfId="3" priority="44" stopIfTrue="1" operator="lessThan">
      <formula>$N$659</formula>
    </cfRule>
    <cfRule type="cellIs" dxfId="2" priority="45" stopIfTrue="1" operator="between">
      <formula>$N$658</formula>
      <formula>$N$659</formula>
    </cfRule>
    <cfRule type="cellIs" dxfId="1" priority="46" stopIfTrue="1" operator="between">
      <formula>$N$657</formula>
      <formula>$N$658</formula>
    </cfRule>
    <cfRule type="cellIs" dxfId="0" priority="47" stopIfTrue="1" operator="greaterThanOrEqual">
      <formula>$N$657</formula>
    </cfRule>
  </conditionalFormatting>
  <hyperlinks>
    <hyperlink ref="D40" r:id="rId1"/>
    <hyperlink ref="D63" r:id="rId2"/>
    <hyperlink ref="D13" r:id="rId3"/>
    <hyperlink ref="D18" r:id="rId4"/>
    <hyperlink ref="D76" r:id="rId5"/>
    <hyperlink ref="D97" r:id="rId6"/>
    <hyperlink ref="D91" r:id="rId7"/>
    <hyperlink ref="D108" r:id="rId8"/>
    <hyperlink ref="D127" r:id="rId9"/>
    <hyperlink ref="D132" r:id="rId10"/>
    <hyperlink ref="D136" r:id="rId11"/>
    <hyperlink ref="D71" r:id="rId12"/>
    <hyperlink ref="D115" r:id="rId13"/>
    <hyperlink ref="D104" r:id="rId14"/>
    <hyperlink ref="H91" r:id="rId15" display="http://liceum6.ru/article.asp?id_text=100"/>
    <hyperlink ref="E127" r:id="rId16"/>
    <hyperlink ref="E71" r:id="rId17"/>
    <hyperlink ref="D182" r:id="rId18"/>
    <hyperlink ref="D159" r:id="rId19"/>
    <hyperlink ref="D171" r:id="rId20"/>
    <hyperlink ref="D188" r:id="rId21"/>
    <hyperlink ref="D198" r:id="rId22"/>
    <hyperlink ref="D202" r:id="rId23"/>
    <hyperlink ref="D208" r:id="rId24"/>
    <hyperlink ref="D211" r:id="rId25"/>
    <hyperlink ref="D219" r:id="rId26"/>
    <hyperlink ref="D224" r:id="rId27"/>
    <hyperlink ref="E171" r:id="rId28"/>
    <hyperlink ref="E188" r:id="rId29"/>
    <hyperlink ref="E198" r:id="rId30"/>
    <hyperlink ref="E211" r:id="rId31"/>
    <hyperlink ref="E219" r:id="rId32"/>
    <hyperlink ref="D191" r:id="rId33"/>
    <hyperlink ref="E191" r:id="rId34"/>
    <hyperlink ref="E224" r:id="rId35"/>
    <hyperlink ref="D395" r:id="rId36"/>
    <hyperlink ref="D381" r:id="rId37"/>
    <hyperlink ref="D374" r:id="rId38"/>
    <hyperlink ref="D386" r:id="rId39"/>
    <hyperlink ref="E374" r:id="rId40"/>
    <hyperlink ref="D350" r:id="rId41"/>
    <hyperlink ref="D343" r:id="rId42"/>
    <hyperlink ref="D640" r:id="rId43"/>
    <hyperlink ref="D642" r:id="rId44"/>
    <hyperlink ref="D7" r:id="rId45"/>
    <hyperlink ref="E104" r:id="rId46"/>
    <hyperlink ref="E115" r:id="rId47"/>
    <hyperlink ref="D149" r:id="rId48"/>
    <hyperlink ref="D230" r:id="rId49"/>
    <hyperlink ref="E386" r:id="rId50"/>
    <hyperlink ref="D32" r:id="rId51"/>
    <hyperlink ref="E63" r:id="rId52"/>
    <hyperlink ref="D527" r:id="rId53"/>
    <hyperlink ref="D445" r:id="rId54"/>
    <hyperlink ref="D450" r:id="rId55"/>
    <hyperlink ref="D464" r:id="rId56"/>
    <hyperlink ref="E527" r:id="rId57"/>
    <hyperlink ref="E445" r:id="rId58"/>
    <hyperlink ref="E465" r:id="rId59" display="http://24.krskschool.ru/info/2039"/>
    <hyperlink ref="E450" r:id="rId60"/>
    <hyperlink ref="E513" r:id="rId61"/>
    <hyperlink ref="E502" r:id="rId62"/>
    <hyperlink ref="D513" r:id="rId63"/>
    <hyperlink ref="D517" r:id="rId64"/>
    <hyperlink ref="D502" r:id="rId65"/>
    <hyperlink ref="D499" r:id="rId66"/>
    <hyperlink ref="D481" r:id="rId67"/>
    <hyperlink ref="D278" r:id="rId68"/>
    <hyperlink ref="D281" r:id="rId69"/>
    <hyperlink ref="E281" r:id="rId70" display="http://www.21sch.ru/index.php?id=partners"/>
    <hyperlink ref="D326" r:id="rId71"/>
    <hyperlink ref="E326" r:id="rId72"/>
    <hyperlink ref="E278" r:id="rId73"/>
    <hyperlink ref="D298" r:id="rId74"/>
    <hyperlink ref="D359" r:id="rId75"/>
    <hyperlink ref="D631" r:id="rId76"/>
    <hyperlink ref="E202" r:id="rId77"/>
    <hyperlink ref="D440" r:id="rId78"/>
    <hyperlink ref="E517" r:id="rId79"/>
    <hyperlink ref="D525" r:id="rId80"/>
    <hyperlink ref="D551" r:id="rId81"/>
    <hyperlink ref="E551" r:id="rId82"/>
    <hyperlink ref="D556" r:id="rId83"/>
    <hyperlink ref="D570" r:id="rId84"/>
    <hyperlink ref="D567" r:id="rId85"/>
    <hyperlink ref="D564" r:id="rId86"/>
    <hyperlink ref="E567" r:id="rId87"/>
    <hyperlink ref="D581" r:id="rId88"/>
    <hyperlink ref="D596" r:id="rId89"/>
    <hyperlink ref="E208" r:id="rId90"/>
    <hyperlink ref="E132" r:id="rId91"/>
    <hyperlink ref="D308" r:id="rId92"/>
    <hyperlink ref="AD369" r:id="rId93" display="http://krasschool17.ru/assets/files/Proekt-s-KGBOU-SPO.docx"/>
  </hyperlinks>
  <pageMargins left="0" right="0" top="0" bottom="0" header="0.31496062992125984" footer="0.31496062992125984"/>
  <pageSetup paperSize="9" orientation="landscape" r:id="rId9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K258"/>
  <sheetViews>
    <sheetView zoomScale="90" zoomScaleNormal="9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C1" sqref="C1:C2"/>
    </sheetView>
  </sheetViews>
  <sheetFormatPr defaultRowHeight="15" x14ac:dyDescent="0.25"/>
  <cols>
    <col min="1" max="1" width="6.5703125" style="1" customWidth="1"/>
    <col min="2" max="2" width="5.7109375" style="1" customWidth="1"/>
    <col min="3" max="3" width="93.5703125" style="1" customWidth="1"/>
    <col min="4" max="4" width="7.5703125" style="1" customWidth="1"/>
    <col min="5" max="114" width="3.7109375" style="1" customWidth="1"/>
    <col min="115" max="16384" width="9.140625" style="1"/>
  </cols>
  <sheetData>
    <row r="1" spans="1:114" ht="15.75" customHeight="1" x14ac:dyDescent="0.25">
      <c r="A1" s="1746" t="s">
        <v>955</v>
      </c>
      <c r="B1" s="1744" t="s">
        <v>320</v>
      </c>
      <c r="C1" s="1742" t="s">
        <v>554</v>
      </c>
      <c r="D1" s="1608" t="s">
        <v>953</v>
      </c>
      <c r="E1" s="1739" t="s">
        <v>330</v>
      </c>
      <c r="F1" s="1740"/>
      <c r="G1" s="1740"/>
      <c r="H1" s="1740"/>
      <c r="I1" s="1740"/>
      <c r="J1" s="1740"/>
      <c r="K1" s="1740"/>
      <c r="L1" s="1740"/>
      <c r="M1" s="1741"/>
      <c r="N1" s="1739" t="s">
        <v>337</v>
      </c>
      <c r="O1" s="1740"/>
      <c r="P1" s="1740"/>
      <c r="Q1" s="1740"/>
      <c r="R1" s="1740"/>
      <c r="S1" s="1740"/>
      <c r="T1" s="1740"/>
      <c r="U1" s="1740"/>
      <c r="V1" s="1740"/>
      <c r="W1" s="1740"/>
      <c r="X1" s="1740"/>
      <c r="Y1" s="1741"/>
      <c r="Z1" s="1739" t="s">
        <v>416</v>
      </c>
      <c r="AA1" s="1740"/>
      <c r="AB1" s="1740"/>
      <c r="AC1" s="1740"/>
      <c r="AD1" s="1740"/>
      <c r="AE1" s="1740"/>
      <c r="AF1" s="1740"/>
      <c r="AG1" s="1740"/>
      <c r="AH1" s="1740"/>
      <c r="AI1" s="1740"/>
      <c r="AJ1" s="1740"/>
      <c r="AK1" s="1740"/>
      <c r="AL1" s="1740"/>
      <c r="AM1" s="1740"/>
      <c r="AN1" s="1740"/>
      <c r="AO1" s="1740"/>
      <c r="AP1" s="1741"/>
      <c r="AQ1" s="1754" t="s">
        <v>417</v>
      </c>
      <c r="AR1" s="1755"/>
      <c r="AS1" s="1755"/>
      <c r="AT1" s="1755"/>
      <c r="AU1" s="1755"/>
      <c r="AV1" s="1755"/>
      <c r="AW1" s="1755"/>
      <c r="AX1" s="1755"/>
      <c r="AY1" s="1755"/>
      <c r="AZ1" s="1755"/>
      <c r="BA1" s="1755"/>
      <c r="BB1" s="1755"/>
      <c r="BC1" s="1755"/>
      <c r="BD1" s="1755"/>
      <c r="BE1" s="1755"/>
      <c r="BF1" s="1755"/>
      <c r="BG1" s="1755"/>
      <c r="BH1" s="1755"/>
      <c r="BI1" s="1756"/>
      <c r="BJ1" s="1739" t="s">
        <v>418</v>
      </c>
      <c r="BK1" s="1740"/>
      <c r="BL1" s="1740"/>
      <c r="BM1" s="1740"/>
      <c r="BN1" s="1740"/>
      <c r="BO1" s="1740"/>
      <c r="BP1" s="1740"/>
      <c r="BQ1" s="1740"/>
      <c r="BR1" s="1740"/>
      <c r="BS1" s="1740"/>
      <c r="BT1" s="1740"/>
      <c r="BU1" s="1740"/>
      <c r="BV1" s="1740"/>
      <c r="BW1" s="1741"/>
      <c r="BX1" s="1754" t="s">
        <v>419</v>
      </c>
      <c r="BY1" s="1755"/>
      <c r="BZ1" s="1755"/>
      <c r="CA1" s="1755"/>
      <c r="CB1" s="1755"/>
      <c r="CC1" s="1755"/>
      <c r="CD1" s="1755"/>
      <c r="CE1" s="1755"/>
      <c r="CF1" s="1755"/>
      <c r="CG1" s="1755"/>
      <c r="CH1" s="1755"/>
      <c r="CI1" s="1755"/>
      <c r="CJ1" s="1755"/>
      <c r="CK1" s="1755"/>
      <c r="CL1" s="1755"/>
      <c r="CM1" s="1755"/>
      <c r="CN1" s="1755"/>
      <c r="CO1" s="1755"/>
      <c r="CP1" s="1755"/>
      <c r="CQ1" s="1755"/>
      <c r="CR1" s="1755"/>
      <c r="CS1" s="1755"/>
      <c r="CT1" s="1755"/>
      <c r="CU1" s="1755"/>
      <c r="CV1" s="1755"/>
      <c r="CW1" s="1755"/>
      <c r="CX1" s="1755"/>
      <c r="CY1" s="1755"/>
      <c r="CZ1" s="1755"/>
      <c r="DA1" s="1756"/>
      <c r="DB1" s="1739" t="s">
        <v>420</v>
      </c>
      <c r="DC1" s="1740"/>
      <c r="DD1" s="1740"/>
      <c r="DE1" s="1740"/>
      <c r="DF1" s="1740"/>
      <c r="DG1" s="1740"/>
      <c r="DH1" s="1740"/>
      <c r="DI1" s="1740"/>
      <c r="DJ1" s="1741"/>
    </row>
    <row r="2" spans="1:114" ht="99" customHeight="1" thickBot="1" x14ac:dyDescent="0.3">
      <c r="A2" s="1747"/>
      <c r="B2" s="1745"/>
      <c r="C2" s="1743"/>
      <c r="D2" s="1609"/>
      <c r="E2" s="879" t="s">
        <v>1055</v>
      </c>
      <c r="F2" s="880" t="s">
        <v>946</v>
      </c>
      <c r="G2" s="880" t="s">
        <v>947</v>
      </c>
      <c r="H2" s="880" t="s">
        <v>948</v>
      </c>
      <c r="I2" s="880" t="s">
        <v>949</v>
      </c>
      <c r="J2" s="880" t="s">
        <v>950</v>
      </c>
      <c r="K2" s="880" t="s">
        <v>951</v>
      </c>
      <c r="L2" s="880" t="s">
        <v>952</v>
      </c>
      <c r="M2" s="881" t="s">
        <v>954</v>
      </c>
      <c r="N2" s="882" t="s">
        <v>956</v>
      </c>
      <c r="O2" s="883" t="s">
        <v>967</v>
      </c>
      <c r="P2" s="883" t="s">
        <v>1054</v>
      </c>
      <c r="Q2" s="883" t="s">
        <v>957</v>
      </c>
      <c r="R2" s="883" t="s">
        <v>958</v>
      </c>
      <c r="S2" s="883" t="s">
        <v>959</v>
      </c>
      <c r="T2" s="883" t="s">
        <v>960</v>
      </c>
      <c r="U2" s="883" t="s">
        <v>961</v>
      </c>
      <c r="V2" s="883" t="s">
        <v>962</v>
      </c>
      <c r="W2" s="883" t="s">
        <v>963</v>
      </c>
      <c r="X2" s="883" t="s">
        <v>964</v>
      </c>
      <c r="Y2" s="884" t="s">
        <v>965</v>
      </c>
      <c r="Z2" s="882" t="s">
        <v>968</v>
      </c>
      <c r="AA2" s="885" t="s">
        <v>969</v>
      </c>
      <c r="AB2" s="885" t="s">
        <v>970</v>
      </c>
      <c r="AC2" s="885" t="s">
        <v>971</v>
      </c>
      <c r="AD2" s="885" t="s">
        <v>972</v>
      </c>
      <c r="AE2" s="885" t="s">
        <v>973</v>
      </c>
      <c r="AF2" s="885" t="s">
        <v>974</v>
      </c>
      <c r="AG2" s="885" t="s">
        <v>975</v>
      </c>
      <c r="AH2" s="885" t="s">
        <v>976</v>
      </c>
      <c r="AI2" s="885" t="s">
        <v>977</v>
      </c>
      <c r="AJ2" s="885" t="s">
        <v>978</v>
      </c>
      <c r="AK2" s="885" t="s">
        <v>979</v>
      </c>
      <c r="AL2" s="885" t="s">
        <v>980</v>
      </c>
      <c r="AM2" s="885" t="s">
        <v>981</v>
      </c>
      <c r="AN2" s="885" t="s">
        <v>982</v>
      </c>
      <c r="AO2" s="885" t="s">
        <v>983</v>
      </c>
      <c r="AP2" s="886" t="s">
        <v>984</v>
      </c>
      <c r="AQ2" s="882" t="s">
        <v>985</v>
      </c>
      <c r="AR2" s="883" t="s">
        <v>986</v>
      </c>
      <c r="AS2" s="883" t="s">
        <v>987</v>
      </c>
      <c r="AT2" s="883" t="s">
        <v>988</v>
      </c>
      <c r="AU2" s="883" t="s">
        <v>989</v>
      </c>
      <c r="AV2" s="883" t="s">
        <v>990</v>
      </c>
      <c r="AW2" s="883" t="s">
        <v>991</v>
      </c>
      <c r="AX2" s="883" t="s">
        <v>992</v>
      </c>
      <c r="AY2" s="883" t="s">
        <v>993</v>
      </c>
      <c r="AZ2" s="883" t="s">
        <v>994</v>
      </c>
      <c r="BA2" s="883" t="s">
        <v>995</v>
      </c>
      <c r="BB2" s="883" t="s">
        <v>996</v>
      </c>
      <c r="BC2" s="883" t="s">
        <v>997</v>
      </c>
      <c r="BD2" s="883" t="s">
        <v>998</v>
      </c>
      <c r="BE2" s="883" t="s">
        <v>999</v>
      </c>
      <c r="BF2" s="883" t="s">
        <v>1000</v>
      </c>
      <c r="BG2" s="883" t="s">
        <v>1001</v>
      </c>
      <c r="BH2" s="883" t="s">
        <v>1002</v>
      </c>
      <c r="BI2" s="884" t="s">
        <v>1003</v>
      </c>
      <c r="BJ2" s="904" t="s">
        <v>1006</v>
      </c>
      <c r="BK2" s="883" t="s">
        <v>1004</v>
      </c>
      <c r="BL2" s="883" t="s">
        <v>1005</v>
      </c>
      <c r="BM2" s="883" t="s">
        <v>1007</v>
      </c>
      <c r="BN2" s="883" t="s">
        <v>1008</v>
      </c>
      <c r="BO2" s="883" t="s">
        <v>1009</v>
      </c>
      <c r="BP2" s="883" t="s">
        <v>1010</v>
      </c>
      <c r="BQ2" s="883" t="s">
        <v>1011</v>
      </c>
      <c r="BR2" s="883" t="s">
        <v>1012</v>
      </c>
      <c r="BS2" s="883" t="s">
        <v>1013</v>
      </c>
      <c r="BT2" s="883" t="s">
        <v>1014</v>
      </c>
      <c r="BU2" s="883" t="s">
        <v>1015</v>
      </c>
      <c r="BV2" s="883" t="s">
        <v>1016</v>
      </c>
      <c r="BW2" s="884" t="s">
        <v>1400</v>
      </c>
      <c r="BX2" s="899" t="s">
        <v>1017</v>
      </c>
      <c r="BY2" s="887" t="s">
        <v>1018</v>
      </c>
      <c r="BZ2" s="887" t="s">
        <v>1019</v>
      </c>
      <c r="CA2" s="887" t="s">
        <v>1020</v>
      </c>
      <c r="CB2" s="887" t="s">
        <v>1021</v>
      </c>
      <c r="CC2" s="887" t="s">
        <v>1022</v>
      </c>
      <c r="CD2" s="887" t="s">
        <v>1023</v>
      </c>
      <c r="CE2" s="887" t="s">
        <v>1024</v>
      </c>
      <c r="CF2" s="887" t="s">
        <v>1025</v>
      </c>
      <c r="CG2" s="887" t="s">
        <v>1026</v>
      </c>
      <c r="CH2" s="887" t="s">
        <v>1027</v>
      </c>
      <c r="CI2" s="887" t="s">
        <v>1028</v>
      </c>
      <c r="CJ2" s="887" t="s">
        <v>1029</v>
      </c>
      <c r="CK2" s="887" t="s">
        <v>1040</v>
      </c>
      <c r="CL2" s="887" t="s">
        <v>1041</v>
      </c>
      <c r="CM2" s="887" t="s">
        <v>1042</v>
      </c>
      <c r="CN2" s="887" t="s">
        <v>1043</v>
      </c>
      <c r="CO2" s="887" t="s">
        <v>1044</v>
      </c>
      <c r="CP2" s="887" t="s">
        <v>1045</v>
      </c>
      <c r="CQ2" s="887" t="s">
        <v>1039</v>
      </c>
      <c r="CR2" s="887" t="s">
        <v>1038</v>
      </c>
      <c r="CS2" s="887" t="s">
        <v>1037</v>
      </c>
      <c r="CT2" s="887" t="s">
        <v>1036</v>
      </c>
      <c r="CU2" s="887" t="s">
        <v>1035</v>
      </c>
      <c r="CV2" s="887" t="s">
        <v>1034</v>
      </c>
      <c r="CW2" s="887" t="s">
        <v>1033</v>
      </c>
      <c r="CX2" s="887" t="s">
        <v>1032</v>
      </c>
      <c r="CY2" s="900" t="s">
        <v>1030</v>
      </c>
      <c r="CZ2" s="900" t="s">
        <v>1031</v>
      </c>
      <c r="DA2" s="1183" t="s">
        <v>1375</v>
      </c>
      <c r="DB2" s="899" t="s">
        <v>1046</v>
      </c>
      <c r="DC2" s="887" t="s">
        <v>1047</v>
      </c>
      <c r="DD2" s="887" t="s">
        <v>1048</v>
      </c>
      <c r="DE2" s="887" t="s">
        <v>1049</v>
      </c>
      <c r="DF2" s="887" t="s">
        <v>1050</v>
      </c>
      <c r="DG2" s="887" t="s">
        <v>1051</v>
      </c>
      <c r="DH2" s="887" t="s">
        <v>1052</v>
      </c>
      <c r="DI2" s="887" t="s">
        <v>1088</v>
      </c>
      <c r="DJ2" s="888" t="s">
        <v>1053</v>
      </c>
    </row>
    <row r="3" spans="1:114" ht="15" customHeight="1" x14ac:dyDescent="0.25">
      <c r="A3" s="1748" t="s">
        <v>966</v>
      </c>
      <c r="B3" s="119">
        <v>1</v>
      </c>
      <c r="C3" s="987" t="s">
        <v>1084</v>
      </c>
      <c r="D3" s="988">
        <f t="shared" ref="D3:D66" si="0">SUM(E3:DJ3)</f>
        <v>6</v>
      </c>
      <c r="E3" s="894"/>
      <c r="F3" s="119"/>
      <c r="G3" s="119"/>
      <c r="H3" s="119"/>
      <c r="I3" s="119"/>
      <c r="J3" s="119"/>
      <c r="K3" s="119"/>
      <c r="L3" s="119"/>
      <c r="M3" s="893"/>
      <c r="N3" s="894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893"/>
      <c r="Z3" s="894">
        <v>1</v>
      </c>
      <c r="AA3" s="119">
        <v>1</v>
      </c>
      <c r="AB3" s="119"/>
      <c r="AC3" s="119">
        <v>1</v>
      </c>
      <c r="AD3" s="119">
        <v>1</v>
      </c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>
        <v>1</v>
      </c>
      <c r="AP3" s="893">
        <v>1</v>
      </c>
      <c r="AQ3" s="894"/>
      <c r="AR3" s="119"/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893"/>
      <c r="BJ3" s="118"/>
      <c r="BK3" s="119"/>
      <c r="BL3" s="119"/>
      <c r="BM3" s="119"/>
      <c r="BN3" s="119"/>
      <c r="BO3" s="119"/>
      <c r="BP3" s="119"/>
      <c r="BQ3" s="119"/>
      <c r="BR3" s="119"/>
      <c r="BS3" s="119"/>
      <c r="BT3" s="119"/>
      <c r="BU3" s="119"/>
      <c r="BV3" s="1246"/>
      <c r="BW3" s="893"/>
      <c r="BX3" s="894"/>
      <c r="BY3" s="119"/>
      <c r="BZ3" s="119"/>
      <c r="CA3" s="119"/>
      <c r="CB3" s="119"/>
      <c r="CC3" s="119"/>
      <c r="CD3" s="119"/>
      <c r="CE3" s="119"/>
      <c r="CF3" s="119"/>
      <c r="CG3" s="119"/>
      <c r="CH3" s="119"/>
      <c r="CI3" s="119"/>
      <c r="CJ3" s="119"/>
      <c r="CK3" s="119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W3" s="119"/>
      <c r="CX3" s="119"/>
      <c r="CY3" s="119"/>
      <c r="CZ3" s="119"/>
      <c r="DA3" s="198"/>
      <c r="DB3" s="894"/>
      <c r="DC3" s="119"/>
      <c r="DD3" s="119"/>
      <c r="DE3" s="119"/>
      <c r="DF3" s="119"/>
      <c r="DG3" s="119"/>
      <c r="DH3" s="119"/>
      <c r="DI3" s="119"/>
      <c r="DJ3" s="893"/>
    </row>
    <row r="4" spans="1:114" ht="15" customHeight="1" x14ac:dyDescent="0.25">
      <c r="A4" s="1749"/>
      <c r="B4" s="784">
        <v>2</v>
      </c>
      <c r="C4" s="989" t="s">
        <v>620</v>
      </c>
      <c r="D4" s="990">
        <f t="shared" si="0"/>
        <v>1</v>
      </c>
      <c r="E4" s="877"/>
      <c r="F4" s="761"/>
      <c r="G4" s="761"/>
      <c r="H4" s="761"/>
      <c r="I4" s="761"/>
      <c r="J4" s="761"/>
      <c r="K4" s="761"/>
      <c r="L4" s="761"/>
      <c r="M4" s="878"/>
      <c r="N4" s="877"/>
      <c r="O4" s="761"/>
      <c r="P4" s="761"/>
      <c r="Q4" s="761"/>
      <c r="R4" s="761"/>
      <c r="S4" s="761"/>
      <c r="T4" s="761"/>
      <c r="U4" s="761"/>
      <c r="V4" s="761"/>
      <c r="W4" s="761"/>
      <c r="X4" s="761"/>
      <c r="Y4" s="878"/>
      <c r="Z4" s="877"/>
      <c r="AA4" s="761"/>
      <c r="AB4" s="761"/>
      <c r="AC4" s="761"/>
      <c r="AD4" s="761"/>
      <c r="AE4" s="761"/>
      <c r="AF4" s="761"/>
      <c r="AG4" s="761"/>
      <c r="AH4" s="761"/>
      <c r="AI4" s="761"/>
      <c r="AJ4" s="761"/>
      <c r="AK4" s="761"/>
      <c r="AL4" s="761"/>
      <c r="AM4" s="761"/>
      <c r="AN4" s="761"/>
      <c r="AO4" s="761"/>
      <c r="AP4" s="878">
        <v>1</v>
      </c>
      <c r="AQ4" s="877"/>
      <c r="AR4" s="761"/>
      <c r="AS4" s="761"/>
      <c r="AT4" s="761"/>
      <c r="AU4" s="761"/>
      <c r="AV4" s="761"/>
      <c r="AW4" s="761"/>
      <c r="AX4" s="761"/>
      <c r="AY4" s="761"/>
      <c r="AZ4" s="761"/>
      <c r="BA4" s="761"/>
      <c r="BB4" s="761"/>
      <c r="BC4" s="761"/>
      <c r="BD4" s="761"/>
      <c r="BE4" s="761"/>
      <c r="BF4" s="761"/>
      <c r="BG4" s="761"/>
      <c r="BH4" s="761"/>
      <c r="BI4" s="878"/>
      <c r="BJ4" s="694"/>
      <c r="BK4" s="761"/>
      <c r="BL4" s="761"/>
      <c r="BM4" s="761"/>
      <c r="BN4" s="761"/>
      <c r="BO4" s="761"/>
      <c r="BP4" s="761"/>
      <c r="BQ4" s="761"/>
      <c r="BR4" s="761"/>
      <c r="BS4" s="761"/>
      <c r="BT4" s="761"/>
      <c r="BU4" s="761"/>
      <c r="BV4" s="1247"/>
      <c r="BW4" s="878"/>
      <c r="BX4" s="877"/>
      <c r="BY4" s="761"/>
      <c r="BZ4" s="761"/>
      <c r="CA4" s="761"/>
      <c r="CB4" s="761"/>
      <c r="CC4" s="761"/>
      <c r="CD4" s="761"/>
      <c r="CE4" s="761"/>
      <c r="CF4" s="761"/>
      <c r="CG4" s="761"/>
      <c r="CH4" s="761"/>
      <c r="CI4" s="761"/>
      <c r="CJ4" s="761"/>
      <c r="CK4" s="761"/>
      <c r="CL4" s="761"/>
      <c r="CM4" s="761"/>
      <c r="CN4" s="761"/>
      <c r="CO4" s="761"/>
      <c r="CP4" s="761"/>
      <c r="CQ4" s="761"/>
      <c r="CR4" s="761"/>
      <c r="CS4" s="761"/>
      <c r="CT4" s="761"/>
      <c r="CU4" s="761"/>
      <c r="CV4" s="761"/>
      <c r="CW4" s="761"/>
      <c r="CX4" s="761"/>
      <c r="CY4" s="761"/>
      <c r="CZ4" s="761"/>
      <c r="DA4" s="488"/>
      <c r="DB4" s="877"/>
      <c r="DC4" s="761"/>
      <c r="DD4" s="761"/>
      <c r="DE4" s="761"/>
      <c r="DF4" s="761"/>
      <c r="DG4" s="761"/>
      <c r="DH4" s="761"/>
      <c r="DI4" s="761"/>
      <c r="DJ4" s="878"/>
    </row>
    <row r="5" spans="1:114" ht="15" customHeight="1" x14ac:dyDescent="0.25">
      <c r="A5" s="1749"/>
      <c r="B5" s="761">
        <v>3</v>
      </c>
      <c r="C5" s="991" t="s">
        <v>1067</v>
      </c>
      <c r="D5" s="992">
        <f t="shared" si="0"/>
        <v>3</v>
      </c>
      <c r="E5" s="871"/>
      <c r="F5" s="784"/>
      <c r="G5" s="784"/>
      <c r="H5" s="784"/>
      <c r="I5" s="784"/>
      <c r="J5" s="784"/>
      <c r="K5" s="784"/>
      <c r="L5" s="784"/>
      <c r="M5" s="872"/>
      <c r="N5" s="871"/>
      <c r="O5" s="784"/>
      <c r="P5" s="784"/>
      <c r="Q5" s="784"/>
      <c r="R5" s="784"/>
      <c r="S5" s="784"/>
      <c r="T5" s="784">
        <v>1</v>
      </c>
      <c r="U5" s="784"/>
      <c r="V5" s="784"/>
      <c r="W5" s="784"/>
      <c r="X5" s="784"/>
      <c r="Y5" s="872"/>
      <c r="Z5" s="871"/>
      <c r="AA5" s="784"/>
      <c r="AB5" s="784"/>
      <c r="AC5" s="784"/>
      <c r="AD5" s="784"/>
      <c r="AE5" s="784"/>
      <c r="AF5" s="784"/>
      <c r="AG5" s="784"/>
      <c r="AH5" s="784"/>
      <c r="AI5" s="784"/>
      <c r="AJ5" s="784"/>
      <c r="AK5" s="784"/>
      <c r="AL5" s="784"/>
      <c r="AM5" s="784"/>
      <c r="AN5" s="784"/>
      <c r="AO5" s="784"/>
      <c r="AP5" s="872"/>
      <c r="AQ5" s="871"/>
      <c r="AR5" s="784"/>
      <c r="AS5" s="784"/>
      <c r="AT5" s="784"/>
      <c r="AU5" s="784"/>
      <c r="AV5" s="784"/>
      <c r="AW5" s="784"/>
      <c r="AX5" s="784"/>
      <c r="AY5" s="784"/>
      <c r="AZ5" s="784"/>
      <c r="BA5" s="784"/>
      <c r="BB5" s="784"/>
      <c r="BC5" s="784"/>
      <c r="BD5" s="784"/>
      <c r="BE5" s="784"/>
      <c r="BF5" s="784"/>
      <c r="BG5" s="784"/>
      <c r="BH5" s="784"/>
      <c r="BI5" s="872"/>
      <c r="BJ5" s="80"/>
      <c r="BK5" s="784"/>
      <c r="BL5" s="784"/>
      <c r="BM5" s="784"/>
      <c r="BN5" s="784"/>
      <c r="BO5" s="784"/>
      <c r="BP5" s="784">
        <v>1</v>
      </c>
      <c r="BQ5" s="784"/>
      <c r="BR5" s="784"/>
      <c r="BS5" s="784"/>
      <c r="BT5" s="784"/>
      <c r="BU5" s="784"/>
      <c r="BV5" s="233"/>
      <c r="BW5" s="872"/>
      <c r="BX5" s="871">
        <v>1</v>
      </c>
      <c r="BY5" s="784"/>
      <c r="BZ5" s="784"/>
      <c r="CA5" s="784"/>
      <c r="CB5" s="784"/>
      <c r="CC5" s="784"/>
      <c r="CD5" s="784"/>
      <c r="CE5" s="784"/>
      <c r="CF5" s="784"/>
      <c r="CG5" s="784"/>
      <c r="CH5" s="784"/>
      <c r="CI5" s="784"/>
      <c r="CJ5" s="784"/>
      <c r="CK5" s="784"/>
      <c r="CL5" s="784"/>
      <c r="CM5" s="784"/>
      <c r="CN5" s="784"/>
      <c r="CO5" s="784"/>
      <c r="CP5" s="784"/>
      <c r="CQ5" s="784"/>
      <c r="CR5" s="784"/>
      <c r="CS5" s="784"/>
      <c r="CT5" s="784"/>
      <c r="CU5" s="784"/>
      <c r="CV5" s="784"/>
      <c r="CW5" s="784"/>
      <c r="CX5" s="784"/>
      <c r="CY5" s="784"/>
      <c r="CZ5" s="784"/>
      <c r="DA5" s="199"/>
      <c r="DB5" s="871"/>
      <c r="DC5" s="784"/>
      <c r="DD5" s="784"/>
      <c r="DE5" s="784"/>
      <c r="DF5" s="784"/>
      <c r="DG5" s="784"/>
      <c r="DH5" s="784"/>
      <c r="DI5" s="784"/>
      <c r="DJ5" s="872"/>
    </row>
    <row r="6" spans="1:114" ht="15" customHeight="1" x14ac:dyDescent="0.25">
      <c r="A6" s="1749"/>
      <c r="B6" s="761">
        <v>4</v>
      </c>
      <c r="C6" s="991" t="s">
        <v>504</v>
      </c>
      <c r="D6" s="992">
        <f t="shared" si="0"/>
        <v>3</v>
      </c>
      <c r="E6" s="871"/>
      <c r="F6" s="784"/>
      <c r="G6" s="784"/>
      <c r="H6" s="784"/>
      <c r="I6" s="784"/>
      <c r="J6" s="784"/>
      <c r="K6" s="784"/>
      <c r="L6" s="784"/>
      <c r="M6" s="872"/>
      <c r="N6" s="871"/>
      <c r="O6" s="784"/>
      <c r="P6" s="784"/>
      <c r="Q6" s="784"/>
      <c r="R6" s="784"/>
      <c r="S6" s="784"/>
      <c r="T6" s="784"/>
      <c r="U6" s="784"/>
      <c r="V6" s="784"/>
      <c r="W6" s="784"/>
      <c r="X6" s="784"/>
      <c r="Y6" s="872"/>
      <c r="Z6" s="871"/>
      <c r="AA6" s="784">
        <v>1</v>
      </c>
      <c r="AB6" s="784"/>
      <c r="AC6" s="784"/>
      <c r="AD6" s="784"/>
      <c r="AE6" s="784"/>
      <c r="AF6" s="784"/>
      <c r="AG6" s="784"/>
      <c r="AH6" s="784"/>
      <c r="AI6" s="784"/>
      <c r="AJ6" s="784"/>
      <c r="AK6" s="784"/>
      <c r="AL6" s="784"/>
      <c r="AM6" s="784"/>
      <c r="AN6" s="784"/>
      <c r="AO6" s="784"/>
      <c r="AP6" s="872"/>
      <c r="AQ6" s="871"/>
      <c r="AR6" s="784"/>
      <c r="AS6" s="784"/>
      <c r="AT6" s="784"/>
      <c r="AU6" s="784"/>
      <c r="AV6" s="784"/>
      <c r="AW6" s="784"/>
      <c r="AX6" s="784"/>
      <c r="AY6" s="784"/>
      <c r="AZ6" s="784"/>
      <c r="BA6" s="784"/>
      <c r="BB6" s="784"/>
      <c r="BC6" s="784"/>
      <c r="BD6" s="784"/>
      <c r="BE6" s="784"/>
      <c r="BF6" s="784"/>
      <c r="BG6" s="784"/>
      <c r="BH6" s="784"/>
      <c r="BI6" s="872"/>
      <c r="BJ6" s="80"/>
      <c r="BK6" s="784"/>
      <c r="BL6" s="784"/>
      <c r="BM6" s="784"/>
      <c r="BN6" s="784"/>
      <c r="BO6" s="784"/>
      <c r="BP6" s="784"/>
      <c r="BQ6" s="784"/>
      <c r="BR6" s="784"/>
      <c r="BS6" s="784"/>
      <c r="BT6" s="784"/>
      <c r="BU6" s="784"/>
      <c r="BV6" s="233"/>
      <c r="BW6" s="872"/>
      <c r="BX6" s="871"/>
      <c r="BY6" s="784"/>
      <c r="BZ6" s="784"/>
      <c r="CA6" s="784"/>
      <c r="CB6" s="784"/>
      <c r="CC6" s="784"/>
      <c r="CD6" s="784"/>
      <c r="CE6" s="784"/>
      <c r="CF6" s="784"/>
      <c r="CG6" s="784">
        <v>1</v>
      </c>
      <c r="CH6" s="784"/>
      <c r="CI6" s="784"/>
      <c r="CJ6" s="784"/>
      <c r="CK6" s="784"/>
      <c r="CL6" s="784"/>
      <c r="CM6" s="784"/>
      <c r="CN6" s="784"/>
      <c r="CO6" s="784"/>
      <c r="CP6" s="784"/>
      <c r="CQ6" s="784"/>
      <c r="CR6" s="784"/>
      <c r="CS6" s="784"/>
      <c r="CT6" s="784"/>
      <c r="CU6" s="784"/>
      <c r="CV6" s="784"/>
      <c r="CW6" s="784"/>
      <c r="CX6" s="784"/>
      <c r="CY6" s="784"/>
      <c r="CZ6" s="784"/>
      <c r="DA6" s="199"/>
      <c r="DB6" s="871"/>
      <c r="DC6" s="784"/>
      <c r="DD6" s="784"/>
      <c r="DE6" s="784"/>
      <c r="DF6" s="784"/>
      <c r="DG6" s="784"/>
      <c r="DH6" s="784"/>
      <c r="DI6" s="784">
        <v>1</v>
      </c>
      <c r="DJ6" s="872"/>
    </row>
    <row r="7" spans="1:114" ht="15" customHeight="1" x14ac:dyDescent="0.25">
      <c r="A7" s="1749"/>
      <c r="B7" s="761">
        <v>5</v>
      </c>
      <c r="C7" s="991" t="s">
        <v>792</v>
      </c>
      <c r="D7" s="992">
        <f t="shared" si="0"/>
        <v>0</v>
      </c>
      <c r="E7" s="871"/>
      <c r="F7" s="784"/>
      <c r="G7" s="784"/>
      <c r="H7" s="784"/>
      <c r="I7" s="784"/>
      <c r="J7" s="784"/>
      <c r="K7" s="784"/>
      <c r="L7" s="784"/>
      <c r="M7" s="872"/>
      <c r="N7" s="871"/>
      <c r="O7" s="784"/>
      <c r="P7" s="784"/>
      <c r="Q7" s="784"/>
      <c r="R7" s="784"/>
      <c r="S7" s="784"/>
      <c r="T7" s="784"/>
      <c r="U7" s="784"/>
      <c r="V7" s="784"/>
      <c r="W7" s="784"/>
      <c r="X7" s="784"/>
      <c r="Y7" s="872"/>
      <c r="Z7" s="871"/>
      <c r="AA7" s="784"/>
      <c r="AB7" s="784"/>
      <c r="AC7" s="784"/>
      <c r="AD7" s="784"/>
      <c r="AE7" s="784"/>
      <c r="AF7" s="784"/>
      <c r="AG7" s="784"/>
      <c r="AH7" s="784"/>
      <c r="AI7" s="784"/>
      <c r="AJ7" s="784"/>
      <c r="AK7" s="784"/>
      <c r="AL7" s="784"/>
      <c r="AM7" s="784"/>
      <c r="AN7" s="784"/>
      <c r="AO7" s="784"/>
      <c r="AP7" s="872"/>
      <c r="AQ7" s="871"/>
      <c r="AR7" s="784"/>
      <c r="AS7" s="784"/>
      <c r="AT7" s="784"/>
      <c r="AU7" s="784"/>
      <c r="AV7" s="784"/>
      <c r="AW7" s="784"/>
      <c r="AX7" s="784"/>
      <c r="AY7" s="784"/>
      <c r="AZ7" s="784"/>
      <c r="BA7" s="784"/>
      <c r="BB7" s="784"/>
      <c r="BC7" s="784"/>
      <c r="BD7" s="784"/>
      <c r="BE7" s="784"/>
      <c r="BF7" s="784"/>
      <c r="BG7" s="784"/>
      <c r="BH7" s="784"/>
      <c r="BI7" s="872"/>
      <c r="BJ7" s="80"/>
      <c r="BK7" s="784"/>
      <c r="BL7" s="784"/>
      <c r="BM7" s="784"/>
      <c r="BN7" s="784"/>
      <c r="BO7" s="784"/>
      <c r="BP7" s="784"/>
      <c r="BQ7" s="784"/>
      <c r="BR7" s="784"/>
      <c r="BS7" s="784"/>
      <c r="BT7" s="784"/>
      <c r="BU7" s="784"/>
      <c r="BV7" s="233"/>
      <c r="BW7" s="872"/>
      <c r="BX7" s="871"/>
      <c r="BY7" s="784"/>
      <c r="BZ7" s="784"/>
      <c r="CA7" s="784"/>
      <c r="CB7" s="784"/>
      <c r="CC7" s="784"/>
      <c r="CD7" s="784"/>
      <c r="CE7" s="784"/>
      <c r="CF7" s="784"/>
      <c r="CG7" s="784"/>
      <c r="CH7" s="784"/>
      <c r="CI7" s="784"/>
      <c r="CJ7" s="784"/>
      <c r="CK7" s="784"/>
      <c r="CL7" s="784"/>
      <c r="CM7" s="784"/>
      <c r="CN7" s="784"/>
      <c r="CO7" s="784"/>
      <c r="CP7" s="784"/>
      <c r="CQ7" s="784"/>
      <c r="CR7" s="784"/>
      <c r="CS7" s="784"/>
      <c r="CT7" s="784"/>
      <c r="CU7" s="784"/>
      <c r="CV7" s="784"/>
      <c r="CW7" s="784"/>
      <c r="CX7" s="784"/>
      <c r="CY7" s="784"/>
      <c r="CZ7" s="784"/>
      <c r="DA7" s="199"/>
      <c r="DB7" s="871"/>
      <c r="DC7" s="784"/>
      <c r="DD7" s="784"/>
      <c r="DE7" s="784"/>
      <c r="DF7" s="784"/>
      <c r="DG7" s="784"/>
      <c r="DH7" s="784"/>
      <c r="DI7" s="784"/>
      <c r="DJ7" s="872"/>
    </row>
    <row r="8" spans="1:114" ht="15" customHeight="1" x14ac:dyDescent="0.25">
      <c r="A8" s="1749"/>
      <c r="B8" s="784">
        <v>6</v>
      </c>
      <c r="C8" s="993" t="s">
        <v>1081</v>
      </c>
      <c r="D8" s="994">
        <f t="shared" si="0"/>
        <v>0</v>
      </c>
      <c r="E8" s="871"/>
      <c r="F8" s="784"/>
      <c r="G8" s="784"/>
      <c r="H8" s="784"/>
      <c r="I8" s="784"/>
      <c r="J8" s="784"/>
      <c r="K8" s="784"/>
      <c r="L8" s="784"/>
      <c r="M8" s="872"/>
      <c r="N8" s="871"/>
      <c r="O8" s="784"/>
      <c r="P8" s="784"/>
      <c r="Q8" s="784"/>
      <c r="R8" s="784"/>
      <c r="S8" s="784"/>
      <c r="T8" s="784"/>
      <c r="U8" s="784"/>
      <c r="V8" s="784"/>
      <c r="W8" s="784"/>
      <c r="X8" s="784"/>
      <c r="Y8" s="872"/>
      <c r="Z8" s="871"/>
      <c r="AA8" s="784"/>
      <c r="AB8" s="784"/>
      <c r="AC8" s="784"/>
      <c r="AD8" s="784"/>
      <c r="AE8" s="784"/>
      <c r="AF8" s="784"/>
      <c r="AG8" s="784"/>
      <c r="AH8" s="784"/>
      <c r="AI8" s="784"/>
      <c r="AJ8" s="784"/>
      <c r="AK8" s="784"/>
      <c r="AL8" s="784"/>
      <c r="AM8" s="784"/>
      <c r="AN8" s="784"/>
      <c r="AO8" s="784"/>
      <c r="AP8" s="872"/>
      <c r="AQ8" s="871"/>
      <c r="AR8" s="784"/>
      <c r="AS8" s="784"/>
      <c r="AT8" s="784"/>
      <c r="AU8" s="784"/>
      <c r="AV8" s="784"/>
      <c r="AW8" s="784"/>
      <c r="AX8" s="784"/>
      <c r="AY8" s="784"/>
      <c r="AZ8" s="784"/>
      <c r="BA8" s="784"/>
      <c r="BB8" s="784"/>
      <c r="BC8" s="784"/>
      <c r="BD8" s="784"/>
      <c r="BE8" s="784"/>
      <c r="BF8" s="784"/>
      <c r="BG8" s="784"/>
      <c r="BH8" s="784"/>
      <c r="BI8" s="872"/>
      <c r="BJ8" s="80"/>
      <c r="BK8" s="784"/>
      <c r="BL8" s="784"/>
      <c r="BM8" s="784"/>
      <c r="BN8" s="784"/>
      <c r="BO8" s="784"/>
      <c r="BP8" s="784"/>
      <c r="BQ8" s="784"/>
      <c r="BR8" s="784"/>
      <c r="BS8" s="784"/>
      <c r="BT8" s="784"/>
      <c r="BU8" s="784"/>
      <c r="BV8" s="233"/>
      <c r="BW8" s="872"/>
      <c r="BX8" s="871"/>
      <c r="BY8" s="784"/>
      <c r="BZ8" s="784"/>
      <c r="CA8" s="784"/>
      <c r="CB8" s="784"/>
      <c r="CC8" s="784"/>
      <c r="CD8" s="784"/>
      <c r="CE8" s="784"/>
      <c r="CF8" s="784"/>
      <c r="CG8" s="784"/>
      <c r="CH8" s="784"/>
      <c r="CI8" s="784"/>
      <c r="CJ8" s="784"/>
      <c r="CK8" s="784"/>
      <c r="CL8" s="784"/>
      <c r="CM8" s="784"/>
      <c r="CN8" s="784"/>
      <c r="CO8" s="784"/>
      <c r="CP8" s="784"/>
      <c r="CQ8" s="784"/>
      <c r="CR8" s="784"/>
      <c r="CS8" s="784"/>
      <c r="CT8" s="784"/>
      <c r="CU8" s="784"/>
      <c r="CV8" s="784"/>
      <c r="CW8" s="784"/>
      <c r="CX8" s="784"/>
      <c r="CY8" s="784"/>
      <c r="CZ8" s="784"/>
      <c r="DA8" s="199"/>
      <c r="DB8" s="871"/>
      <c r="DC8" s="784"/>
      <c r="DD8" s="784"/>
      <c r="DE8" s="784"/>
      <c r="DF8" s="784"/>
      <c r="DG8" s="784"/>
      <c r="DH8" s="784"/>
      <c r="DI8" s="784"/>
      <c r="DJ8" s="872"/>
    </row>
    <row r="9" spans="1:114" ht="15" customHeight="1" x14ac:dyDescent="0.25">
      <c r="A9" s="1749"/>
      <c r="B9" s="784">
        <v>7</v>
      </c>
      <c r="C9" s="993" t="s">
        <v>1082</v>
      </c>
      <c r="D9" s="994">
        <f t="shared" si="0"/>
        <v>2</v>
      </c>
      <c r="E9" s="871"/>
      <c r="F9" s="784"/>
      <c r="G9" s="784">
        <v>1</v>
      </c>
      <c r="H9" s="784"/>
      <c r="I9" s="784"/>
      <c r="J9" s="784"/>
      <c r="K9" s="784"/>
      <c r="L9" s="784"/>
      <c r="M9" s="872"/>
      <c r="N9" s="871"/>
      <c r="O9" s="784"/>
      <c r="P9" s="784"/>
      <c r="Q9" s="784"/>
      <c r="R9" s="784"/>
      <c r="S9" s="784"/>
      <c r="T9" s="784"/>
      <c r="U9" s="784"/>
      <c r="V9" s="784"/>
      <c r="W9" s="784"/>
      <c r="X9" s="784"/>
      <c r="Y9" s="872"/>
      <c r="Z9" s="871"/>
      <c r="AA9" s="784"/>
      <c r="AB9" s="784"/>
      <c r="AC9" s="784"/>
      <c r="AD9" s="784"/>
      <c r="AE9" s="784"/>
      <c r="AF9" s="784"/>
      <c r="AG9" s="784"/>
      <c r="AH9" s="784"/>
      <c r="AI9" s="784"/>
      <c r="AJ9" s="784"/>
      <c r="AK9" s="784"/>
      <c r="AL9" s="784"/>
      <c r="AM9" s="784"/>
      <c r="AN9" s="784"/>
      <c r="AO9" s="784"/>
      <c r="AP9" s="872"/>
      <c r="AQ9" s="871"/>
      <c r="AR9" s="784"/>
      <c r="AS9" s="784"/>
      <c r="AT9" s="784"/>
      <c r="AU9" s="784"/>
      <c r="AV9" s="784"/>
      <c r="AW9" s="784"/>
      <c r="AX9" s="784"/>
      <c r="AY9" s="784"/>
      <c r="AZ9" s="784"/>
      <c r="BA9" s="784"/>
      <c r="BB9" s="784">
        <v>1</v>
      </c>
      <c r="BC9" s="784"/>
      <c r="BD9" s="784"/>
      <c r="BE9" s="784"/>
      <c r="BF9" s="784"/>
      <c r="BG9" s="784"/>
      <c r="BH9" s="784"/>
      <c r="BI9" s="872"/>
      <c r="BJ9" s="80"/>
      <c r="BK9" s="784"/>
      <c r="BL9" s="784"/>
      <c r="BM9" s="784"/>
      <c r="BN9" s="784"/>
      <c r="BO9" s="784"/>
      <c r="BP9" s="784"/>
      <c r="BQ9" s="784"/>
      <c r="BR9" s="784"/>
      <c r="BS9" s="784"/>
      <c r="BT9" s="784"/>
      <c r="BU9" s="784"/>
      <c r="BV9" s="233"/>
      <c r="BW9" s="872"/>
      <c r="BX9" s="871"/>
      <c r="BY9" s="784"/>
      <c r="BZ9" s="784"/>
      <c r="CA9" s="784"/>
      <c r="CB9" s="784"/>
      <c r="CC9" s="784"/>
      <c r="CD9" s="784"/>
      <c r="CE9" s="784"/>
      <c r="CF9" s="784"/>
      <c r="CG9" s="784"/>
      <c r="CH9" s="784"/>
      <c r="CI9" s="784"/>
      <c r="CJ9" s="784"/>
      <c r="CK9" s="784"/>
      <c r="CL9" s="784"/>
      <c r="CM9" s="784"/>
      <c r="CN9" s="784"/>
      <c r="CO9" s="784"/>
      <c r="CP9" s="784"/>
      <c r="CQ9" s="784"/>
      <c r="CR9" s="784"/>
      <c r="CS9" s="784"/>
      <c r="CT9" s="784"/>
      <c r="CU9" s="784"/>
      <c r="CV9" s="784"/>
      <c r="CW9" s="784"/>
      <c r="CX9" s="784"/>
      <c r="CY9" s="784"/>
      <c r="CZ9" s="784"/>
      <c r="DA9" s="199"/>
      <c r="DB9" s="871"/>
      <c r="DC9" s="784"/>
      <c r="DD9" s="784"/>
      <c r="DE9" s="784"/>
      <c r="DF9" s="784"/>
      <c r="DG9" s="784"/>
      <c r="DH9" s="784"/>
      <c r="DI9" s="784"/>
      <c r="DJ9" s="872"/>
    </row>
    <row r="10" spans="1:114" ht="15" customHeight="1" x14ac:dyDescent="0.25">
      <c r="A10" s="1749"/>
      <c r="B10" s="784">
        <v>8</v>
      </c>
      <c r="C10" s="993" t="s">
        <v>886</v>
      </c>
      <c r="D10" s="994">
        <f t="shared" si="0"/>
        <v>1</v>
      </c>
      <c r="E10" s="871"/>
      <c r="F10" s="784"/>
      <c r="G10" s="784"/>
      <c r="H10" s="784"/>
      <c r="I10" s="784"/>
      <c r="J10" s="784"/>
      <c r="K10" s="784"/>
      <c r="L10" s="784"/>
      <c r="M10" s="872"/>
      <c r="N10" s="871"/>
      <c r="O10" s="784"/>
      <c r="P10" s="784"/>
      <c r="Q10" s="784"/>
      <c r="R10" s="784"/>
      <c r="S10" s="784"/>
      <c r="T10" s="784"/>
      <c r="U10" s="784"/>
      <c r="V10" s="784"/>
      <c r="W10" s="784"/>
      <c r="X10" s="784"/>
      <c r="Y10" s="872"/>
      <c r="Z10" s="871"/>
      <c r="AA10" s="784"/>
      <c r="AB10" s="784"/>
      <c r="AC10" s="784"/>
      <c r="AD10" s="784"/>
      <c r="AE10" s="784"/>
      <c r="AF10" s="784"/>
      <c r="AG10" s="784"/>
      <c r="AH10" s="784"/>
      <c r="AI10" s="784"/>
      <c r="AJ10" s="784"/>
      <c r="AK10" s="784"/>
      <c r="AL10" s="784"/>
      <c r="AM10" s="784"/>
      <c r="AN10" s="784"/>
      <c r="AO10" s="784"/>
      <c r="AP10" s="872"/>
      <c r="AQ10" s="871"/>
      <c r="AR10" s="784"/>
      <c r="AS10" s="784"/>
      <c r="AT10" s="784"/>
      <c r="AU10" s="784"/>
      <c r="AV10" s="784"/>
      <c r="AW10" s="784"/>
      <c r="AX10" s="784"/>
      <c r="AY10" s="784"/>
      <c r="AZ10" s="784"/>
      <c r="BA10" s="784"/>
      <c r="BB10" s="784"/>
      <c r="BC10" s="784"/>
      <c r="BD10" s="784"/>
      <c r="BE10" s="784"/>
      <c r="BF10" s="784"/>
      <c r="BG10" s="784"/>
      <c r="BH10" s="784"/>
      <c r="BI10" s="872"/>
      <c r="BJ10" s="80"/>
      <c r="BK10" s="784"/>
      <c r="BL10" s="784"/>
      <c r="BM10" s="784"/>
      <c r="BN10" s="784"/>
      <c r="BO10" s="784"/>
      <c r="BP10" s="784"/>
      <c r="BQ10" s="784"/>
      <c r="BR10" s="784"/>
      <c r="BS10" s="784"/>
      <c r="BT10" s="784"/>
      <c r="BU10" s="784"/>
      <c r="BV10" s="233"/>
      <c r="BW10" s="872"/>
      <c r="BX10" s="871">
        <v>1</v>
      </c>
      <c r="BY10" s="784"/>
      <c r="BZ10" s="784"/>
      <c r="CA10" s="784"/>
      <c r="CB10" s="784"/>
      <c r="CC10" s="784"/>
      <c r="CD10" s="784"/>
      <c r="CE10" s="784"/>
      <c r="CF10" s="784"/>
      <c r="CG10" s="784"/>
      <c r="CH10" s="784"/>
      <c r="CI10" s="784"/>
      <c r="CJ10" s="784"/>
      <c r="CK10" s="784"/>
      <c r="CL10" s="784"/>
      <c r="CM10" s="784"/>
      <c r="CN10" s="784"/>
      <c r="CO10" s="784"/>
      <c r="CP10" s="784"/>
      <c r="CQ10" s="784"/>
      <c r="CR10" s="784"/>
      <c r="CS10" s="784"/>
      <c r="CT10" s="784"/>
      <c r="CU10" s="784"/>
      <c r="CV10" s="784"/>
      <c r="CW10" s="784"/>
      <c r="CX10" s="784"/>
      <c r="CY10" s="784"/>
      <c r="CZ10" s="784"/>
      <c r="DA10" s="199"/>
      <c r="DB10" s="871"/>
      <c r="DC10" s="784"/>
      <c r="DD10" s="784"/>
      <c r="DE10" s="784"/>
      <c r="DF10" s="784"/>
      <c r="DG10" s="784"/>
      <c r="DH10" s="784"/>
      <c r="DI10" s="784"/>
      <c r="DJ10" s="872"/>
    </row>
    <row r="11" spans="1:114" ht="15" customHeight="1" x14ac:dyDescent="0.25">
      <c r="A11" s="1749"/>
      <c r="B11" s="784">
        <v>9</v>
      </c>
      <c r="C11" s="993" t="s">
        <v>462</v>
      </c>
      <c r="D11" s="994">
        <f t="shared" si="0"/>
        <v>1</v>
      </c>
      <c r="E11" s="871"/>
      <c r="F11" s="784"/>
      <c r="G11" s="784"/>
      <c r="H11" s="784"/>
      <c r="I11" s="784"/>
      <c r="J11" s="784"/>
      <c r="K11" s="784"/>
      <c r="L11" s="784"/>
      <c r="M11" s="872"/>
      <c r="N11" s="871"/>
      <c r="O11" s="784"/>
      <c r="P11" s="784"/>
      <c r="Q11" s="784"/>
      <c r="R11" s="784"/>
      <c r="S11" s="784"/>
      <c r="T11" s="784"/>
      <c r="U11" s="784"/>
      <c r="V11" s="784"/>
      <c r="W11" s="784"/>
      <c r="X11" s="784"/>
      <c r="Y11" s="872"/>
      <c r="Z11" s="871"/>
      <c r="AA11" s="784"/>
      <c r="AB11" s="784"/>
      <c r="AC11" s="784"/>
      <c r="AD11" s="784"/>
      <c r="AE11" s="784"/>
      <c r="AF11" s="784"/>
      <c r="AG11" s="784"/>
      <c r="AH11" s="784"/>
      <c r="AI11" s="784"/>
      <c r="AJ11" s="784"/>
      <c r="AK11" s="784"/>
      <c r="AL11" s="784"/>
      <c r="AM11" s="784"/>
      <c r="AN11" s="784"/>
      <c r="AO11" s="784"/>
      <c r="AP11" s="872"/>
      <c r="AQ11" s="871">
        <v>1</v>
      </c>
      <c r="AR11" s="784"/>
      <c r="AS11" s="784"/>
      <c r="AT11" s="784"/>
      <c r="AU11" s="784"/>
      <c r="AV11" s="784"/>
      <c r="AW11" s="784"/>
      <c r="AX11" s="784"/>
      <c r="AY11" s="784"/>
      <c r="AZ11" s="784"/>
      <c r="BA11" s="784"/>
      <c r="BB11" s="784"/>
      <c r="BC11" s="784"/>
      <c r="BD11" s="784"/>
      <c r="BE11" s="784"/>
      <c r="BF11" s="784"/>
      <c r="BG11" s="784"/>
      <c r="BH11" s="784"/>
      <c r="BI11" s="872"/>
      <c r="BJ11" s="80"/>
      <c r="BK11" s="784"/>
      <c r="BL11" s="784"/>
      <c r="BM11" s="784"/>
      <c r="BN11" s="784"/>
      <c r="BO11" s="784"/>
      <c r="BP11" s="784"/>
      <c r="BQ11" s="784"/>
      <c r="BR11" s="784"/>
      <c r="BS11" s="784"/>
      <c r="BT11" s="784"/>
      <c r="BU11" s="784"/>
      <c r="BV11" s="233"/>
      <c r="BW11" s="872"/>
      <c r="BX11" s="871"/>
      <c r="BY11" s="784"/>
      <c r="BZ11" s="784"/>
      <c r="CA11" s="784"/>
      <c r="CB11" s="784"/>
      <c r="CC11" s="784"/>
      <c r="CD11" s="784"/>
      <c r="CE11" s="784"/>
      <c r="CF11" s="784"/>
      <c r="CG11" s="784"/>
      <c r="CH11" s="784"/>
      <c r="CI11" s="784"/>
      <c r="CJ11" s="784"/>
      <c r="CK11" s="784"/>
      <c r="CL11" s="784"/>
      <c r="CM11" s="784"/>
      <c r="CN11" s="784"/>
      <c r="CO11" s="784"/>
      <c r="CP11" s="784"/>
      <c r="CQ11" s="784"/>
      <c r="CR11" s="784"/>
      <c r="CS11" s="784"/>
      <c r="CT11" s="784"/>
      <c r="CU11" s="784"/>
      <c r="CV11" s="784"/>
      <c r="CW11" s="784"/>
      <c r="CX11" s="784"/>
      <c r="CY11" s="784"/>
      <c r="CZ11" s="784"/>
      <c r="DA11" s="199"/>
      <c r="DB11" s="871"/>
      <c r="DC11" s="784"/>
      <c r="DD11" s="784"/>
      <c r="DE11" s="784"/>
      <c r="DF11" s="784"/>
      <c r="DG11" s="784"/>
      <c r="DH11" s="784"/>
      <c r="DI11" s="784"/>
      <c r="DJ11" s="872"/>
    </row>
    <row r="12" spans="1:114" ht="15" customHeight="1" x14ac:dyDescent="0.25">
      <c r="A12" s="1749"/>
      <c r="B12" s="784">
        <v>10</v>
      </c>
      <c r="C12" s="993" t="s">
        <v>1083</v>
      </c>
      <c r="D12" s="994">
        <f t="shared" si="0"/>
        <v>1</v>
      </c>
      <c r="E12" s="871"/>
      <c r="F12" s="784"/>
      <c r="G12" s="784"/>
      <c r="H12" s="784"/>
      <c r="I12" s="784"/>
      <c r="J12" s="784"/>
      <c r="K12" s="784"/>
      <c r="L12" s="784"/>
      <c r="M12" s="872"/>
      <c r="N12" s="871"/>
      <c r="O12" s="784"/>
      <c r="P12" s="784"/>
      <c r="Q12" s="784"/>
      <c r="R12" s="784"/>
      <c r="S12" s="784"/>
      <c r="T12" s="784"/>
      <c r="U12" s="784"/>
      <c r="V12" s="784"/>
      <c r="W12" s="784"/>
      <c r="X12" s="784"/>
      <c r="Y12" s="872"/>
      <c r="Z12" s="871"/>
      <c r="AA12" s="784"/>
      <c r="AB12" s="784"/>
      <c r="AC12" s="784"/>
      <c r="AD12" s="784"/>
      <c r="AE12" s="784"/>
      <c r="AF12" s="784"/>
      <c r="AG12" s="784"/>
      <c r="AH12" s="784"/>
      <c r="AI12" s="784"/>
      <c r="AJ12" s="784"/>
      <c r="AK12" s="784"/>
      <c r="AL12" s="784"/>
      <c r="AM12" s="784"/>
      <c r="AN12" s="784"/>
      <c r="AO12" s="784"/>
      <c r="AP12" s="872"/>
      <c r="AQ12" s="871"/>
      <c r="AR12" s="784"/>
      <c r="AS12" s="784">
        <v>1</v>
      </c>
      <c r="AT12" s="784"/>
      <c r="AU12" s="784"/>
      <c r="AV12" s="784"/>
      <c r="AW12" s="784"/>
      <c r="AX12" s="784"/>
      <c r="AY12" s="784"/>
      <c r="AZ12" s="784"/>
      <c r="BA12" s="784"/>
      <c r="BB12" s="784"/>
      <c r="BC12" s="784"/>
      <c r="BD12" s="784"/>
      <c r="BE12" s="784"/>
      <c r="BF12" s="784"/>
      <c r="BG12" s="784"/>
      <c r="BH12" s="784"/>
      <c r="BI12" s="872"/>
      <c r="BJ12" s="80"/>
      <c r="BK12" s="784"/>
      <c r="BL12" s="784"/>
      <c r="BM12" s="784"/>
      <c r="BN12" s="784"/>
      <c r="BO12" s="784"/>
      <c r="BP12" s="784"/>
      <c r="BQ12" s="784"/>
      <c r="BR12" s="784"/>
      <c r="BS12" s="784"/>
      <c r="BT12" s="784"/>
      <c r="BU12" s="784"/>
      <c r="BV12" s="233"/>
      <c r="BW12" s="872"/>
      <c r="BX12" s="871"/>
      <c r="BY12" s="784"/>
      <c r="BZ12" s="784"/>
      <c r="CA12" s="784"/>
      <c r="CB12" s="784"/>
      <c r="CC12" s="784"/>
      <c r="CD12" s="784"/>
      <c r="CE12" s="784"/>
      <c r="CF12" s="784"/>
      <c r="CG12" s="784"/>
      <c r="CH12" s="784"/>
      <c r="CI12" s="784"/>
      <c r="CJ12" s="784"/>
      <c r="CK12" s="784"/>
      <c r="CL12" s="784"/>
      <c r="CM12" s="784"/>
      <c r="CN12" s="784"/>
      <c r="CO12" s="784"/>
      <c r="CP12" s="784"/>
      <c r="CQ12" s="784"/>
      <c r="CR12" s="784"/>
      <c r="CS12" s="784"/>
      <c r="CT12" s="784"/>
      <c r="CU12" s="784"/>
      <c r="CV12" s="784"/>
      <c r="CW12" s="784"/>
      <c r="CX12" s="784"/>
      <c r="CY12" s="784"/>
      <c r="CZ12" s="784"/>
      <c r="DA12" s="199"/>
      <c r="DB12" s="871"/>
      <c r="DC12" s="784"/>
      <c r="DD12" s="784"/>
      <c r="DE12" s="784"/>
      <c r="DF12" s="784"/>
      <c r="DG12" s="784"/>
      <c r="DH12" s="784"/>
      <c r="DI12" s="784"/>
      <c r="DJ12" s="872"/>
    </row>
    <row r="13" spans="1:114" ht="15" customHeight="1" x14ac:dyDescent="0.25">
      <c r="A13" s="1749"/>
      <c r="B13" s="784">
        <v>11</v>
      </c>
      <c r="C13" s="991" t="s">
        <v>181</v>
      </c>
      <c r="D13" s="992">
        <f t="shared" si="0"/>
        <v>3</v>
      </c>
      <c r="E13" s="871"/>
      <c r="F13" s="784"/>
      <c r="G13" s="784"/>
      <c r="H13" s="784"/>
      <c r="I13" s="784"/>
      <c r="J13" s="784">
        <v>1</v>
      </c>
      <c r="K13" s="784">
        <v>1</v>
      </c>
      <c r="L13" s="784"/>
      <c r="M13" s="872"/>
      <c r="N13" s="871"/>
      <c r="O13" s="784"/>
      <c r="P13" s="784"/>
      <c r="Q13" s="784"/>
      <c r="R13" s="784"/>
      <c r="S13" s="784"/>
      <c r="T13" s="784"/>
      <c r="U13" s="784"/>
      <c r="V13" s="784"/>
      <c r="W13" s="784"/>
      <c r="X13" s="784"/>
      <c r="Y13" s="872"/>
      <c r="Z13" s="871"/>
      <c r="AA13" s="784"/>
      <c r="AB13" s="784"/>
      <c r="AC13" s="784"/>
      <c r="AD13" s="784"/>
      <c r="AE13" s="784"/>
      <c r="AF13" s="784"/>
      <c r="AG13" s="784"/>
      <c r="AH13" s="784"/>
      <c r="AI13" s="784"/>
      <c r="AJ13" s="784"/>
      <c r="AK13" s="784"/>
      <c r="AL13" s="784"/>
      <c r="AM13" s="784"/>
      <c r="AN13" s="784"/>
      <c r="AO13" s="784"/>
      <c r="AP13" s="872"/>
      <c r="AQ13" s="871"/>
      <c r="AR13" s="784"/>
      <c r="AS13" s="784"/>
      <c r="AT13" s="784"/>
      <c r="AU13" s="784"/>
      <c r="AV13" s="784"/>
      <c r="AW13" s="784"/>
      <c r="AX13" s="784"/>
      <c r="AY13" s="784"/>
      <c r="AZ13" s="784"/>
      <c r="BA13" s="784"/>
      <c r="BB13" s="784"/>
      <c r="BC13" s="784"/>
      <c r="BD13" s="784"/>
      <c r="BE13" s="784"/>
      <c r="BF13" s="784"/>
      <c r="BG13" s="784">
        <v>1</v>
      </c>
      <c r="BH13" s="784"/>
      <c r="BI13" s="872"/>
      <c r="BJ13" s="80"/>
      <c r="BK13" s="784"/>
      <c r="BL13" s="784"/>
      <c r="BM13" s="784"/>
      <c r="BN13" s="784"/>
      <c r="BO13" s="784"/>
      <c r="BP13" s="784"/>
      <c r="BQ13" s="784"/>
      <c r="BR13" s="784"/>
      <c r="BS13" s="784"/>
      <c r="BT13" s="784"/>
      <c r="BU13" s="784"/>
      <c r="BV13" s="233"/>
      <c r="BW13" s="872"/>
      <c r="BX13" s="871"/>
      <c r="BY13" s="784"/>
      <c r="BZ13" s="784"/>
      <c r="CA13" s="784"/>
      <c r="CB13" s="784"/>
      <c r="CC13" s="784"/>
      <c r="CD13" s="784"/>
      <c r="CE13" s="784"/>
      <c r="CF13" s="784"/>
      <c r="CG13" s="784"/>
      <c r="CH13" s="784"/>
      <c r="CI13" s="784"/>
      <c r="CJ13" s="784"/>
      <c r="CK13" s="784"/>
      <c r="CL13" s="784"/>
      <c r="CM13" s="784"/>
      <c r="CN13" s="784"/>
      <c r="CO13" s="784"/>
      <c r="CP13" s="784"/>
      <c r="CQ13" s="784"/>
      <c r="CR13" s="784"/>
      <c r="CS13" s="784"/>
      <c r="CT13" s="784"/>
      <c r="CU13" s="784"/>
      <c r="CV13" s="784"/>
      <c r="CW13" s="784"/>
      <c r="CX13" s="784"/>
      <c r="CY13" s="784"/>
      <c r="CZ13" s="784"/>
      <c r="DA13" s="199"/>
      <c r="DB13" s="871"/>
      <c r="DC13" s="784"/>
      <c r="DD13" s="784"/>
      <c r="DE13" s="784"/>
      <c r="DF13" s="784"/>
      <c r="DG13" s="784"/>
      <c r="DH13" s="784"/>
      <c r="DI13" s="784"/>
      <c r="DJ13" s="872"/>
    </row>
    <row r="14" spans="1:114" ht="15" customHeight="1" x14ac:dyDescent="0.25">
      <c r="A14" s="1749"/>
      <c r="B14" s="784">
        <v>12</v>
      </c>
      <c r="C14" s="991" t="s">
        <v>484</v>
      </c>
      <c r="D14" s="992">
        <f t="shared" si="0"/>
        <v>4</v>
      </c>
      <c r="E14" s="871"/>
      <c r="F14" s="784"/>
      <c r="G14" s="784"/>
      <c r="H14" s="784"/>
      <c r="I14" s="784"/>
      <c r="J14" s="784"/>
      <c r="K14" s="784"/>
      <c r="L14" s="784"/>
      <c r="M14" s="872"/>
      <c r="N14" s="871"/>
      <c r="O14" s="784"/>
      <c r="P14" s="784"/>
      <c r="Q14" s="784"/>
      <c r="R14" s="784"/>
      <c r="S14" s="784"/>
      <c r="T14" s="784"/>
      <c r="U14" s="784"/>
      <c r="V14" s="784"/>
      <c r="W14" s="784"/>
      <c r="X14" s="784"/>
      <c r="Y14" s="872"/>
      <c r="Z14" s="871"/>
      <c r="AA14" s="784"/>
      <c r="AB14" s="784"/>
      <c r="AC14" s="784"/>
      <c r="AD14" s="784"/>
      <c r="AE14" s="784"/>
      <c r="AF14" s="784"/>
      <c r="AG14" s="784"/>
      <c r="AH14" s="784"/>
      <c r="AI14" s="784"/>
      <c r="AJ14" s="784"/>
      <c r="AK14" s="784"/>
      <c r="AL14" s="784"/>
      <c r="AM14" s="784"/>
      <c r="AN14" s="784"/>
      <c r="AO14" s="784"/>
      <c r="AP14" s="872"/>
      <c r="AQ14" s="871"/>
      <c r="AR14" s="784"/>
      <c r="AS14" s="784"/>
      <c r="AT14" s="784"/>
      <c r="AU14" s="784"/>
      <c r="AV14" s="784"/>
      <c r="AW14" s="784"/>
      <c r="AX14" s="784"/>
      <c r="AY14" s="784"/>
      <c r="AZ14" s="784"/>
      <c r="BA14" s="784"/>
      <c r="BB14" s="784"/>
      <c r="BC14" s="784"/>
      <c r="BD14" s="784"/>
      <c r="BE14" s="784"/>
      <c r="BF14" s="784"/>
      <c r="BG14" s="784"/>
      <c r="BH14" s="784"/>
      <c r="BI14" s="872"/>
      <c r="BJ14" s="80"/>
      <c r="BK14" s="784"/>
      <c r="BL14" s="784"/>
      <c r="BM14" s="784">
        <v>1</v>
      </c>
      <c r="BN14" s="784"/>
      <c r="BO14" s="784"/>
      <c r="BP14" s="784"/>
      <c r="BQ14" s="784"/>
      <c r="BR14" s="784"/>
      <c r="BS14" s="784"/>
      <c r="BT14" s="784"/>
      <c r="BU14" s="784"/>
      <c r="BV14" s="233"/>
      <c r="BW14" s="872"/>
      <c r="BX14" s="871"/>
      <c r="BY14" s="784"/>
      <c r="BZ14" s="784"/>
      <c r="CA14" s="784">
        <v>1</v>
      </c>
      <c r="CB14" s="784"/>
      <c r="CC14" s="784"/>
      <c r="CD14" s="784"/>
      <c r="CE14" s="784"/>
      <c r="CF14" s="784">
        <v>1</v>
      </c>
      <c r="CG14" s="784"/>
      <c r="CH14" s="784"/>
      <c r="CI14" s="784"/>
      <c r="CJ14" s="784"/>
      <c r="CK14" s="784"/>
      <c r="CL14" s="784"/>
      <c r="CM14" s="784"/>
      <c r="CN14" s="784">
        <v>1</v>
      </c>
      <c r="CO14" s="784"/>
      <c r="CP14" s="784"/>
      <c r="CQ14" s="784"/>
      <c r="CR14" s="784"/>
      <c r="CS14" s="784"/>
      <c r="CT14" s="784"/>
      <c r="CU14" s="784"/>
      <c r="CV14" s="784"/>
      <c r="CW14" s="784"/>
      <c r="CX14" s="784"/>
      <c r="CY14" s="784"/>
      <c r="CZ14" s="784"/>
      <c r="DA14" s="199"/>
      <c r="DB14" s="871"/>
      <c r="DC14" s="784"/>
      <c r="DD14" s="784"/>
      <c r="DE14" s="784"/>
      <c r="DF14" s="784"/>
      <c r="DG14" s="784"/>
      <c r="DH14" s="784"/>
      <c r="DI14" s="784"/>
      <c r="DJ14" s="872"/>
    </row>
    <row r="15" spans="1:114" ht="15" customHeight="1" x14ac:dyDescent="0.25">
      <c r="A15" s="1749"/>
      <c r="B15" s="784">
        <v>13</v>
      </c>
      <c r="C15" s="993" t="s">
        <v>293</v>
      </c>
      <c r="D15" s="994">
        <f t="shared" si="0"/>
        <v>5</v>
      </c>
      <c r="E15" s="871"/>
      <c r="F15" s="784"/>
      <c r="G15" s="784">
        <v>1</v>
      </c>
      <c r="H15" s="784"/>
      <c r="I15" s="784"/>
      <c r="J15" s="784"/>
      <c r="K15" s="784">
        <v>1</v>
      </c>
      <c r="L15" s="784"/>
      <c r="M15" s="872"/>
      <c r="N15" s="871"/>
      <c r="O15" s="784"/>
      <c r="P15" s="784"/>
      <c r="Q15" s="784"/>
      <c r="R15" s="784"/>
      <c r="S15" s="784"/>
      <c r="T15" s="784"/>
      <c r="U15" s="784"/>
      <c r="V15" s="784"/>
      <c r="W15" s="784"/>
      <c r="X15" s="784"/>
      <c r="Y15" s="872"/>
      <c r="Z15" s="871"/>
      <c r="AA15" s="784"/>
      <c r="AB15" s="784"/>
      <c r="AC15" s="784"/>
      <c r="AD15" s="784"/>
      <c r="AE15" s="784"/>
      <c r="AF15" s="784"/>
      <c r="AG15" s="784"/>
      <c r="AH15" s="784"/>
      <c r="AI15" s="784"/>
      <c r="AJ15" s="784"/>
      <c r="AK15" s="784"/>
      <c r="AL15" s="784"/>
      <c r="AM15" s="784"/>
      <c r="AN15" s="784"/>
      <c r="AO15" s="784"/>
      <c r="AP15" s="872"/>
      <c r="AQ15" s="871"/>
      <c r="AR15" s="784"/>
      <c r="AS15" s="784"/>
      <c r="AT15" s="784"/>
      <c r="AU15" s="784">
        <v>1</v>
      </c>
      <c r="AV15" s="784"/>
      <c r="AW15" s="784"/>
      <c r="AX15" s="784"/>
      <c r="AY15" s="784"/>
      <c r="AZ15" s="784"/>
      <c r="BA15" s="784"/>
      <c r="BB15" s="784"/>
      <c r="BC15" s="784"/>
      <c r="BD15" s="784"/>
      <c r="BE15" s="784"/>
      <c r="BF15" s="784">
        <v>1</v>
      </c>
      <c r="BG15" s="784"/>
      <c r="BH15" s="784"/>
      <c r="BI15" s="872"/>
      <c r="BJ15" s="80"/>
      <c r="BK15" s="784"/>
      <c r="BL15" s="784"/>
      <c r="BM15" s="784"/>
      <c r="BN15" s="784"/>
      <c r="BO15" s="784"/>
      <c r="BP15" s="784"/>
      <c r="BQ15" s="784"/>
      <c r="BR15" s="784"/>
      <c r="BS15" s="784"/>
      <c r="BT15" s="784"/>
      <c r="BU15" s="784"/>
      <c r="BV15" s="233"/>
      <c r="BW15" s="872"/>
      <c r="BX15" s="871"/>
      <c r="BY15" s="784"/>
      <c r="BZ15" s="784"/>
      <c r="CA15" s="784"/>
      <c r="CB15" s="784"/>
      <c r="CC15" s="784"/>
      <c r="CD15" s="784"/>
      <c r="CE15" s="784"/>
      <c r="CF15" s="784"/>
      <c r="CG15" s="784"/>
      <c r="CH15" s="784"/>
      <c r="CI15" s="784"/>
      <c r="CJ15" s="784"/>
      <c r="CK15" s="784"/>
      <c r="CL15" s="784"/>
      <c r="CM15" s="784"/>
      <c r="CN15" s="784"/>
      <c r="CO15" s="784"/>
      <c r="CP15" s="784"/>
      <c r="CQ15" s="784"/>
      <c r="CR15" s="784"/>
      <c r="CS15" s="784"/>
      <c r="CT15" s="784"/>
      <c r="CU15" s="784"/>
      <c r="CV15" s="784">
        <v>1</v>
      </c>
      <c r="CW15" s="784"/>
      <c r="CX15" s="784"/>
      <c r="CY15" s="784"/>
      <c r="CZ15" s="784"/>
      <c r="DA15" s="199"/>
      <c r="DB15" s="871"/>
      <c r="DC15" s="784"/>
      <c r="DD15" s="784"/>
      <c r="DE15" s="784"/>
      <c r="DF15" s="784"/>
      <c r="DG15" s="784"/>
      <c r="DH15" s="784"/>
      <c r="DI15" s="784"/>
      <c r="DJ15" s="872"/>
    </row>
    <row r="16" spans="1:114" ht="15" customHeight="1" x14ac:dyDescent="0.25">
      <c r="A16" s="1749"/>
      <c r="B16" s="784">
        <v>14</v>
      </c>
      <c r="C16" s="991" t="s">
        <v>521</v>
      </c>
      <c r="D16" s="992">
        <f t="shared" si="0"/>
        <v>3</v>
      </c>
      <c r="E16" s="871"/>
      <c r="F16" s="784"/>
      <c r="G16" s="784"/>
      <c r="H16" s="784"/>
      <c r="I16" s="784"/>
      <c r="J16" s="784"/>
      <c r="K16" s="784"/>
      <c r="L16" s="784"/>
      <c r="M16" s="872"/>
      <c r="N16" s="871"/>
      <c r="O16" s="784"/>
      <c r="P16" s="784">
        <v>1</v>
      </c>
      <c r="Q16" s="784"/>
      <c r="R16" s="784"/>
      <c r="S16" s="784"/>
      <c r="T16" s="784"/>
      <c r="U16" s="784"/>
      <c r="V16" s="784"/>
      <c r="W16" s="784"/>
      <c r="X16" s="784"/>
      <c r="Y16" s="872"/>
      <c r="Z16" s="871"/>
      <c r="AA16" s="784"/>
      <c r="AB16" s="784"/>
      <c r="AC16" s="784"/>
      <c r="AD16" s="784">
        <v>1</v>
      </c>
      <c r="AE16" s="784"/>
      <c r="AF16" s="784"/>
      <c r="AG16" s="784"/>
      <c r="AH16" s="784"/>
      <c r="AI16" s="784"/>
      <c r="AJ16" s="784"/>
      <c r="AK16" s="784"/>
      <c r="AL16" s="784"/>
      <c r="AM16" s="784"/>
      <c r="AN16" s="784"/>
      <c r="AO16" s="784"/>
      <c r="AP16" s="872"/>
      <c r="AQ16" s="871"/>
      <c r="AR16" s="784"/>
      <c r="AS16" s="784"/>
      <c r="AT16" s="784"/>
      <c r="AU16" s="784"/>
      <c r="AV16" s="784"/>
      <c r="AW16" s="784"/>
      <c r="AX16" s="784"/>
      <c r="AY16" s="784"/>
      <c r="AZ16" s="784"/>
      <c r="BA16" s="784"/>
      <c r="BB16" s="784"/>
      <c r="BC16" s="784"/>
      <c r="BD16" s="784"/>
      <c r="BE16" s="784"/>
      <c r="BF16" s="784"/>
      <c r="BG16" s="784"/>
      <c r="BH16" s="784"/>
      <c r="BI16" s="872"/>
      <c r="BJ16" s="80"/>
      <c r="BK16" s="784"/>
      <c r="BL16" s="784"/>
      <c r="BM16" s="784"/>
      <c r="BN16" s="784"/>
      <c r="BO16" s="784"/>
      <c r="BP16" s="784"/>
      <c r="BQ16" s="784"/>
      <c r="BR16" s="784"/>
      <c r="BS16" s="784"/>
      <c r="BT16" s="784"/>
      <c r="BU16" s="784"/>
      <c r="BV16" s="233">
        <v>1</v>
      </c>
      <c r="BW16" s="872"/>
      <c r="BX16" s="871"/>
      <c r="BY16" s="784"/>
      <c r="BZ16" s="784"/>
      <c r="CA16" s="784"/>
      <c r="CB16" s="784"/>
      <c r="CC16" s="784"/>
      <c r="CD16" s="784"/>
      <c r="CE16" s="784"/>
      <c r="CF16" s="784"/>
      <c r="CG16" s="784"/>
      <c r="CH16" s="784"/>
      <c r="CI16" s="784"/>
      <c r="CJ16" s="784"/>
      <c r="CK16" s="784"/>
      <c r="CL16" s="784"/>
      <c r="CM16" s="784"/>
      <c r="CN16" s="784"/>
      <c r="CO16" s="784"/>
      <c r="CP16" s="784"/>
      <c r="CQ16" s="784"/>
      <c r="CR16" s="784"/>
      <c r="CS16" s="784"/>
      <c r="CT16" s="784"/>
      <c r="CU16" s="784"/>
      <c r="CV16" s="784"/>
      <c r="CW16" s="784"/>
      <c r="CX16" s="784"/>
      <c r="CY16" s="784"/>
      <c r="CZ16" s="784"/>
      <c r="DA16" s="199"/>
      <c r="DB16" s="871"/>
      <c r="DC16" s="784"/>
      <c r="DD16" s="784"/>
      <c r="DE16" s="784"/>
      <c r="DF16" s="784"/>
      <c r="DG16" s="784"/>
      <c r="DH16" s="784"/>
      <c r="DI16" s="784"/>
      <c r="DJ16" s="872"/>
    </row>
    <row r="17" spans="1:114" ht="15" customHeight="1" x14ac:dyDescent="0.25">
      <c r="A17" s="1749"/>
      <c r="B17" s="784">
        <v>15</v>
      </c>
      <c r="C17" s="991" t="s">
        <v>1121</v>
      </c>
      <c r="D17" s="992">
        <f t="shared" si="0"/>
        <v>0</v>
      </c>
      <c r="E17" s="871"/>
      <c r="F17" s="784"/>
      <c r="G17" s="784"/>
      <c r="H17" s="784"/>
      <c r="I17" s="784"/>
      <c r="J17" s="784"/>
      <c r="K17" s="784"/>
      <c r="L17" s="784"/>
      <c r="M17" s="872"/>
      <c r="N17" s="871"/>
      <c r="O17" s="784"/>
      <c r="P17" s="784"/>
      <c r="Q17" s="784"/>
      <c r="R17" s="784"/>
      <c r="S17" s="784"/>
      <c r="T17" s="784"/>
      <c r="U17" s="784"/>
      <c r="V17" s="784"/>
      <c r="W17" s="784"/>
      <c r="X17" s="784"/>
      <c r="Y17" s="872"/>
      <c r="Z17" s="871"/>
      <c r="AA17" s="784"/>
      <c r="AB17" s="784"/>
      <c r="AC17" s="784"/>
      <c r="AD17" s="784"/>
      <c r="AE17" s="784"/>
      <c r="AF17" s="784"/>
      <c r="AG17" s="784"/>
      <c r="AH17" s="784"/>
      <c r="AI17" s="784"/>
      <c r="AJ17" s="784"/>
      <c r="AK17" s="784"/>
      <c r="AL17" s="784"/>
      <c r="AM17" s="784"/>
      <c r="AN17" s="784"/>
      <c r="AO17" s="784"/>
      <c r="AP17" s="872"/>
      <c r="AQ17" s="871"/>
      <c r="AR17" s="784"/>
      <c r="AS17" s="784"/>
      <c r="AT17" s="784"/>
      <c r="AU17" s="784"/>
      <c r="AV17" s="784"/>
      <c r="AW17" s="784"/>
      <c r="AX17" s="784"/>
      <c r="AY17" s="784"/>
      <c r="AZ17" s="784"/>
      <c r="BA17" s="784"/>
      <c r="BB17" s="784"/>
      <c r="BC17" s="784"/>
      <c r="BD17" s="784"/>
      <c r="BE17" s="784"/>
      <c r="BF17" s="784"/>
      <c r="BG17" s="784"/>
      <c r="BH17" s="784"/>
      <c r="BI17" s="872"/>
      <c r="BJ17" s="80"/>
      <c r="BK17" s="784"/>
      <c r="BL17" s="784"/>
      <c r="BM17" s="784"/>
      <c r="BN17" s="784"/>
      <c r="BO17" s="784"/>
      <c r="BP17" s="784"/>
      <c r="BQ17" s="784"/>
      <c r="BR17" s="784"/>
      <c r="BS17" s="784"/>
      <c r="BT17" s="784"/>
      <c r="BU17" s="784"/>
      <c r="BV17" s="233"/>
      <c r="BW17" s="872"/>
      <c r="BX17" s="871"/>
      <c r="BY17" s="784"/>
      <c r="BZ17" s="784"/>
      <c r="CA17" s="784"/>
      <c r="CB17" s="784"/>
      <c r="CC17" s="784"/>
      <c r="CD17" s="784"/>
      <c r="CE17" s="784"/>
      <c r="CF17" s="784"/>
      <c r="CG17" s="784"/>
      <c r="CH17" s="784"/>
      <c r="CI17" s="784"/>
      <c r="CJ17" s="784"/>
      <c r="CK17" s="784"/>
      <c r="CL17" s="784"/>
      <c r="CM17" s="784"/>
      <c r="CN17" s="784"/>
      <c r="CO17" s="784"/>
      <c r="CP17" s="784"/>
      <c r="CQ17" s="784"/>
      <c r="CR17" s="784"/>
      <c r="CS17" s="784"/>
      <c r="CT17" s="784"/>
      <c r="CU17" s="784"/>
      <c r="CV17" s="784"/>
      <c r="CW17" s="784"/>
      <c r="CX17" s="784"/>
      <c r="CY17" s="784"/>
      <c r="CZ17" s="784"/>
      <c r="DA17" s="199"/>
      <c r="DB17" s="871"/>
      <c r="DC17" s="784"/>
      <c r="DD17" s="784"/>
      <c r="DE17" s="784"/>
      <c r="DF17" s="784"/>
      <c r="DG17" s="784"/>
      <c r="DH17" s="784"/>
      <c r="DI17" s="784"/>
      <c r="DJ17" s="872"/>
    </row>
    <row r="18" spans="1:114" ht="15" customHeight="1" x14ac:dyDescent="0.25">
      <c r="A18" s="1749"/>
      <c r="B18" s="784">
        <v>16</v>
      </c>
      <c r="C18" s="991" t="s">
        <v>498</v>
      </c>
      <c r="D18" s="992">
        <f t="shared" si="0"/>
        <v>1</v>
      </c>
      <c r="E18" s="871"/>
      <c r="F18" s="784"/>
      <c r="G18" s="784"/>
      <c r="H18" s="784"/>
      <c r="I18" s="784"/>
      <c r="J18" s="784"/>
      <c r="K18" s="784"/>
      <c r="L18" s="784"/>
      <c r="M18" s="872"/>
      <c r="N18" s="871"/>
      <c r="O18" s="784"/>
      <c r="P18" s="784"/>
      <c r="Q18" s="784"/>
      <c r="R18" s="784"/>
      <c r="S18" s="784"/>
      <c r="T18" s="784"/>
      <c r="U18" s="784"/>
      <c r="V18" s="784"/>
      <c r="W18" s="784"/>
      <c r="X18" s="784"/>
      <c r="Y18" s="872"/>
      <c r="Z18" s="871"/>
      <c r="AA18" s="784"/>
      <c r="AB18" s="784"/>
      <c r="AC18" s="784"/>
      <c r="AD18" s="784"/>
      <c r="AE18" s="784"/>
      <c r="AF18" s="784"/>
      <c r="AG18" s="784"/>
      <c r="AH18" s="784"/>
      <c r="AI18" s="784"/>
      <c r="AJ18" s="784"/>
      <c r="AK18" s="784"/>
      <c r="AL18" s="784"/>
      <c r="AM18" s="784"/>
      <c r="AN18" s="784"/>
      <c r="AO18" s="784"/>
      <c r="AP18" s="872"/>
      <c r="AQ18" s="871"/>
      <c r="AR18" s="784"/>
      <c r="AS18" s="784"/>
      <c r="AT18" s="784"/>
      <c r="AU18" s="784"/>
      <c r="AV18" s="784"/>
      <c r="AW18" s="784"/>
      <c r="AX18" s="784"/>
      <c r="AY18" s="784"/>
      <c r="AZ18" s="784"/>
      <c r="BA18" s="784"/>
      <c r="BB18" s="784"/>
      <c r="BC18" s="784"/>
      <c r="BD18" s="784"/>
      <c r="BE18" s="784"/>
      <c r="BF18" s="784"/>
      <c r="BG18" s="784"/>
      <c r="BH18" s="784"/>
      <c r="BI18" s="872"/>
      <c r="BJ18" s="80"/>
      <c r="BK18" s="784"/>
      <c r="BL18" s="784"/>
      <c r="BM18" s="784"/>
      <c r="BN18" s="784"/>
      <c r="BO18" s="784"/>
      <c r="BP18" s="784"/>
      <c r="BQ18" s="784"/>
      <c r="BR18" s="784"/>
      <c r="BS18" s="784"/>
      <c r="BT18" s="784"/>
      <c r="BU18" s="784"/>
      <c r="BV18" s="233"/>
      <c r="BW18" s="872"/>
      <c r="BX18" s="871"/>
      <c r="BY18" s="784"/>
      <c r="BZ18" s="784">
        <v>1</v>
      </c>
      <c r="CA18" s="784"/>
      <c r="CB18" s="784"/>
      <c r="CC18" s="784"/>
      <c r="CD18" s="784"/>
      <c r="CE18" s="784"/>
      <c r="CF18" s="784"/>
      <c r="CG18" s="784"/>
      <c r="CH18" s="784"/>
      <c r="CI18" s="784"/>
      <c r="CJ18" s="784"/>
      <c r="CK18" s="784"/>
      <c r="CL18" s="784"/>
      <c r="CM18" s="784"/>
      <c r="CN18" s="784"/>
      <c r="CO18" s="784"/>
      <c r="CP18" s="784"/>
      <c r="CQ18" s="784"/>
      <c r="CR18" s="784"/>
      <c r="CS18" s="784"/>
      <c r="CT18" s="784"/>
      <c r="CU18" s="784"/>
      <c r="CV18" s="784"/>
      <c r="CW18" s="784"/>
      <c r="CX18" s="784"/>
      <c r="CY18" s="784"/>
      <c r="CZ18" s="784"/>
      <c r="DA18" s="199"/>
      <c r="DB18" s="871"/>
      <c r="DC18" s="784"/>
      <c r="DD18" s="784"/>
      <c r="DE18" s="784"/>
      <c r="DF18" s="784"/>
      <c r="DG18" s="784"/>
      <c r="DH18" s="784"/>
      <c r="DI18" s="784"/>
      <c r="DJ18" s="872"/>
    </row>
    <row r="19" spans="1:114" ht="15" customHeight="1" x14ac:dyDescent="0.25">
      <c r="A19" s="1749"/>
      <c r="B19" s="784">
        <v>17</v>
      </c>
      <c r="C19" s="991" t="s">
        <v>793</v>
      </c>
      <c r="D19" s="992">
        <f t="shared" si="0"/>
        <v>0</v>
      </c>
      <c r="E19" s="871"/>
      <c r="F19" s="784"/>
      <c r="G19" s="784"/>
      <c r="H19" s="784"/>
      <c r="I19" s="784"/>
      <c r="J19" s="784"/>
      <c r="K19" s="784"/>
      <c r="L19" s="784"/>
      <c r="M19" s="872"/>
      <c r="N19" s="871"/>
      <c r="O19" s="784"/>
      <c r="P19" s="784"/>
      <c r="Q19" s="784"/>
      <c r="R19" s="784"/>
      <c r="S19" s="784"/>
      <c r="T19" s="784"/>
      <c r="U19" s="784"/>
      <c r="V19" s="784"/>
      <c r="W19" s="784"/>
      <c r="X19" s="784"/>
      <c r="Y19" s="872"/>
      <c r="Z19" s="871"/>
      <c r="AA19" s="784"/>
      <c r="AB19" s="784"/>
      <c r="AC19" s="784"/>
      <c r="AD19" s="784"/>
      <c r="AE19" s="784"/>
      <c r="AF19" s="784"/>
      <c r="AG19" s="784"/>
      <c r="AH19" s="784"/>
      <c r="AI19" s="784"/>
      <c r="AJ19" s="784"/>
      <c r="AK19" s="784"/>
      <c r="AL19" s="784"/>
      <c r="AM19" s="784"/>
      <c r="AN19" s="784"/>
      <c r="AO19" s="784"/>
      <c r="AP19" s="872"/>
      <c r="AQ19" s="871"/>
      <c r="AR19" s="784"/>
      <c r="AS19" s="784"/>
      <c r="AT19" s="784"/>
      <c r="AU19" s="784"/>
      <c r="AV19" s="784"/>
      <c r="AW19" s="784"/>
      <c r="AX19" s="784"/>
      <c r="AY19" s="784"/>
      <c r="AZ19" s="784"/>
      <c r="BA19" s="784"/>
      <c r="BB19" s="784"/>
      <c r="BC19" s="784"/>
      <c r="BD19" s="784"/>
      <c r="BE19" s="784"/>
      <c r="BF19" s="784"/>
      <c r="BG19" s="784"/>
      <c r="BH19" s="784"/>
      <c r="BI19" s="872"/>
      <c r="BJ19" s="80"/>
      <c r="BK19" s="784"/>
      <c r="BL19" s="784"/>
      <c r="BM19" s="784"/>
      <c r="BN19" s="784"/>
      <c r="BO19" s="784"/>
      <c r="BP19" s="784"/>
      <c r="BQ19" s="784"/>
      <c r="BR19" s="784"/>
      <c r="BS19" s="784"/>
      <c r="BT19" s="784"/>
      <c r="BU19" s="784"/>
      <c r="BV19" s="233"/>
      <c r="BW19" s="872"/>
      <c r="BX19" s="871"/>
      <c r="BY19" s="784"/>
      <c r="BZ19" s="784"/>
      <c r="CA19" s="784"/>
      <c r="CB19" s="784"/>
      <c r="CC19" s="784"/>
      <c r="CD19" s="784"/>
      <c r="CE19" s="784"/>
      <c r="CF19" s="784"/>
      <c r="CG19" s="784"/>
      <c r="CH19" s="784"/>
      <c r="CI19" s="784"/>
      <c r="CJ19" s="784"/>
      <c r="CK19" s="784"/>
      <c r="CL19" s="784"/>
      <c r="CM19" s="784"/>
      <c r="CN19" s="784"/>
      <c r="CO19" s="784"/>
      <c r="CP19" s="784"/>
      <c r="CQ19" s="784"/>
      <c r="CR19" s="784"/>
      <c r="CS19" s="784"/>
      <c r="CT19" s="784"/>
      <c r="CU19" s="784"/>
      <c r="CV19" s="784"/>
      <c r="CW19" s="784"/>
      <c r="CX19" s="784"/>
      <c r="CY19" s="784"/>
      <c r="CZ19" s="784"/>
      <c r="DA19" s="199"/>
      <c r="DB19" s="871"/>
      <c r="DC19" s="784"/>
      <c r="DD19" s="784"/>
      <c r="DE19" s="784"/>
      <c r="DF19" s="784"/>
      <c r="DG19" s="784"/>
      <c r="DH19" s="784"/>
      <c r="DI19" s="784"/>
      <c r="DJ19" s="872"/>
    </row>
    <row r="20" spans="1:114" ht="15" customHeight="1" x14ac:dyDescent="0.25">
      <c r="A20" s="1749"/>
      <c r="B20" s="784">
        <v>18</v>
      </c>
      <c r="C20" s="991" t="s">
        <v>499</v>
      </c>
      <c r="D20" s="992">
        <f t="shared" si="0"/>
        <v>1</v>
      </c>
      <c r="E20" s="871"/>
      <c r="F20" s="784"/>
      <c r="G20" s="784"/>
      <c r="H20" s="784"/>
      <c r="I20" s="784"/>
      <c r="J20" s="784"/>
      <c r="K20" s="784"/>
      <c r="L20" s="784"/>
      <c r="M20" s="872"/>
      <c r="N20" s="871"/>
      <c r="O20" s="784"/>
      <c r="P20" s="784"/>
      <c r="Q20" s="784"/>
      <c r="R20" s="784"/>
      <c r="S20" s="784"/>
      <c r="T20" s="784"/>
      <c r="U20" s="784"/>
      <c r="V20" s="784"/>
      <c r="W20" s="784"/>
      <c r="X20" s="784"/>
      <c r="Y20" s="872"/>
      <c r="Z20" s="871"/>
      <c r="AA20" s="784"/>
      <c r="AB20" s="784"/>
      <c r="AC20" s="784"/>
      <c r="AD20" s="784"/>
      <c r="AE20" s="784"/>
      <c r="AF20" s="784"/>
      <c r="AG20" s="784"/>
      <c r="AH20" s="784"/>
      <c r="AI20" s="784"/>
      <c r="AJ20" s="784"/>
      <c r="AK20" s="784"/>
      <c r="AL20" s="784"/>
      <c r="AM20" s="784"/>
      <c r="AN20" s="784"/>
      <c r="AO20" s="784"/>
      <c r="AP20" s="872"/>
      <c r="AQ20" s="871"/>
      <c r="AR20" s="784"/>
      <c r="AS20" s="784"/>
      <c r="AT20" s="784"/>
      <c r="AU20" s="784"/>
      <c r="AV20" s="784"/>
      <c r="AW20" s="784"/>
      <c r="AX20" s="784"/>
      <c r="AY20" s="784"/>
      <c r="AZ20" s="784"/>
      <c r="BA20" s="784"/>
      <c r="BB20" s="784"/>
      <c r="BC20" s="784"/>
      <c r="BD20" s="784"/>
      <c r="BE20" s="784"/>
      <c r="BF20" s="784"/>
      <c r="BG20" s="784"/>
      <c r="BH20" s="784"/>
      <c r="BI20" s="872"/>
      <c r="BJ20" s="80"/>
      <c r="BK20" s="784"/>
      <c r="BL20" s="784"/>
      <c r="BM20" s="784"/>
      <c r="BN20" s="784"/>
      <c r="BO20" s="784"/>
      <c r="BP20" s="784"/>
      <c r="BQ20" s="784"/>
      <c r="BR20" s="784"/>
      <c r="BS20" s="784"/>
      <c r="BT20" s="784"/>
      <c r="BU20" s="784"/>
      <c r="BV20" s="233"/>
      <c r="BW20" s="872"/>
      <c r="BX20" s="871"/>
      <c r="BY20" s="784"/>
      <c r="BZ20" s="784">
        <v>1</v>
      </c>
      <c r="CA20" s="784"/>
      <c r="CB20" s="784"/>
      <c r="CC20" s="784"/>
      <c r="CD20" s="784"/>
      <c r="CE20" s="784"/>
      <c r="CF20" s="784"/>
      <c r="CG20" s="784"/>
      <c r="CH20" s="784"/>
      <c r="CI20" s="784"/>
      <c r="CJ20" s="784"/>
      <c r="CK20" s="784"/>
      <c r="CL20" s="784"/>
      <c r="CM20" s="784"/>
      <c r="CN20" s="784"/>
      <c r="CO20" s="784"/>
      <c r="CP20" s="784"/>
      <c r="CQ20" s="784"/>
      <c r="CR20" s="784"/>
      <c r="CS20" s="784"/>
      <c r="CT20" s="784"/>
      <c r="CU20" s="784"/>
      <c r="CV20" s="784"/>
      <c r="CW20" s="784"/>
      <c r="CX20" s="784"/>
      <c r="CY20" s="784"/>
      <c r="CZ20" s="784"/>
      <c r="DA20" s="199"/>
      <c r="DB20" s="871"/>
      <c r="DC20" s="784"/>
      <c r="DD20" s="784"/>
      <c r="DE20" s="784"/>
      <c r="DF20" s="784"/>
      <c r="DG20" s="784"/>
      <c r="DH20" s="784"/>
      <c r="DI20" s="784"/>
      <c r="DJ20" s="872"/>
    </row>
    <row r="21" spans="1:114" ht="15" customHeight="1" x14ac:dyDescent="0.25">
      <c r="A21" s="1749"/>
      <c r="B21" s="784">
        <v>19</v>
      </c>
      <c r="C21" s="991" t="s">
        <v>1059</v>
      </c>
      <c r="D21" s="992">
        <f t="shared" si="0"/>
        <v>0</v>
      </c>
      <c r="E21" s="871"/>
      <c r="F21" s="784"/>
      <c r="G21" s="784"/>
      <c r="H21" s="784"/>
      <c r="I21" s="784"/>
      <c r="J21" s="784"/>
      <c r="K21" s="784"/>
      <c r="L21" s="784"/>
      <c r="M21" s="872"/>
      <c r="N21" s="871"/>
      <c r="O21" s="784"/>
      <c r="P21" s="784"/>
      <c r="Q21" s="784"/>
      <c r="R21" s="784"/>
      <c r="S21" s="784"/>
      <c r="T21" s="784"/>
      <c r="U21" s="784"/>
      <c r="V21" s="784"/>
      <c r="W21" s="784"/>
      <c r="X21" s="784"/>
      <c r="Y21" s="872"/>
      <c r="Z21" s="871"/>
      <c r="AA21" s="784"/>
      <c r="AB21" s="784"/>
      <c r="AC21" s="784"/>
      <c r="AD21" s="784"/>
      <c r="AE21" s="784"/>
      <c r="AF21" s="784"/>
      <c r="AG21" s="784"/>
      <c r="AH21" s="784"/>
      <c r="AI21" s="784"/>
      <c r="AJ21" s="784"/>
      <c r="AK21" s="784"/>
      <c r="AL21" s="784"/>
      <c r="AM21" s="784"/>
      <c r="AN21" s="784"/>
      <c r="AO21" s="784"/>
      <c r="AP21" s="872"/>
      <c r="AQ21" s="871"/>
      <c r="AR21" s="784"/>
      <c r="AS21" s="784"/>
      <c r="AT21" s="784"/>
      <c r="AU21" s="784"/>
      <c r="AV21" s="784"/>
      <c r="AW21" s="784"/>
      <c r="AX21" s="784"/>
      <c r="AY21" s="784"/>
      <c r="AZ21" s="784"/>
      <c r="BA21" s="784"/>
      <c r="BB21" s="784"/>
      <c r="BC21" s="784"/>
      <c r="BD21" s="784"/>
      <c r="BE21" s="784"/>
      <c r="BF21" s="784"/>
      <c r="BG21" s="784"/>
      <c r="BH21" s="784"/>
      <c r="BI21" s="872"/>
      <c r="BJ21" s="80"/>
      <c r="BK21" s="784"/>
      <c r="BL21" s="784"/>
      <c r="BM21" s="784"/>
      <c r="BN21" s="784"/>
      <c r="BO21" s="784"/>
      <c r="BP21" s="784"/>
      <c r="BQ21" s="784"/>
      <c r="BR21" s="784"/>
      <c r="BS21" s="784"/>
      <c r="BT21" s="784"/>
      <c r="BU21" s="784"/>
      <c r="BV21" s="233"/>
      <c r="BW21" s="872"/>
      <c r="BX21" s="871"/>
      <c r="BY21" s="784"/>
      <c r="BZ21" s="784"/>
      <c r="CA21" s="784"/>
      <c r="CB21" s="784"/>
      <c r="CC21" s="784"/>
      <c r="CD21" s="784"/>
      <c r="CE21" s="784"/>
      <c r="CF21" s="784"/>
      <c r="CG21" s="784"/>
      <c r="CH21" s="784"/>
      <c r="CI21" s="784"/>
      <c r="CJ21" s="784"/>
      <c r="CK21" s="784"/>
      <c r="CL21" s="784"/>
      <c r="CM21" s="784"/>
      <c r="CN21" s="784"/>
      <c r="CO21" s="784"/>
      <c r="CP21" s="784"/>
      <c r="CQ21" s="784"/>
      <c r="CR21" s="784"/>
      <c r="CS21" s="784"/>
      <c r="CT21" s="784"/>
      <c r="CU21" s="784"/>
      <c r="CV21" s="784"/>
      <c r="CW21" s="784"/>
      <c r="CX21" s="784"/>
      <c r="CY21" s="784"/>
      <c r="CZ21" s="784"/>
      <c r="DA21" s="199"/>
      <c r="DB21" s="871"/>
      <c r="DC21" s="784"/>
      <c r="DD21" s="784"/>
      <c r="DE21" s="784"/>
      <c r="DF21" s="784"/>
      <c r="DG21" s="784"/>
      <c r="DH21" s="784"/>
      <c r="DI21" s="784"/>
      <c r="DJ21" s="872"/>
    </row>
    <row r="22" spans="1:114" ht="15" customHeight="1" x14ac:dyDescent="0.25">
      <c r="A22" s="1749"/>
      <c r="B22" s="784">
        <v>20</v>
      </c>
      <c r="C22" s="991" t="s">
        <v>482</v>
      </c>
      <c r="D22" s="992">
        <f t="shared" si="0"/>
        <v>9</v>
      </c>
      <c r="E22" s="871">
        <v>1</v>
      </c>
      <c r="F22" s="784"/>
      <c r="G22" s="784"/>
      <c r="H22" s="784"/>
      <c r="I22" s="784"/>
      <c r="J22" s="784">
        <v>1</v>
      </c>
      <c r="K22" s="784"/>
      <c r="L22" s="784"/>
      <c r="M22" s="872"/>
      <c r="N22" s="871"/>
      <c r="O22" s="784"/>
      <c r="P22" s="784"/>
      <c r="Q22" s="784"/>
      <c r="R22" s="784"/>
      <c r="S22" s="784"/>
      <c r="T22" s="784"/>
      <c r="U22" s="784"/>
      <c r="V22" s="784"/>
      <c r="W22" s="784"/>
      <c r="X22" s="784"/>
      <c r="Y22" s="872"/>
      <c r="Z22" s="871"/>
      <c r="AA22" s="784"/>
      <c r="AB22" s="784"/>
      <c r="AC22" s="784"/>
      <c r="AD22" s="784"/>
      <c r="AE22" s="784"/>
      <c r="AF22" s="784"/>
      <c r="AG22" s="784"/>
      <c r="AH22" s="784"/>
      <c r="AI22" s="784"/>
      <c r="AJ22" s="784"/>
      <c r="AK22" s="784"/>
      <c r="AL22" s="784"/>
      <c r="AM22" s="784"/>
      <c r="AN22" s="784"/>
      <c r="AO22" s="784"/>
      <c r="AP22" s="872"/>
      <c r="AQ22" s="871">
        <v>1</v>
      </c>
      <c r="AR22" s="784"/>
      <c r="AS22" s="784"/>
      <c r="AT22" s="784">
        <v>1</v>
      </c>
      <c r="AU22" s="784"/>
      <c r="AV22" s="784"/>
      <c r="AW22" s="784"/>
      <c r="AX22" s="784"/>
      <c r="AY22" s="784"/>
      <c r="AZ22" s="784"/>
      <c r="BA22" s="784"/>
      <c r="BB22" s="784"/>
      <c r="BC22" s="784"/>
      <c r="BD22" s="784"/>
      <c r="BE22" s="784"/>
      <c r="BF22" s="784"/>
      <c r="BG22" s="784"/>
      <c r="BH22" s="784"/>
      <c r="BI22" s="872"/>
      <c r="BJ22" s="80"/>
      <c r="BK22" s="784"/>
      <c r="BL22" s="784">
        <v>1</v>
      </c>
      <c r="BM22" s="784"/>
      <c r="BN22" s="784"/>
      <c r="BO22" s="784"/>
      <c r="BP22" s="784"/>
      <c r="BQ22" s="784"/>
      <c r="BR22" s="784"/>
      <c r="BS22" s="784"/>
      <c r="BT22" s="784"/>
      <c r="BU22" s="784"/>
      <c r="BV22" s="233"/>
      <c r="BW22" s="872"/>
      <c r="BX22" s="871"/>
      <c r="BY22" s="784"/>
      <c r="BZ22" s="784"/>
      <c r="CA22" s="784"/>
      <c r="CB22" s="784"/>
      <c r="CC22" s="784">
        <v>1</v>
      </c>
      <c r="CD22" s="784"/>
      <c r="CE22" s="784"/>
      <c r="CF22" s="784"/>
      <c r="CG22" s="784"/>
      <c r="CH22" s="784"/>
      <c r="CI22" s="784"/>
      <c r="CJ22" s="784"/>
      <c r="CK22" s="784">
        <v>1</v>
      </c>
      <c r="CL22" s="784"/>
      <c r="CM22" s="784"/>
      <c r="CN22" s="784"/>
      <c r="CO22" s="784"/>
      <c r="CP22" s="784"/>
      <c r="CQ22" s="784"/>
      <c r="CR22" s="784"/>
      <c r="CS22" s="784"/>
      <c r="CT22" s="784"/>
      <c r="CU22" s="784"/>
      <c r="CV22" s="784"/>
      <c r="CW22" s="784"/>
      <c r="CX22" s="784"/>
      <c r="CY22" s="784"/>
      <c r="CZ22" s="784">
        <v>1</v>
      </c>
      <c r="DA22" s="199"/>
      <c r="DB22" s="871"/>
      <c r="DC22" s="784"/>
      <c r="DD22" s="784"/>
      <c r="DE22" s="784">
        <v>1</v>
      </c>
      <c r="DF22" s="784"/>
      <c r="DG22" s="784"/>
      <c r="DH22" s="784"/>
      <c r="DI22" s="784"/>
      <c r="DJ22" s="872"/>
    </row>
    <row r="23" spans="1:114" ht="15" customHeight="1" x14ac:dyDescent="0.25">
      <c r="A23" s="1749"/>
      <c r="B23" s="860">
        <v>21</v>
      </c>
      <c r="C23" s="991" t="s">
        <v>111</v>
      </c>
      <c r="D23" s="992">
        <f t="shared" si="0"/>
        <v>2</v>
      </c>
      <c r="E23" s="871"/>
      <c r="F23" s="784"/>
      <c r="G23" s="784"/>
      <c r="H23" s="784"/>
      <c r="I23" s="784"/>
      <c r="J23" s="784"/>
      <c r="K23" s="784"/>
      <c r="L23" s="784"/>
      <c r="M23" s="872"/>
      <c r="N23" s="871"/>
      <c r="O23" s="784"/>
      <c r="P23" s="784"/>
      <c r="Q23" s="784"/>
      <c r="R23" s="784"/>
      <c r="S23" s="784"/>
      <c r="T23" s="784"/>
      <c r="U23" s="784"/>
      <c r="V23" s="784"/>
      <c r="W23" s="784"/>
      <c r="X23" s="784"/>
      <c r="Y23" s="872"/>
      <c r="Z23" s="871"/>
      <c r="AA23" s="784"/>
      <c r="AB23" s="784"/>
      <c r="AC23" s="784"/>
      <c r="AD23" s="784"/>
      <c r="AE23" s="784"/>
      <c r="AF23" s="784"/>
      <c r="AG23" s="784"/>
      <c r="AH23" s="784"/>
      <c r="AI23" s="784"/>
      <c r="AJ23" s="784"/>
      <c r="AK23" s="784"/>
      <c r="AL23" s="784"/>
      <c r="AM23" s="784"/>
      <c r="AN23" s="784"/>
      <c r="AO23" s="784"/>
      <c r="AP23" s="872"/>
      <c r="AQ23" s="871"/>
      <c r="AR23" s="784"/>
      <c r="AS23" s="784"/>
      <c r="AT23" s="784"/>
      <c r="AU23" s="784"/>
      <c r="AV23" s="784"/>
      <c r="AW23" s="784"/>
      <c r="AX23" s="784"/>
      <c r="AY23" s="784"/>
      <c r="AZ23" s="784"/>
      <c r="BA23" s="784"/>
      <c r="BB23" s="784"/>
      <c r="BC23" s="784"/>
      <c r="BD23" s="784"/>
      <c r="BE23" s="784"/>
      <c r="BF23" s="784"/>
      <c r="BG23" s="784"/>
      <c r="BH23" s="784"/>
      <c r="BI23" s="872"/>
      <c r="BJ23" s="80"/>
      <c r="BK23" s="784"/>
      <c r="BL23" s="784"/>
      <c r="BM23" s="784"/>
      <c r="BN23" s="784"/>
      <c r="BO23" s="784"/>
      <c r="BP23" s="784"/>
      <c r="BQ23" s="784"/>
      <c r="BR23" s="784"/>
      <c r="BS23" s="784"/>
      <c r="BT23" s="784"/>
      <c r="BU23" s="784"/>
      <c r="BV23" s="233">
        <v>1</v>
      </c>
      <c r="BW23" s="872"/>
      <c r="BX23" s="871"/>
      <c r="BY23" s="784"/>
      <c r="BZ23" s="784"/>
      <c r="CA23" s="784"/>
      <c r="CB23" s="784"/>
      <c r="CC23" s="784"/>
      <c r="CD23" s="784"/>
      <c r="CE23" s="784"/>
      <c r="CF23" s="784"/>
      <c r="CG23" s="784">
        <v>1</v>
      </c>
      <c r="CH23" s="784"/>
      <c r="CI23" s="784"/>
      <c r="CJ23" s="784"/>
      <c r="CK23" s="784"/>
      <c r="CL23" s="784"/>
      <c r="CM23" s="784"/>
      <c r="CN23" s="784"/>
      <c r="CO23" s="784"/>
      <c r="CP23" s="784"/>
      <c r="CQ23" s="784"/>
      <c r="CR23" s="784"/>
      <c r="CS23" s="784"/>
      <c r="CT23" s="784"/>
      <c r="CU23" s="784"/>
      <c r="CV23" s="784"/>
      <c r="CW23" s="784"/>
      <c r="CX23" s="784"/>
      <c r="CY23" s="784"/>
      <c r="CZ23" s="784"/>
      <c r="DA23" s="199"/>
      <c r="DB23" s="871"/>
      <c r="DC23" s="784"/>
      <c r="DD23" s="784"/>
      <c r="DE23" s="784"/>
      <c r="DF23" s="784"/>
      <c r="DG23" s="784"/>
      <c r="DH23" s="784"/>
      <c r="DI23" s="784"/>
      <c r="DJ23" s="872"/>
    </row>
    <row r="24" spans="1:114" ht="15" customHeight="1" x14ac:dyDescent="0.25">
      <c r="A24" s="1749"/>
      <c r="B24" s="860">
        <v>22</v>
      </c>
      <c r="C24" s="989" t="s">
        <v>163</v>
      </c>
      <c r="D24" s="992">
        <f t="shared" si="0"/>
        <v>2</v>
      </c>
      <c r="E24" s="871"/>
      <c r="F24" s="784"/>
      <c r="G24" s="784"/>
      <c r="H24" s="784"/>
      <c r="I24" s="784"/>
      <c r="J24" s="784"/>
      <c r="K24" s="784"/>
      <c r="L24" s="784"/>
      <c r="M24" s="872"/>
      <c r="N24" s="871"/>
      <c r="O24" s="784"/>
      <c r="P24" s="784"/>
      <c r="Q24" s="784"/>
      <c r="R24" s="784"/>
      <c r="S24" s="784"/>
      <c r="T24" s="784"/>
      <c r="U24" s="784"/>
      <c r="V24" s="784"/>
      <c r="W24" s="784"/>
      <c r="X24" s="784"/>
      <c r="Y24" s="872"/>
      <c r="Z24" s="871"/>
      <c r="AA24" s="784"/>
      <c r="AB24" s="784"/>
      <c r="AC24" s="784"/>
      <c r="AD24" s="784"/>
      <c r="AE24" s="784"/>
      <c r="AF24" s="784"/>
      <c r="AG24" s="784"/>
      <c r="AH24" s="784"/>
      <c r="AI24" s="784"/>
      <c r="AJ24" s="784"/>
      <c r="AK24" s="784"/>
      <c r="AL24" s="784"/>
      <c r="AM24" s="784"/>
      <c r="AN24" s="784"/>
      <c r="AO24" s="784"/>
      <c r="AP24" s="872"/>
      <c r="AQ24" s="871"/>
      <c r="AR24" s="784"/>
      <c r="AS24" s="784"/>
      <c r="AT24" s="784"/>
      <c r="AU24" s="784"/>
      <c r="AV24" s="784"/>
      <c r="AW24" s="784"/>
      <c r="AX24" s="784"/>
      <c r="AY24" s="784"/>
      <c r="AZ24" s="784"/>
      <c r="BA24" s="784"/>
      <c r="BB24" s="784"/>
      <c r="BC24" s="784"/>
      <c r="BD24" s="784"/>
      <c r="BE24" s="784"/>
      <c r="BF24" s="784"/>
      <c r="BG24" s="784"/>
      <c r="BH24" s="784"/>
      <c r="BI24" s="872"/>
      <c r="BJ24" s="80"/>
      <c r="BK24" s="784">
        <v>1</v>
      </c>
      <c r="BL24" s="784"/>
      <c r="BM24" s="784"/>
      <c r="BN24" s="784"/>
      <c r="BO24" s="784">
        <v>1</v>
      </c>
      <c r="BP24" s="784"/>
      <c r="BQ24" s="784"/>
      <c r="BR24" s="784"/>
      <c r="BS24" s="784"/>
      <c r="BT24" s="784"/>
      <c r="BU24" s="784"/>
      <c r="BV24" s="233"/>
      <c r="BW24" s="872"/>
      <c r="BX24" s="871"/>
      <c r="BY24" s="784"/>
      <c r="BZ24" s="784"/>
      <c r="CA24" s="784"/>
      <c r="CB24" s="784"/>
      <c r="CC24" s="784"/>
      <c r="CD24" s="784"/>
      <c r="CE24" s="784"/>
      <c r="CF24" s="784"/>
      <c r="CG24" s="784"/>
      <c r="CH24" s="784"/>
      <c r="CI24" s="784"/>
      <c r="CJ24" s="784"/>
      <c r="CK24" s="784"/>
      <c r="CL24" s="784"/>
      <c r="CM24" s="784"/>
      <c r="CN24" s="784"/>
      <c r="CO24" s="784"/>
      <c r="CP24" s="784"/>
      <c r="CQ24" s="784"/>
      <c r="CR24" s="784"/>
      <c r="CS24" s="784"/>
      <c r="CT24" s="784"/>
      <c r="CU24" s="784"/>
      <c r="CV24" s="784"/>
      <c r="CW24" s="784"/>
      <c r="CX24" s="784"/>
      <c r="CY24" s="784"/>
      <c r="CZ24" s="784"/>
      <c r="DA24" s="199"/>
      <c r="DB24" s="871"/>
      <c r="DC24" s="784"/>
      <c r="DD24" s="784"/>
      <c r="DE24" s="784"/>
      <c r="DF24" s="784"/>
      <c r="DG24" s="784"/>
      <c r="DH24" s="784"/>
      <c r="DI24" s="784"/>
      <c r="DJ24" s="872"/>
    </row>
    <row r="25" spans="1:114" ht="15" customHeight="1" x14ac:dyDescent="0.25">
      <c r="A25" s="1749"/>
      <c r="B25" s="860">
        <v>23</v>
      </c>
      <c r="C25" s="991" t="s">
        <v>873</v>
      </c>
      <c r="D25" s="992">
        <f t="shared" si="0"/>
        <v>0</v>
      </c>
      <c r="E25" s="871"/>
      <c r="F25" s="784"/>
      <c r="G25" s="784"/>
      <c r="H25" s="784"/>
      <c r="I25" s="784"/>
      <c r="J25" s="784"/>
      <c r="K25" s="784"/>
      <c r="L25" s="784"/>
      <c r="M25" s="872"/>
      <c r="N25" s="871"/>
      <c r="O25" s="784"/>
      <c r="P25" s="784"/>
      <c r="Q25" s="784"/>
      <c r="R25" s="784"/>
      <c r="S25" s="784"/>
      <c r="T25" s="784"/>
      <c r="U25" s="784"/>
      <c r="V25" s="784"/>
      <c r="W25" s="784"/>
      <c r="X25" s="784"/>
      <c r="Y25" s="872"/>
      <c r="Z25" s="871"/>
      <c r="AA25" s="784"/>
      <c r="AB25" s="784"/>
      <c r="AC25" s="784"/>
      <c r="AD25" s="784"/>
      <c r="AE25" s="784"/>
      <c r="AF25" s="784"/>
      <c r="AG25" s="784"/>
      <c r="AH25" s="784"/>
      <c r="AI25" s="784"/>
      <c r="AJ25" s="784"/>
      <c r="AK25" s="784"/>
      <c r="AL25" s="784"/>
      <c r="AM25" s="784"/>
      <c r="AN25" s="784"/>
      <c r="AO25" s="784"/>
      <c r="AP25" s="872"/>
      <c r="AQ25" s="871"/>
      <c r="AR25" s="784"/>
      <c r="AS25" s="784"/>
      <c r="AT25" s="784"/>
      <c r="AU25" s="784"/>
      <c r="AV25" s="784"/>
      <c r="AW25" s="784"/>
      <c r="AX25" s="784"/>
      <c r="AY25" s="784"/>
      <c r="AZ25" s="784"/>
      <c r="BA25" s="784"/>
      <c r="BB25" s="784"/>
      <c r="BC25" s="784"/>
      <c r="BD25" s="784"/>
      <c r="BE25" s="784"/>
      <c r="BF25" s="784"/>
      <c r="BG25" s="784"/>
      <c r="BH25" s="784"/>
      <c r="BI25" s="872"/>
      <c r="BJ25" s="80"/>
      <c r="BK25" s="784"/>
      <c r="BL25" s="784"/>
      <c r="BM25" s="784"/>
      <c r="BN25" s="784"/>
      <c r="BO25" s="784"/>
      <c r="BP25" s="784"/>
      <c r="BQ25" s="784"/>
      <c r="BR25" s="784"/>
      <c r="BS25" s="784"/>
      <c r="BT25" s="784"/>
      <c r="BU25" s="784"/>
      <c r="BV25" s="233"/>
      <c r="BW25" s="872"/>
      <c r="BX25" s="871"/>
      <c r="BY25" s="784"/>
      <c r="BZ25" s="784"/>
      <c r="CA25" s="784"/>
      <c r="CB25" s="784"/>
      <c r="CC25" s="784"/>
      <c r="CD25" s="784"/>
      <c r="CE25" s="784"/>
      <c r="CF25" s="784"/>
      <c r="CG25" s="784"/>
      <c r="CH25" s="784"/>
      <c r="CI25" s="784"/>
      <c r="CJ25" s="784"/>
      <c r="CK25" s="784"/>
      <c r="CL25" s="784"/>
      <c r="CM25" s="784"/>
      <c r="CN25" s="784"/>
      <c r="CO25" s="784"/>
      <c r="CP25" s="784"/>
      <c r="CQ25" s="784"/>
      <c r="CR25" s="784"/>
      <c r="CS25" s="784"/>
      <c r="CT25" s="784"/>
      <c r="CU25" s="784"/>
      <c r="CV25" s="784"/>
      <c r="CW25" s="784"/>
      <c r="CX25" s="784"/>
      <c r="CY25" s="784"/>
      <c r="CZ25" s="784"/>
      <c r="DA25" s="199"/>
      <c r="DB25" s="871"/>
      <c r="DC25" s="784"/>
      <c r="DD25" s="784"/>
      <c r="DE25" s="784"/>
      <c r="DF25" s="784"/>
      <c r="DG25" s="784"/>
      <c r="DH25" s="784"/>
      <c r="DI25" s="784"/>
      <c r="DJ25" s="872"/>
    </row>
    <row r="26" spans="1:114" ht="15" customHeight="1" x14ac:dyDescent="0.25">
      <c r="A26" s="1749"/>
      <c r="B26" s="860">
        <v>24</v>
      </c>
      <c r="C26" s="995" t="s">
        <v>1060</v>
      </c>
      <c r="D26" s="992">
        <f t="shared" si="0"/>
        <v>0</v>
      </c>
      <c r="E26" s="871"/>
      <c r="F26" s="784"/>
      <c r="G26" s="784"/>
      <c r="H26" s="784"/>
      <c r="I26" s="784"/>
      <c r="J26" s="784"/>
      <c r="K26" s="784"/>
      <c r="L26" s="784"/>
      <c r="M26" s="872"/>
      <c r="N26" s="871"/>
      <c r="O26" s="784"/>
      <c r="P26" s="784"/>
      <c r="Q26" s="784"/>
      <c r="R26" s="784"/>
      <c r="S26" s="784"/>
      <c r="T26" s="784"/>
      <c r="U26" s="784"/>
      <c r="V26" s="784"/>
      <c r="W26" s="784"/>
      <c r="X26" s="784"/>
      <c r="Y26" s="872"/>
      <c r="Z26" s="871"/>
      <c r="AA26" s="784"/>
      <c r="AB26" s="784"/>
      <c r="AC26" s="784"/>
      <c r="AD26" s="784"/>
      <c r="AE26" s="784"/>
      <c r="AF26" s="784"/>
      <c r="AG26" s="784"/>
      <c r="AH26" s="784"/>
      <c r="AI26" s="784"/>
      <c r="AJ26" s="784"/>
      <c r="AK26" s="784"/>
      <c r="AL26" s="784"/>
      <c r="AM26" s="784"/>
      <c r="AN26" s="784"/>
      <c r="AO26" s="784"/>
      <c r="AP26" s="872"/>
      <c r="AQ26" s="871"/>
      <c r="AR26" s="784"/>
      <c r="AS26" s="784"/>
      <c r="AT26" s="784"/>
      <c r="AU26" s="784"/>
      <c r="AV26" s="784"/>
      <c r="AW26" s="784"/>
      <c r="AX26" s="784"/>
      <c r="AY26" s="784"/>
      <c r="AZ26" s="784"/>
      <c r="BA26" s="784"/>
      <c r="BB26" s="784"/>
      <c r="BC26" s="784"/>
      <c r="BD26" s="784"/>
      <c r="BE26" s="784"/>
      <c r="BF26" s="784"/>
      <c r="BG26" s="784"/>
      <c r="BH26" s="784"/>
      <c r="BI26" s="872"/>
      <c r="BJ26" s="80"/>
      <c r="BK26" s="784"/>
      <c r="BL26" s="784"/>
      <c r="BM26" s="784"/>
      <c r="BN26" s="784"/>
      <c r="BO26" s="784"/>
      <c r="BP26" s="784"/>
      <c r="BQ26" s="784"/>
      <c r="BR26" s="784"/>
      <c r="BS26" s="784"/>
      <c r="BT26" s="784"/>
      <c r="BU26" s="784"/>
      <c r="BV26" s="233"/>
      <c r="BW26" s="872"/>
      <c r="BX26" s="871"/>
      <c r="BY26" s="784"/>
      <c r="BZ26" s="784"/>
      <c r="CA26" s="784"/>
      <c r="CB26" s="784"/>
      <c r="CC26" s="784"/>
      <c r="CD26" s="784"/>
      <c r="CE26" s="784"/>
      <c r="CF26" s="784"/>
      <c r="CG26" s="784"/>
      <c r="CH26" s="784"/>
      <c r="CI26" s="784"/>
      <c r="CJ26" s="784"/>
      <c r="CK26" s="784"/>
      <c r="CL26" s="784"/>
      <c r="CM26" s="784"/>
      <c r="CN26" s="784"/>
      <c r="CO26" s="784"/>
      <c r="CP26" s="784"/>
      <c r="CQ26" s="784"/>
      <c r="CR26" s="784"/>
      <c r="CS26" s="784"/>
      <c r="CT26" s="784"/>
      <c r="CU26" s="784"/>
      <c r="CV26" s="784"/>
      <c r="CW26" s="784"/>
      <c r="CX26" s="784"/>
      <c r="CY26" s="784"/>
      <c r="CZ26" s="784"/>
      <c r="DA26" s="199"/>
      <c r="DB26" s="871"/>
      <c r="DC26" s="784"/>
      <c r="DD26" s="784"/>
      <c r="DE26" s="784"/>
      <c r="DF26" s="784"/>
      <c r="DG26" s="784"/>
      <c r="DH26" s="784"/>
      <c r="DI26" s="784"/>
      <c r="DJ26" s="872"/>
    </row>
    <row r="27" spans="1:114" ht="15" customHeight="1" x14ac:dyDescent="0.25">
      <c r="A27" s="1749"/>
      <c r="B27" s="860">
        <v>25</v>
      </c>
      <c r="C27" s="991" t="s">
        <v>188</v>
      </c>
      <c r="D27" s="992">
        <f t="shared" si="0"/>
        <v>7</v>
      </c>
      <c r="E27" s="871"/>
      <c r="F27" s="784"/>
      <c r="G27" s="784"/>
      <c r="H27" s="784"/>
      <c r="I27" s="784"/>
      <c r="J27" s="784"/>
      <c r="K27" s="784"/>
      <c r="L27" s="784"/>
      <c r="M27" s="872"/>
      <c r="N27" s="871"/>
      <c r="O27" s="784"/>
      <c r="P27" s="784"/>
      <c r="Q27" s="784"/>
      <c r="R27" s="784"/>
      <c r="S27" s="784"/>
      <c r="T27" s="784"/>
      <c r="U27" s="784"/>
      <c r="V27" s="784"/>
      <c r="W27" s="784"/>
      <c r="X27" s="784"/>
      <c r="Y27" s="872"/>
      <c r="Z27" s="871"/>
      <c r="AA27" s="784"/>
      <c r="AB27" s="784"/>
      <c r="AC27" s="784"/>
      <c r="AD27" s="784"/>
      <c r="AE27" s="784"/>
      <c r="AF27" s="784"/>
      <c r="AG27" s="784"/>
      <c r="AH27" s="784"/>
      <c r="AI27" s="784"/>
      <c r="AJ27" s="784"/>
      <c r="AK27" s="784"/>
      <c r="AL27" s="784"/>
      <c r="AM27" s="784"/>
      <c r="AN27" s="784"/>
      <c r="AO27" s="784"/>
      <c r="AP27" s="872"/>
      <c r="AQ27" s="871"/>
      <c r="AR27" s="784"/>
      <c r="AS27" s="784"/>
      <c r="AT27" s="784"/>
      <c r="AU27" s="784"/>
      <c r="AV27" s="784"/>
      <c r="AW27" s="784"/>
      <c r="AX27" s="784"/>
      <c r="AY27" s="784"/>
      <c r="AZ27" s="784"/>
      <c r="BA27" s="784"/>
      <c r="BB27" s="784">
        <v>1</v>
      </c>
      <c r="BC27" s="784">
        <v>1</v>
      </c>
      <c r="BD27" s="784">
        <v>1</v>
      </c>
      <c r="BE27" s="784">
        <v>1</v>
      </c>
      <c r="BF27" s="784">
        <v>1</v>
      </c>
      <c r="BG27" s="784"/>
      <c r="BH27" s="784"/>
      <c r="BI27" s="872"/>
      <c r="BJ27" s="80"/>
      <c r="BK27" s="784"/>
      <c r="BL27" s="784"/>
      <c r="BM27" s="784"/>
      <c r="BN27" s="784"/>
      <c r="BO27" s="784"/>
      <c r="BP27" s="784"/>
      <c r="BQ27" s="784"/>
      <c r="BR27" s="784"/>
      <c r="BS27" s="784">
        <v>1</v>
      </c>
      <c r="BT27" s="784">
        <v>1</v>
      </c>
      <c r="BU27" s="784"/>
      <c r="BV27" s="233"/>
      <c r="BW27" s="872"/>
      <c r="BX27" s="871"/>
      <c r="BY27" s="784"/>
      <c r="BZ27" s="784"/>
      <c r="CA27" s="784"/>
      <c r="CB27" s="784"/>
      <c r="CC27" s="784"/>
      <c r="CD27" s="784"/>
      <c r="CE27" s="784"/>
      <c r="CF27" s="784"/>
      <c r="CG27" s="784"/>
      <c r="CH27" s="784"/>
      <c r="CI27" s="784"/>
      <c r="CJ27" s="784"/>
      <c r="CK27" s="784"/>
      <c r="CL27" s="784"/>
      <c r="CM27" s="784"/>
      <c r="CN27" s="784"/>
      <c r="CO27" s="784"/>
      <c r="CP27" s="784"/>
      <c r="CQ27" s="784"/>
      <c r="CR27" s="784"/>
      <c r="CS27" s="784"/>
      <c r="CT27" s="784"/>
      <c r="CU27" s="784"/>
      <c r="CV27" s="784"/>
      <c r="CW27" s="784"/>
      <c r="CX27" s="784"/>
      <c r="CY27" s="784"/>
      <c r="CZ27" s="784"/>
      <c r="DA27" s="199"/>
      <c r="DB27" s="871"/>
      <c r="DC27" s="784"/>
      <c r="DD27" s="784"/>
      <c r="DE27" s="784"/>
      <c r="DF27" s="784"/>
      <c r="DG27" s="784"/>
      <c r="DH27" s="784"/>
      <c r="DI27" s="784"/>
      <c r="DJ27" s="872"/>
    </row>
    <row r="28" spans="1:114" ht="15" customHeight="1" x14ac:dyDescent="0.25">
      <c r="A28" s="1749"/>
      <c r="B28" s="860">
        <v>26</v>
      </c>
      <c r="C28" s="991" t="s">
        <v>189</v>
      </c>
      <c r="D28" s="992">
        <f t="shared" si="0"/>
        <v>1</v>
      </c>
      <c r="E28" s="871"/>
      <c r="F28" s="784"/>
      <c r="G28" s="784"/>
      <c r="H28" s="784"/>
      <c r="I28" s="784"/>
      <c r="J28" s="784"/>
      <c r="K28" s="784"/>
      <c r="L28" s="784"/>
      <c r="M28" s="872"/>
      <c r="N28" s="871"/>
      <c r="O28" s="784"/>
      <c r="P28" s="784"/>
      <c r="Q28" s="784"/>
      <c r="R28" s="784"/>
      <c r="S28" s="784"/>
      <c r="T28" s="784"/>
      <c r="U28" s="784"/>
      <c r="V28" s="784"/>
      <c r="W28" s="784"/>
      <c r="X28" s="784"/>
      <c r="Y28" s="872"/>
      <c r="Z28" s="871"/>
      <c r="AA28" s="784"/>
      <c r="AB28" s="784"/>
      <c r="AC28" s="784"/>
      <c r="AD28" s="784"/>
      <c r="AE28" s="784"/>
      <c r="AF28" s="784"/>
      <c r="AG28" s="784"/>
      <c r="AH28" s="784"/>
      <c r="AI28" s="784"/>
      <c r="AJ28" s="784"/>
      <c r="AK28" s="784"/>
      <c r="AL28" s="784"/>
      <c r="AM28" s="784"/>
      <c r="AN28" s="784"/>
      <c r="AO28" s="784"/>
      <c r="AP28" s="872"/>
      <c r="AQ28" s="871"/>
      <c r="AR28" s="784"/>
      <c r="AS28" s="784"/>
      <c r="AT28" s="784"/>
      <c r="AU28" s="784"/>
      <c r="AV28" s="784"/>
      <c r="AW28" s="784"/>
      <c r="AX28" s="784"/>
      <c r="AY28" s="784"/>
      <c r="AZ28" s="784"/>
      <c r="BA28" s="784">
        <v>1</v>
      </c>
      <c r="BB28" s="784"/>
      <c r="BC28" s="784"/>
      <c r="BD28" s="784"/>
      <c r="BE28" s="784"/>
      <c r="BF28" s="784"/>
      <c r="BG28" s="784"/>
      <c r="BH28" s="784"/>
      <c r="BI28" s="872"/>
      <c r="BJ28" s="80"/>
      <c r="BK28" s="784"/>
      <c r="BL28" s="784"/>
      <c r="BM28" s="784"/>
      <c r="BN28" s="784"/>
      <c r="BO28" s="784"/>
      <c r="BP28" s="784"/>
      <c r="BQ28" s="784"/>
      <c r="BR28" s="784"/>
      <c r="BS28" s="784"/>
      <c r="BT28" s="784"/>
      <c r="BU28" s="784"/>
      <c r="BV28" s="233"/>
      <c r="BW28" s="872"/>
      <c r="BX28" s="871"/>
      <c r="BY28" s="784"/>
      <c r="BZ28" s="784"/>
      <c r="CA28" s="784"/>
      <c r="CB28" s="784"/>
      <c r="CC28" s="784"/>
      <c r="CD28" s="784"/>
      <c r="CE28" s="784"/>
      <c r="CF28" s="784"/>
      <c r="CG28" s="784"/>
      <c r="CH28" s="784"/>
      <c r="CI28" s="784"/>
      <c r="CJ28" s="784"/>
      <c r="CK28" s="784"/>
      <c r="CL28" s="784"/>
      <c r="CM28" s="784"/>
      <c r="CN28" s="784"/>
      <c r="CO28" s="784"/>
      <c r="CP28" s="784"/>
      <c r="CQ28" s="784"/>
      <c r="CR28" s="784"/>
      <c r="CS28" s="784"/>
      <c r="CT28" s="784"/>
      <c r="CU28" s="784"/>
      <c r="CV28" s="784"/>
      <c r="CW28" s="784"/>
      <c r="CX28" s="784"/>
      <c r="CY28" s="784"/>
      <c r="CZ28" s="784"/>
      <c r="DA28" s="199"/>
      <c r="DB28" s="871"/>
      <c r="DC28" s="784"/>
      <c r="DD28" s="784"/>
      <c r="DE28" s="784"/>
      <c r="DF28" s="784"/>
      <c r="DG28" s="784"/>
      <c r="DH28" s="784"/>
      <c r="DI28" s="784"/>
      <c r="DJ28" s="872"/>
    </row>
    <row r="29" spans="1:114" ht="15" customHeight="1" x14ac:dyDescent="0.25">
      <c r="A29" s="1749"/>
      <c r="B29" s="860">
        <v>27</v>
      </c>
      <c r="C29" s="991" t="s">
        <v>143</v>
      </c>
      <c r="D29" s="992">
        <f t="shared" si="0"/>
        <v>1</v>
      </c>
      <c r="E29" s="871"/>
      <c r="F29" s="784"/>
      <c r="G29" s="784"/>
      <c r="H29" s="784"/>
      <c r="I29" s="784"/>
      <c r="J29" s="784"/>
      <c r="K29" s="784"/>
      <c r="L29" s="784"/>
      <c r="M29" s="872"/>
      <c r="N29" s="871"/>
      <c r="O29" s="784"/>
      <c r="P29" s="784"/>
      <c r="Q29" s="784"/>
      <c r="R29" s="784"/>
      <c r="S29" s="784"/>
      <c r="T29" s="784"/>
      <c r="U29" s="784">
        <v>1</v>
      </c>
      <c r="V29" s="784"/>
      <c r="W29" s="784"/>
      <c r="X29" s="784"/>
      <c r="Y29" s="872"/>
      <c r="Z29" s="871"/>
      <c r="AA29" s="784"/>
      <c r="AB29" s="784"/>
      <c r="AC29" s="784"/>
      <c r="AD29" s="784"/>
      <c r="AE29" s="784"/>
      <c r="AF29" s="784"/>
      <c r="AG29" s="784"/>
      <c r="AH29" s="784"/>
      <c r="AI29" s="784"/>
      <c r="AJ29" s="784"/>
      <c r="AK29" s="784"/>
      <c r="AL29" s="784"/>
      <c r="AM29" s="784"/>
      <c r="AN29" s="784"/>
      <c r="AO29" s="784"/>
      <c r="AP29" s="872"/>
      <c r="AQ29" s="871"/>
      <c r="AR29" s="784"/>
      <c r="AS29" s="784"/>
      <c r="AT29" s="784"/>
      <c r="AU29" s="784"/>
      <c r="AV29" s="784"/>
      <c r="AW29" s="784"/>
      <c r="AX29" s="784"/>
      <c r="AY29" s="784"/>
      <c r="AZ29" s="784"/>
      <c r="BA29" s="784"/>
      <c r="BB29" s="784"/>
      <c r="BC29" s="784"/>
      <c r="BD29" s="784"/>
      <c r="BE29" s="784"/>
      <c r="BF29" s="784"/>
      <c r="BG29" s="784"/>
      <c r="BH29" s="784"/>
      <c r="BI29" s="872"/>
      <c r="BJ29" s="80"/>
      <c r="BK29" s="784"/>
      <c r="BL29" s="784"/>
      <c r="BM29" s="784"/>
      <c r="BN29" s="784"/>
      <c r="BO29" s="784"/>
      <c r="BP29" s="784"/>
      <c r="BQ29" s="784"/>
      <c r="BR29" s="784"/>
      <c r="BS29" s="784"/>
      <c r="BT29" s="784"/>
      <c r="BU29" s="784"/>
      <c r="BV29" s="233"/>
      <c r="BW29" s="872"/>
      <c r="BX29" s="871"/>
      <c r="BY29" s="784"/>
      <c r="BZ29" s="784"/>
      <c r="CA29" s="784"/>
      <c r="CB29" s="784"/>
      <c r="CC29" s="784"/>
      <c r="CD29" s="784"/>
      <c r="CE29" s="784"/>
      <c r="CF29" s="784"/>
      <c r="CG29" s="784"/>
      <c r="CH29" s="784"/>
      <c r="CI29" s="784"/>
      <c r="CJ29" s="784"/>
      <c r="CK29" s="784"/>
      <c r="CL29" s="784"/>
      <c r="CM29" s="784"/>
      <c r="CN29" s="784"/>
      <c r="CO29" s="784"/>
      <c r="CP29" s="784"/>
      <c r="CQ29" s="784"/>
      <c r="CR29" s="784"/>
      <c r="CS29" s="784"/>
      <c r="CT29" s="784"/>
      <c r="CU29" s="784"/>
      <c r="CV29" s="784"/>
      <c r="CW29" s="784"/>
      <c r="CX29" s="784"/>
      <c r="CY29" s="784"/>
      <c r="CZ29" s="784"/>
      <c r="DA29" s="199"/>
      <c r="DB29" s="871"/>
      <c r="DC29" s="784"/>
      <c r="DD29" s="784"/>
      <c r="DE29" s="784"/>
      <c r="DF29" s="784"/>
      <c r="DG29" s="784"/>
      <c r="DH29" s="784"/>
      <c r="DI29" s="784"/>
      <c r="DJ29" s="872"/>
    </row>
    <row r="30" spans="1:114" ht="15" customHeight="1" x14ac:dyDescent="0.25">
      <c r="A30" s="1749"/>
      <c r="B30" s="860">
        <v>28</v>
      </c>
      <c r="C30" s="991" t="s">
        <v>745</v>
      </c>
      <c r="D30" s="992">
        <f t="shared" si="0"/>
        <v>1</v>
      </c>
      <c r="E30" s="871"/>
      <c r="F30" s="784"/>
      <c r="G30" s="784"/>
      <c r="H30" s="784"/>
      <c r="I30" s="784"/>
      <c r="J30" s="784"/>
      <c r="K30" s="784"/>
      <c r="L30" s="784"/>
      <c r="M30" s="872"/>
      <c r="N30" s="871"/>
      <c r="O30" s="784"/>
      <c r="P30" s="784"/>
      <c r="Q30" s="784"/>
      <c r="R30" s="784"/>
      <c r="S30" s="784"/>
      <c r="T30" s="784"/>
      <c r="U30" s="784"/>
      <c r="V30" s="784"/>
      <c r="W30" s="784"/>
      <c r="X30" s="784"/>
      <c r="Y30" s="872"/>
      <c r="Z30" s="871"/>
      <c r="AA30" s="784"/>
      <c r="AB30" s="784"/>
      <c r="AC30" s="784"/>
      <c r="AD30" s="784"/>
      <c r="AE30" s="784"/>
      <c r="AF30" s="784"/>
      <c r="AG30" s="784"/>
      <c r="AH30" s="784"/>
      <c r="AI30" s="784"/>
      <c r="AJ30" s="784"/>
      <c r="AK30" s="784"/>
      <c r="AL30" s="784"/>
      <c r="AM30" s="784"/>
      <c r="AN30" s="784"/>
      <c r="AO30" s="784"/>
      <c r="AP30" s="872"/>
      <c r="AQ30" s="871"/>
      <c r="AR30" s="784"/>
      <c r="AS30" s="784"/>
      <c r="AT30" s="784"/>
      <c r="AU30" s="784"/>
      <c r="AV30" s="784"/>
      <c r="AW30" s="784"/>
      <c r="AX30" s="784"/>
      <c r="AY30" s="784"/>
      <c r="AZ30" s="784"/>
      <c r="BA30" s="784"/>
      <c r="BB30" s="784"/>
      <c r="BC30" s="784"/>
      <c r="BD30" s="784"/>
      <c r="BE30" s="784"/>
      <c r="BF30" s="784"/>
      <c r="BG30" s="784"/>
      <c r="BH30" s="784"/>
      <c r="BI30" s="872"/>
      <c r="BJ30" s="80"/>
      <c r="BK30" s="784"/>
      <c r="BL30" s="784"/>
      <c r="BM30" s="784"/>
      <c r="BN30" s="784"/>
      <c r="BO30" s="784"/>
      <c r="BP30" s="784"/>
      <c r="BQ30" s="784"/>
      <c r="BR30" s="784"/>
      <c r="BS30" s="784"/>
      <c r="BT30" s="784"/>
      <c r="BU30" s="784"/>
      <c r="BV30" s="233"/>
      <c r="BW30" s="872"/>
      <c r="BX30" s="871"/>
      <c r="BY30" s="784"/>
      <c r="BZ30" s="784"/>
      <c r="CA30" s="784"/>
      <c r="CB30" s="784"/>
      <c r="CC30" s="784"/>
      <c r="CD30" s="784">
        <v>1</v>
      </c>
      <c r="CE30" s="784"/>
      <c r="CF30" s="784"/>
      <c r="CG30" s="784"/>
      <c r="CH30" s="784"/>
      <c r="CI30" s="784"/>
      <c r="CJ30" s="784"/>
      <c r="CK30" s="784"/>
      <c r="CL30" s="784"/>
      <c r="CM30" s="784"/>
      <c r="CN30" s="784"/>
      <c r="CO30" s="784"/>
      <c r="CP30" s="784"/>
      <c r="CQ30" s="784"/>
      <c r="CR30" s="784"/>
      <c r="CS30" s="784"/>
      <c r="CT30" s="784"/>
      <c r="CU30" s="784"/>
      <c r="CV30" s="784"/>
      <c r="CW30" s="784"/>
      <c r="CX30" s="784"/>
      <c r="CY30" s="784"/>
      <c r="CZ30" s="784"/>
      <c r="DA30" s="199"/>
      <c r="DB30" s="871"/>
      <c r="DC30" s="784"/>
      <c r="DD30" s="784"/>
      <c r="DE30" s="784"/>
      <c r="DF30" s="784"/>
      <c r="DG30" s="784"/>
      <c r="DH30" s="784"/>
      <c r="DI30" s="784"/>
      <c r="DJ30" s="872"/>
    </row>
    <row r="31" spans="1:114" ht="15" customHeight="1" x14ac:dyDescent="0.25">
      <c r="A31" s="1749"/>
      <c r="B31" s="860">
        <v>29</v>
      </c>
      <c r="C31" s="991" t="s">
        <v>640</v>
      </c>
      <c r="D31" s="992">
        <f t="shared" si="0"/>
        <v>2</v>
      </c>
      <c r="E31" s="871"/>
      <c r="F31" s="784"/>
      <c r="G31" s="784"/>
      <c r="H31" s="784"/>
      <c r="I31" s="784"/>
      <c r="J31" s="784"/>
      <c r="K31" s="784"/>
      <c r="L31" s="784"/>
      <c r="M31" s="872"/>
      <c r="N31" s="871"/>
      <c r="O31" s="784"/>
      <c r="P31" s="784"/>
      <c r="Q31" s="784"/>
      <c r="R31" s="784"/>
      <c r="S31" s="784"/>
      <c r="T31" s="784"/>
      <c r="U31" s="784"/>
      <c r="V31" s="784"/>
      <c r="W31" s="784"/>
      <c r="X31" s="784"/>
      <c r="Y31" s="872"/>
      <c r="Z31" s="871"/>
      <c r="AA31" s="784"/>
      <c r="AB31" s="784"/>
      <c r="AC31" s="784"/>
      <c r="AD31" s="784"/>
      <c r="AE31" s="784"/>
      <c r="AF31" s="784"/>
      <c r="AG31" s="784"/>
      <c r="AH31" s="784"/>
      <c r="AI31" s="784"/>
      <c r="AJ31" s="784"/>
      <c r="AK31" s="784"/>
      <c r="AL31" s="784"/>
      <c r="AM31" s="784"/>
      <c r="AN31" s="784"/>
      <c r="AO31" s="784"/>
      <c r="AP31" s="872"/>
      <c r="AQ31" s="871"/>
      <c r="AR31" s="784"/>
      <c r="AS31" s="784"/>
      <c r="AT31" s="784"/>
      <c r="AU31" s="784"/>
      <c r="AV31" s="784"/>
      <c r="AW31" s="784"/>
      <c r="AX31" s="784"/>
      <c r="AY31" s="784"/>
      <c r="AZ31" s="784"/>
      <c r="BA31" s="784"/>
      <c r="BB31" s="784"/>
      <c r="BC31" s="784"/>
      <c r="BD31" s="784"/>
      <c r="BE31" s="784"/>
      <c r="BF31" s="784"/>
      <c r="BG31" s="784"/>
      <c r="BH31" s="784"/>
      <c r="BI31" s="872"/>
      <c r="BJ31" s="80"/>
      <c r="BK31" s="784"/>
      <c r="BL31" s="784">
        <v>1</v>
      </c>
      <c r="BM31" s="784"/>
      <c r="BN31" s="784"/>
      <c r="BO31" s="784"/>
      <c r="BP31" s="784"/>
      <c r="BQ31" s="784"/>
      <c r="BR31" s="784"/>
      <c r="BS31" s="784"/>
      <c r="BT31" s="784"/>
      <c r="BU31" s="784"/>
      <c r="BV31" s="233"/>
      <c r="BW31" s="872"/>
      <c r="BX31" s="871">
        <v>1</v>
      </c>
      <c r="BY31" s="784"/>
      <c r="BZ31" s="784"/>
      <c r="CA31" s="784"/>
      <c r="CB31" s="784"/>
      <c r="CC31" s="784"/>
      <c r="CD31" s="784"/>
      <c r="CE31" s="784"/>
      <c r="CF31" s="784"/>
      <c r="CG31" s="784"/>
      <c r="CH31" s="784"/>
      <c r="CI31" s="784"/>
      <c r="CJ31" s="784"/>
      <c r="CK31" s="784"/>
      <c r="CL31" s="784"/>
      <c r="CM31" s="784"/>
      <c r="CN31" s="784"/>
      <c r="CO31" s="784"/>
      <c r="CP31" s="784"/>
      <c r="CQ31" s="784"/>
      <c r="CR31" s="784"/>
      <c r="CS31" s="784"/>
      <c r="CT31" s="784"/>
      <c r="CU31" s="784"/>
      <c r="CV31" s="784"/>
      <c r="CW31" s="784"/>
      <c r="CX31" s="784"/>
      <c r="CY31" s="784"/>
      <c r="CZ31" s="784"/>
      <c r="DA31" s="199"/>
      <c r="DB31" s="871"/>
      <c r="DC31" s="784"/>
      <c r="DD31" s="784"/>
      <c r="DE31" s="784"/>
      <c r="DF31" s="784"/>
      <c r="DG31" s="784"/>
      <c r="DH31" s="784"/>
      <c r="DI31" s="784"/>
      <c r="DJ31" s="872"/>
    </row>
    <row r="32" spans="1:114" ht="15" customHeight="1" x14ac:dyDescent="0.25">
      <c r="A32" s="1749"/>
      <c r="B32" s="860">
        <v>30</v>
      </c>
      <c r="C32" s="991" t="s">
        <v>1191</v>
      </c>
      <c r="D32" s="992">
        <f t="shared" si="0"/>
        <v>2</v>
      </c>
      <c r="E32" s="871"/>
      <c r="F32" s="784"/>
      <c r="G32" s="784"/>
      <c r="H32" s="784"/>
      <c r="I32" s="784"/>
      <c r="J32" s="784"/>
      <c r="K32" s="784"/>
      <c r="L32" s="784"/>
      <c r="M32" s="872">
        <v>1</v>
      </c>
      <c r="N32" s="871"/>
      <c r="O32" s="784"/>
      <c r="P32" s="784"/>
      <c r="Q32" s="784"/>
      <c r="R32" s="784"/>
      <c r="S32" s="784"/>
      <c r="T32" s="784"/>
      <c r="U32" s="784"/>
      <c r="V32" s="784"/>
      <c r="W32" s="784"/>
      <c r="X32" s="784"/>
      <c r="Y32" s="872"/>
      <c r="Z32" s="871"/>
      <c r="AA32" s="784"/>
      <c r="AB32" s="784"/>
      <c r="AC32" s="784"/>
      <c r="AD32" s="784"/>
      <c r="AE32" s="784"/>
      <c r="AF32" s="784"/>
      <c r="AG32" s="784"/>
      <c r="AH32" s="784"/>
      <c r="AI32" s="784"/>
      <c r="AJ32" s="784"/>
      <c r="AK32" s="784"/>
      <c r="AL32" s="784"/>
      <c r="AM32" s="784"/>
      <c r="AN32" s="784"/>
      <c r="AO32" s="784"/>
      <c r="AP32" s="872"/>
      <c r="AQ32" s="871"/>
      <c r="AR32" s="784"/>
      <c r="AS32" s="784"/>
      <c r="AT32" s="784"/>
      <c r="AU32" s="784"/>
      <c r="AV32" s="784"/>
      <c r="AW32" s="784"/>
      <c r="AX32" s="784"/>
      <c r="AY32" s="784"/>
      <c r="AZ32" s="784"/>
      <c r="BA32" s="784">
        <v>1</v>
      </c>
      <c r="BB32" s="784"/>
      <c r="BC32" s="784"/>
      <c r="BD32" s="784"/>
      <c r="BE32" s="784"/>
      <c r="BF32" s="784"/>
      <c r="BG32" s="784"/>
      <c r="BH32" s="784"/>
      <c r="BI32" s="872"/>
      <c r="BJ32" s="80"/>
      <c r="BK32" s="784"/>
      <c r="BL32" s="784"/>
      <c r="BM32" s="784"/>
      <c r="BN32" s="784"/>
      <c r="BO32" s="784"/>
      <c r="BP32" s="784"/>
      <c r="BQ32" s="784"/>
      <c r="BR32" s="784"/>
      <c r="BS32" s="784"/>
      <c r="BT32" s="784"/>
      <c r="BU32" s="784"/>
      <c r="BV32" s="233"/>
      <c r="BW32" s="872"/>
      <c r="BX32" s="871"/>
      <c r="BY32" s="784"/>
      <c r="BZ32" s="784"/>
      <c r="CA32" s="784"/>
      <c r="CB32" s="784"/>
      <c r="CC32" s="784"/>
      <c r="CD32" s="784"/>
      <c r="CE32" s="784"/>
      <c r="CF32" s="784"/>
      <c r="CG32" s="784"/>
      <c r="CH32" s="784"/>
      <c r="CI32" s="784"/>
      <c r="CJ32" s="784"/>
      <c r="CK32" s="784"/>
      <c r="CL32" s="784"/>
      <c r="CM32" s="784"/>
      <c r="CN32" s="784"/>
      <c r="CO32" s="784"/>
      <c r="CP32" s="784"/>
      <c r="CQ32" s="784"/>
      <c r="CR32" s="784"/>
      <c r="CS32" s="784"/>
      <c r="CT32" s="784"/>
      <c r="CU32" s="784"/>
      <c r="CV32" s="784"/>
      <c r="CW32" s="784"/>
      <c r="CX32" s="784"/>
      <c r="CY32" s="784"/>
      <c r="CZ32" s="784"/>
      <c r="DA32" s="199"/>
      <c r="DB32" s="871"/>
      <c r="DC32" s="784"/>
      <c r="DD32" s="784"/>
      <c r="DE32" s="784"/>
      <c r="DF32" s="784"/>
      <c r="DG32" s="784"/>
      <c r="DH32" s="784"/>
      <c r="DI32" s="784"/>
      <c r="DJ32" s="872"/>
    </row>
    <row r="33" spans="1:114" ht="15" customHeight="1" x14ac:dyDescent="0.25">
      <c r="A33" s="1749"/>
      <c r="B33" s="860">
        <v>31</v>
      </c>
      <c r="C33" s="991" t="s">
        <v>794</v>
      </c>
      <c r="D33" s="992">
        <f t="shared" si="0"/>
        <v>0</v>
      </c>
      <c r="E33" s="871"/>
      <c r="F33" s="784"/>
      <c r="G33" s="784"/>
      <c r="H33" s="784"/>
      <c r="I33" s="784"/>
      <c r="J33" s="784"/>
      <c r="K33" s="784"/>
      <c r="L33" s="784"/>
      <c r="M33" s="872"/>
      <c r="N33" s="871"/>
      <c r="O33" s="784"/>
      <c r="P33" s="784"/>
      <c r="Q33" s="784"/>
      <c r="R33" s="784"/>
      <c r="S33" s="784"/>
      <c r="T33" s="784"/>
      <c r="U33" s="784"/>
      <c r="V33" s="784"/>
      <c r="W33" s="784"/>
      <c r="X33" s="784"/>
      <c r="Y33" s="872"/>
      <c r="Z33" s="871"/>
      <c r="AA33" s="784"/>
      <c r="AB33" s="784"/>
      <c r="AC33" s="784"/>
      <c r="AD33" s="784"/>
      <c r="AE33" s="784"/>
      <c r="AF33" s="784"/>
      <c r="AG33" s="784"/>
      <c r="AH33" s="784"/>
      <c r="AI33" s="784"/>
      <c r="AJ33" s="784"/>
      <c r="AK33" s="784"/>
      <c r="AL33" s="784"/>
      <c r="AM33" s="784"/>
      <c r="AN33" s="784"/>
      <c r="AO33" s="784"/>
      <c r="AP33" s="872"/>
      <c r="AQ33" s="871"/>
      <c r="AR33" s="784"/>
      <c r="AS33" s="784"/>
      <c r="AT33" s="784"/>
      <c r="AU33" s="784"/>
      <c r="AV33" s="784"/>
      <c r="AW33" s="784"/>
      <c r="AX33" s="784"/>
      <c r="AY33" s="784"/>
      <c r="AZ33" s="784"/>
      <c r="BA33" s="784"/>
      <c r="BB33" s="784"/>
      <c r="BC33" s="784"/>
      <c r="BD33" s="784"/>
      <c r="BE33" s="784"/>
      <c r="BF33" s="784"/>
      <c r="BG33" s="784"/>
      <c r="BH33" s="784"/>
      <c r="BI33" s="872"/>
      <c r="BJ33" s="80"/>
      <c r="BK33" s="784"/>
      <c r="BL33" s="784"/>
      <c r="BM33" s="784"/>
      <c r="BN33" s="784"/>
      <c r="BO33" s="784"/>
      <c r="BP33" s="784"/>
      <c r="BQ33" s="784"/>
      <c r="BR33" s="784"/>
      <c r="BS33" s="784"/>
      <c r="BT33" s="784"/>
      <c r="BU33" s="784"/>
      <c r="BV33" s="233"/>
      <c r="BW33" s="872"/>
      <c r="BX33" s="871"/>
      <c r="BY33" s="784"/>
      <c r="BZ33" s="784"/>
      <c r="CA33" s="784"/>
      <c r="CB33" s="784"/>
      <c r="CC33" s="784"/>
      <c r="CD33" s="784"/>
      <c r="CE33" s="784"/>
      <c r="CF33" s="784"/>
      <c r="CG33" s="784"/>
      <c r="CH33" s="784"/>
      <c r="CI33" s="784"/>
      <c r="CJ33" s="784"/>
      <c r="CK33" s="784"/>
      <c r="CL33" s="784"/>
      <c r="CM33" s="784"/>
      <c r="CN33" s="784"/>
      <c r="CO33" s="784"/>
      <c r="CP33" s="784"/>
      <c r="CQ33" s="784"/>
      <c r="CR33" s="784"/>
      <c r="CS33" s="784"/>
      <c r="CT33" s="784"/>
      <c r="CU33" s="784"/>
      <c r="CV33" s="784"/>
      <c r="CW33" s="784"/>
      <c r="CX33" s="784"/>
      <c r="CY33" s="784"/>
      <c r="CZ33" s="784"/>
      <c r="DA33" s="199"/>
      <c r="DB33" s="871"/>
      <c r="DC33" s="784"/>
      <c r="DD33" s="784"/>
      <c r="DE33" s="784"/>
      <c r="DF33" s="784"/>
      <c r="DG33" s="784"/>
      <c r="DH33" s="784"/>
      <c r="DI33" s="784"/>
      <c r="DJ33" s="872"/>
    </row>
    <row r="34" spans="1:114" ht="15" customHeight="1" x14ac:dyDescent="0.25">
      <c r="A34" s="1749"/>
      <c r="B34" s="860">
        <v>32</v>
      </c>
      <c r="C34" s="991" t="s">
        <v>1285</v>
      </c>
      <c r="D34" s="992">
        <f t="shared" si="0"/>
        <v>2</v>
      </c>
      <c r="E34" s="871"/>
      <c r="F34" s="784"/>
      <c r="G34" s="784"/>
      <c r="H34" s="784"/>
      <c r="I34" s="784"/>
      <c r="J34" s="784"/>
      <c r="K34" s="784"/>
      <c r="L34" s="784"/>
      <c r="M34" s="872"/>
      <c r="N34" s="871"/>
      <c r="O34" s="784"/>
      <c r="P34" s="784"/>
      <c r="Q34" s="784"/>
      <c r="R34" s="784"/>
      <c r="S34" s="784"/>
      <c r="T34" s="784"/>
      <c r="U34" s="784"/>
      <c r="V34" s="784"/>
      <c r="W34" s="784"/>
      <c r="X34" s="784"/>
      <c r="Y34" s="872"/>
      <c r="Z34" s="871"/>
      <c r="AA34" s="784"/>
      <c r="AB34" s="784"/>
      <c r="AC34" s="784"/>
      <c r="AD34" s="784"/>
      <c r="AE34" s="784"/>
      <c r="AF34" s="784"/>
      <c r="AG34" s="784"/>
      <c r="AH34" s="784"/>
      <c r="AI34" s="784"/>
      <c r="AJ34" s="784"/>
      <c r="AK34" s="784"/>
      <c r="AL34" s="784"/>
      <c r="AM34" s="784"/>
      <c r="AN34" s="784"/>
      <c r="AO34" s="784"/>
      <c r="AP34" s="872"/>
      <c r="AQ34" s="871"/>
      <c r="AR34" s="784"/>
      <c r="AS34" s="784"/>
      <c r="AT34" s="784"/>
      <c r="AU34" s="784"/>
      <c r="AV34" s="784"/>
      <c r="AW34" s="784"/>
      <c r="AX34" s="784"/>
      <c r="AY34" s="784"/>
      <c r="AZ34" s="784"/>
      <c r="BA34" s="784"/>
      <c r="BB34" s="784"/>
      <c r="BC34" s="784"/>
      <c r="BD34" s="784"/>
      <c r="BE34" s="784"/>
      <c r="BF34" s="784"/>
      <c r="BG34" s="784"/>
      <c r="BH34" s="784"/>
      <c r="BI34" s="872"/>
      <c r="BJ34" s="80"/>
      <c r="BK34" s="784"/>
      <c r="BL34" s="784"/>
      <c r="BM34" s="784"/>
      <c r="BN34" s="784"/>
      <c r="BO34" s="784"/>
      <c r="BP34" s="784"/>
      <c r="BQ34" s="784"/>
      <c r="BR34" s="784"/>
      <c r="BS34" s="784"/>
      <c r="BT34" s="784"/>
      <c r="BU34" s="784"/>
      <c r="BV34" s="233"/>
      <c r="BW34" s="872"/>
      <c r="BX34" s="871"/>
      <c r="BY34" s="784"/>
      <c r="BZ34" s="784"/>
      <c r="CA34" s="784"/>
      <c r="CB34" s="784"/>
      <c r="CC34" s="784"/>
      <c r="CD34" s="784"/>
      <c r="CE34" s="784"/>
      <c r="CF34" s="784"/>
      <c r="CG34" s="784">
        <v>1</v>
      </c>
      <c r="CH34" s="784"/>
      <c r="CI34" s="784"/>
      <c r="CJ34" s="784"/>
      <c r="CK34" s="784">
        <v>1</v>
      </c>
      <c r="CL34" s="784"/>
      <c r="CM34" s="784"/>
      <c r="CN34" s="784"/>
      <c r="CO34" s="784"/>
      <c r="CP34" s="784"/>
      <c r="CQ34" s="784"/>
      <c r="CR34" s="784"/>
      <c r="CS34" s="784"/>
      <c r="CT34" s="784"/>
      <c r="CU34" s="784"/>
      <c r="CV34" s="784"/>
      <c r="CW34" s="784"/>
      <c r="CX34" s="784"/>
      <c r="CY34" s="784"/>
      <c r="CZ34" s="784"/>
      <c r="DA34" s="199"/>
      <c r="DB34" s="871"/>
      <c r="DC34" s="784"/>
      <c r="DD34" s="784"/>
      <c r="DE34" s="784"/>
      <c r="DF34" s="784"/>
      <c r="DG34" s="784"/>
      <c r="DH34" s="784"/>
      <c r="DI34" s="784"/>
      <c r="DJ34" s="872"/>
    </row>
    <row r="35" spans="1:114" ht="15" customHeight="1" x14ac:dyDescent="0.25">
      <c r="A35" s="1749"/>
      <c r="B35" s="860">
        <v>33</v>
      </c>
      <c r="C35" s="991" t="s">
        <v>1120</v>
      </c>
      <c r="D35" s="992">
        <f t="shared" si="0"/>
        <v>0</v>
      </c>
      <c r="E35" s="871"/>
      <c r="F35" s="784"/>
      <c r="G35" s="784"/>
      <c r="H35" s="784"/>
      <c r="I35" s="784"/>
      <c r="J35" s="784"/>
      <c r="K35" s="784"/>
      <c r="L35" s="784"/>
      <c r="M35" s="872"/>
      <c r="N35" s="871"/>
      <c r="O35" s="784"/>
      <c r="P35" s="784"/>
      <c r="Q35" s="784"/>
      <c r="R35" s="784"/>
      <c r="S35" s="784"/>
      <c r="T35" s="784"/>
      <c r="U35" s="784"/>
      <c r="V35" s="784"/>
      <c r="W35" s="784"/>
      <c r="X35" s="784"/>
      <c r="Y35" s="872"/>
      <c r="Z35" s="871"/>
      <c r="AA35" s="784"/>
      <c r="AB35" s="784"/>
      <c r="AC35" s="784"/>
      <c r="AD35" s="784"/>
      <c r="AE35" s="784"/>
      <c r="AF35" s="784"/>
      <c r="AG35" s="784"/>
      <c r="AH35" s="784"/>
      <c r="AI35" s="784"/>
      <c r="AJ35" s="784"/>
      <c r="AK35" s="784"/>
      <c r="AL35" s="784"/>
      <c r="AM35" s="784"/>
      <c r="AN35" s="784"/>
      <c r="AO35" s="784"/>
      <c r="AP35" s="872"/>
      <c r="AQ35" s="871"/>
      <c r="AR35" s="784"/>
      <c r="AS35" s="784"/>
      <c r="AT35" s="784"/>
      <c r="AU35" s="784"/>
      <c r="AV35" s="784"/>
      <c r="AW35" s="784"/>
      <c r="AX35" s="784"/>
      <c r="AY35" s="784"/>
      <c r="AZ35" s="784"/>
      <c r="BA35" s="784"/>
      <c r="BB35" s="784"/>
      <c r="BC35" s="784"/>
      <c r="BD35" s="784"/>
      <c r="BE35" s="784"/>
      <c r="BF35" s="784"/>
      <c r="BG35" s="784"/>
      <c r="BH35" s="784"/>
      <c r="BI35" s="872"/>
      <c r="BJ35" s="80"/>
      <c r="BK35" s="784"/>
      <c r="BL35" s="784"/>
      <c r="BM35" s="784"/>
      <c r="BN35" s="784"/>
      <c r="BO35" s="784"/>
      <c r="BP35" s="784"/>
      <c r="BQ35" s="784"/>
      <c r="BR35" s="784"/>
      <c r="BS35" s="784"/>
      <c r="BT35" s="784"/>
      <c r="BU35" s="784"/>
      <c r="BV35" s="233"/>
      <c r="BW35" s="872"/>
      <c r="BX35" s="871"/>
      <c r="BY35" s="784"/>
      <c r="BZ35" s="784"/>
      <c r="CA35" s="784"/>
      <c r="CB35" s="784"/>
      <c r="CC35" s="784"/>
      <c r="CD35" s="784"/>
      <c r="CE35" s="784"/>
      <c r="CF35" s="784"/>
      <c r="CG35" s="784"/>
      <c r="CH35" s="784"/>
      <c r="CI35" s="784"/>
      <c r="CJ35" s="784"/>
      <c r="CK35" s="784"/>
      <c r="CL35" s="784"/>
      <c r="CM35" s="784"/>
      <c r="CN35" s="784"/>
      <c r="CO35" s="784"/>
      <c r="CP35" s="784"/>
      <c r="CQ35" s="784"/>
      <c r="CR35" s="784"/>
      <c r="CS35" s="784"/>
      <c r="CT35" s="784"/>
      <c r="CU35" s="784"/>
      <c r="CV35" s="784"/>
      <c r="CW35" s="784"/>
      <c r="CX35" s="784"/>
      <c r="CY35" s="784"/>
      <c r="CZ35" s="784"/>
      <c r="DA35" s="199"/>
      <c r="DB35" s="871"/>
      <c r="DC35" s="784"/>
      <c r="DD35" s="784"/>
      <c r="DE35" s="784"/>
      <c r="DF35" s="784"/>
      <c r="DG35" s="784"/>
      <c r="DH35" s="784"/>
      <c r="DI35" s="784"/>
      <c r="DJ35" s="872"/>
    </row>
    <row r="36" spans="1:114" ht="15" customHeight="1" x14ac:dyDescent="0.25">
      <c r="A36" s="1749"/>
      <c r="B36" s="860">
        <v>34</v>
      </c>
      <c r="C36" s="991" t="s">
        <v>522</v>
      </c>
      <c r="D36" s="992">
        <f t="shared" si="0"/>
        <v>3</v>
      </c>
      <c r="E36" s="871"/>
      <c r="F36" s="784"/>
      <c r="G36" s="784"/>
      <c r="H36" s="784"/>
      <c r="I36" s="784"/>
      <c r="J36" s="784"/>
      <c r="K36" s="784">
        <v>1</v>
      </c>
      <c r="L36" s="784"/>
      <c r="M36" s="872"/>
      <c r="N36" s="871"/>
      <c r="O36" s="784"/>
      <c r="P36" s="784"/>
      <c r="Q36" s="784"/>
      <c r="R36" s="784"/>
      <c r="S36" s="784"/>
      <c r="T36" s="784"/>
      <c r="U36" s="784"/>
      <c r="V36" s="784"/>
      <c r="W36" s="784"/>
      <c r="X36" s="784"/>
      <c r="Y36" s="872"/>
      <c r="Z36" s="871"/>
      <c r="AA36" s="784"/>
      <c r="AB36" s="784"/>
      <c r="AC36" s="784"/>
      <c r="AD36" s="784"/>
      <c r="AE36" s="784"/>
      <c r="AF36" s="784"/>
      <c r="AG36" s="784"/>
      <c r="AH36" s="784"/>
      <c r="AI36" s="784"/>
      <c r="AJ36" s="784"/>
      <c r="AK36" s="784"/>
      <c r="AL36" s="784"/>
      <c r="AM36" s="784"/>
      <c r="AN36" s="784"/>
      <c r="AO36" s="784"/>
      <c r="AP36" s="872"/>
      <c r="AQ36" s="871"/>
      <c r="AR36" s="784"/>
      <c r="AS36" s="784"/>
      <c r="AT36" s="784"/>
      <c r="AU36" s="784"/>
      <c r="AV36" s="784"/>
      <c r="AW36" s="784"/>
      <c r="AX36" s="784"/>
      <c r="AY36" s="784"/>
      <c r="AZ36" s="784"/>
      <c r="BA36" s="784"/>
      <c r="BB36" s="784"/>
      <c r="BC36" s="784"/>
      <c r="BD36" s="784"/>
      <c r="BE36" s="784"/>
      <c r="BF36" s="784"/>
      <c r="BG36" s="784"/>
      <c r="BH36" s="784"/>
      <c r="BI36" s="872"/>
      <c r="BJ36" s="80"/>
      <c r="BK36" s="784"/>
      <c r="BL36" s="784"/>
      <c r="BM36" s="784"/>
      <c r="BN36" s="784"/>
      <c r="BO36" s="784"/>
      <c r="BP36" s="784"/>
      <c r="BQ36" s="784"/>
      <c r="BR36" s="784"/>
      <c r="BS36" s="784"/>
      <c r="BT36" s="784"/>
      <c r="BU36" s="784"/>
      <c r="BV36" s="233">
        <v>1</v>
      </c>
      <c r="BW36" s="872"/>
      <c r="BX36" s="871"/>
      <c r="BY36" s="784"/>
      <c r="BZ36" s="784"/>
      <c r="CA36" s="784"/>
      <c r="CB36" s="784"/>
      <c r="CC36" s="784"/>
      <c r="CD36" s="784"/>
      <c r="CE36" s="784"/>
      <c r="CF36" s="784"/>
      <c r="CG36" s="784"/>
      <c r="CH36" s="784"/>
      <c r="CI36" s="784"/>
      <c r="CJ36" s="784"/>
      <c r="CK36" s="784">
        <v>1</v>
      </c>
      <c r="CL36" s="784"/>
      <c r="CM36" s="784"/>
      <c r="CN36" s="784"/>
      <c r="CO36" s="784"/>
      <c r="CP36" s="784"/>
      <c r="CQ36" s="784"/>
      <c r="CR36" s="784"/>
      <c r="CS36" s="784"/>
      <c r="CT36" s="784"/>
      <c r="CU36" s="784"/>
      <c r="CV36" s="784"/>
      <c r="CW36" s="784"/>
      <c r="CX36" s="784"/>
      <c r="CY36" s="784"/>
      <c r="CZ36" s="784"/>
      <c r="DA36" s="199"/>
      <c r="DB36" s="871"/>
      <c r="DC36" s="784"/>
      <c r="DD36" s="784"/>
      <c r="DE36" s="784"/>
      <c r="DF36" s="784"/>
      <c r="DG36" s="784"/>
      <c r="DH36" s="784"/>
      <c r="DI36" s="784"/>
      <c r="DJ36" s="872"/>
    </row>
    <row r="37" spans="1:114" ht="15" customHeight="1" x14ac:dyDescent="0.25">
      <c r="A37" s="1749"/>
      <c r="B37" s="861">
        <v>35</v>
      </c>
      <c r="C37" s="991" t="s">
        <v>1409</v>
      </c>
      <c r="D37" s="992">
        <f t="shared" si="0"/>
        <v>1</v>
      </c>
      <c r="E37" s="871"/>
      <c r="F37" s="784"/>
      <c r="G37" s="784"/>
      <c r="H37" s="784"/>
      <c r="I37" s="784"/>
      <c r="J37" s="784"/>
      <c r="K37" s="784">
        <v>1</v>
      </c>
      <c r="L37" s="784"/>
      <c r="M37" s="872"/>
      <c r="N37" s="871"/>
      <c r="O37" s="784"/>
      <c r="P37" s="784"/>
      <c r="Q37" s="784"/>
      <c r="R37" s="784"/>
      <c r="S37" s="784"/>
      <c r="T37" s="784"/>
      <c r="U37" s="784"/>
      <c r="V37" s="784"/>
      <c r="W37" s="784"/>
      <c r="X37" s="784"/>
      <c r="Y37" s="872"/>
      <c r="Z37" s="871"/>
      <c r="AA37" s="784"/>
      <c r="AB37" s="784"/>
      <c r="AC37" s="784"/>
      <c r="AD37" s="784"/>
      <c r="AE37" s="784"/>
      <c r="AF37" s="784"/>
      <c r="AG37" s="784"/>
      <c r="AH37" s="784"/>
      <c r="AI37" s="784"/>
      <c r="AJ37" s="784"/>
      <c r="AK37" s="784"/>
      <c r="AL37" s="784"/>
      <c r="AM37" s="784"/>
      <c r="AN37" s="784"/>
      <c r="AO37" s="784"/>
      <c r="AP37" s="872"/>
      <c r="AQ37" s="871"/>
      <c r="AR37" s="784"/>
      <c r="AS37" s="784"/>
      <c r="AT37" s="784"/>
      <c r="AU37" s="784"/>
      <c r="AV37" s="784"/>
      <c r="AW37" s="784"/>
      <c r="AX37" s="784"/>
      <c r="AY37" s="784"/>
      <c r="AZ37" s="784"/>
      <c r="BA37" s="784"/>
      <c r="BB37" s="784"/>
      <c r="BC37" s="784"/>
      <c r="BD37" s="784"/>
      <c r="BE37" s="784"/>
      <c r="BF37" s="784"/>
      <c r="BG37" s="784"/>
      <c r="BH37" s="784"/>
      <c r="BI37" s="872"/>
      <c r="BJ37" s="80"/>
      <c r="BK37" s="784"/>
      <c r="BL37" s="784"/>
      <c r="BM37" s="784"/>
      <c r="BN37" s="784"/>
      <c r="BO37" s="784"/>
      <c r="BP37" s="784"/>
      <c r="BQ37" s="784"/>
      <c r="BR37" s="784"/>
      <c r="BS37" s="784"/>
      <c r="BT37" s="784"/>
      <c r="BU37" s="784"/>
      <c r="BV37" s="233"/>
      <c r="BW37" s="872"/>
      <c r="BX37" s="871"/>
      <c r="BY37" s="784"/>
      <c r="BZ37" s="784"/>
      <c r="CA37" s="784"/>
      <c r="CB37" s="784"/>
      <c r="CC37" s="784"/>
      <c r="CD37" s="784"/>
      <c r="CE37" s="784"/>
      <c r="CF37" s="784"/>
      <c r="CG37" s="784"/>
      <c r="CH37" s="784"/>
      <c r="CI37" s="784"/>
      <c r="CJ37" s="784"/>
      <c r="CK37" s="784"/>
      <c r="CL37" s="784"/>
      <c r="CM37" s="784"/>
      <c r="CN37" s="784"/>
      <c r="CO37" s="784"/>
      <c r="CP37" s="784"/>
      <c r="CQ37" s="784"/>
      <c r="CR37" s="784"/>
      <c r="CS37" s="784"/>
      <c r="CT37" s="784"/>
      <c r="CU37" s="784"/>
      <c r="CV37" s="784"/>
      <c r="CW37" s="784"/>
      <c r="CX37" s="784"/>
      <c r="CY37" s="784"/>
      <c r="CZ37" s="784"/>
      <c r="DA37" s="199"/>
      <c r="DB37" s="871"/>
      <c r="DC37" s="784"/>
      <c r="DD37" s="784"/>
      <c r="DE37" s="784"/>
      <c r="DF37" s="784"/>
      <c r="DG37" s="784"/>
      <c r="DH37" s="784"/>
      <c r="DI37" s="784"/>
      <c r="DJ37" s="872"/>
    </row>
    <row r="38" spans="1:114" ht="27" customHeight="1" x14ac:dyDescent="0.25">
      <c r="A38" s="1749"/>
      <c r="B38" s="861">
        <v>36</v>
      </c>
      <c r="C38" s="991" t="s">
        <v>1185</v>
      </c>
      <c r="D38" s="992">
        <f t="shared" si="0"/>
        <v>0</v>
      </c>
      <c r="E38" s="871"/>
      <c r="F38" s="784"/>
      <c r="G38" s="784"/>
      <c r="H38" s="784"/>
      <c r="I38" s="784"/>
      <c r="J38" s="784"/>
      <c r="K38" s="784"/>
      <c r="L38" s="784"/>
      <c r="M38" s="872"/>
      <c r="N38" s="871"/>
      <c r="O38" s="784"/>
      <c r="P38" s="784"/>
      <c r="Q38" s="784"/>
      <c r="R38" s="784"/>
      <c r="S38" s="784"/>
      <c r="T38" s="784"/>
      <c r="U38" s="784"/>
      <c r="V38" s="784"/>
      <c r="W38" s="784"/>
      <c r="X38" s="784"/>
      <c r="Y38" s="872"/>
      <c r="Z38" s="871"/>
      <c r="AA38" s="784"/>
      <c r="AB38" s="784"/>
      <c r="AC38" s="784"/>
      <c r="AD38" s="784"/>
      <c r="AE38" s="784"/>
      <c r="AF38" s="784"/>
      <c r="AG38" s="784"/>
      <c r="AH38" s="784"/>
      <c r="AI38" s="784"/>
      <c r="AJ38" s="784"/>
      <c r="AK38" s="784"/>
      <c r="AL38" s="784"/>
      <c r="AM38" s="784"/>
      <c r="AN38" s="784"/>
      <c r="AO38" s="784"/>
      <c r="AP38" s="872"/>
      <c r="AQ38" s="871"/>
      <c r="AR38" s="784"/>
      <c r="AS38" s="784"/>
      <c r="AT38" s="784"/>
      <c r="AU38" s="784"/>
      <c r="AV38" s="784"/>
      <c r="AW38" s="784"/>
      <c r="AX38" s="784"/>
      <c r="AY38" s="784"/>
      <c r="AZ38" s="784"/>
      <c r="BA38" s="784"/>
      <c r="BB38" s="784"/>
      <c r="BC38" s="784"/>
      <c r="BD38" s="784"/>
      <c r="BE38" s="784"/>
      <c r="BF38" s="784"/>
      <c r="BG38" s="784"/>
      <c r="BH38" s="784"/>
      <c r="BI38" s="872"/>
      <c r="BJ38" s="80"/>
      <c r="BK38" s="784"/>
      <c r="BL38" s="784"/>
      <c r="BM38" s="784"/>
      <c r="BN38" s="784"/>
      <c r="BO38" s="784"/>
      <c r="BP38" s="784"/>
      <c r="BQ38" s="784"/>
      <c r="BR38" s="784"/>
      <c r="BS38" s="784"/>
      <c r="BT38" s="784"/>
      <c r="BU38" s="784"/>
      <c r="BV38" s="233"/>
      <c r="BW38" s="872"/>
      <c r="BX38" s="871"/>
      <c r="BY38" s="784"/>
      <c r="BZ38" s="784"/>
      <c r="CA38" s="784"/>
      <c r="CB38" s="784"/>
      <c r="CC38" s="784"/>
      <c r="CD38" s="784"/>
      <c r="CE38" s="784"/>
      <c r="CF38" s="784"/>
      <c r="CG38" s="784"/>
      <c r="CH38" s="784"/>
      <c r="CI38" s="784"/>
      <c r="CJ38" s="784"/>
      <c r="CK38" s="784"/>
      <c r="CL38" s="784"/>
      <c r="CM38" s="784"/>
      <c r="CN38" s="784"/>
      <c r="CO38" s="784"/>
      <c r="CP38" s="784"/>
      <c r="CQ38" s="784"/>
      <c r="CR38" s="784"/>
      <c r="CS38" s="784"/>
      <c r="CT38" s="784"/>
      <c r="CU38" s="784"/>
      <c r="CV38" s="784"/>
      <c r="CW38" s="784"/>
      <c r="CX38" s="784"/>
      <c r="CY38" s="784"/>
      <c r="CZ38" s="784"/>
      <c r="DA38" s="199"/>
      <c r="DB38" s="871"/>
      <c r="DC38" s="784"/>
      <c r="DD38" s="784"/>
      <c r="DE38" s="784"/>
      <c r="DF38" s="784"/>
      <c r="DG38" s="784"/>
      <c r="DH38" s="784"/>
      <c r="DI38" s="784"/>
      <c r="DJ38" s="872"/>
    </row>
    <row r="39" spans="1:114" ht="15" customHeight="1" x14ac:dyDescent="0.25">
      <c r="A39" s="1749"/>
      <c r="B39" s="1195">
        <v>37</v>
      </c>
      <c r="C39" s="991" t="s">
        <v>489</v>
      </c>
      <c r="D39" s="992">
        <f t="shared" si="0"/>
        <v>4</v>
      </c>
      <c r="E39" s="871"/>
      <c r="F39" s="784"/>
      <c r="G39" s="784"/>
      <c r="H39" s="784">
        <v>1</v>
      </c>
      <c r="I39" s="784"/>
      <c r="J39" s="784"/>
      <c r="K39" s="784"/>
      <c r="L39" s="784">
        <v>1</v>
      </c>
      <c r="M39" s="872"/>
      <c r="N39" s="871">
        <v>1</v>
      </c>
      <c r="O39" s="784"/>
      <c r="P39" s="784"/>
      <c r="Q39" s="784"/>
      <c r="R39" s="784"/>
      <c r="S39" s="784"/>
      <c r="T39" s="784"/>
      <c r="U39" s="784"/>
      <c r="V39" s="784"/>
      <c r="W39" s="784"/>
      <c r="X39" s="784"/>
      <c r="Y39" s="872"/>
      <c r="Z39" s="871"/>
      <c r="AA39" s="784"/>
      <c r="AB39" s="784"/>
      <c r="AC39" s="784"/>
      <c r="AD39" s="784"/>
      <c r="AE39" s="784"/>
      <c r="AF39" s="784"/>
      <c r="AG39" s="784"/>
      <c r="AH39" s="784"/>
      <c r="AI39" s="784"/>
      <c r="AJ39" s="784"/>
      <c r="AK39" s="784"/>
      <c r="AL39" s="784"/>
      <c r="AM39" s="784"/>
      <c r="AN39" s="784"/>
      <c r="AO39" s="784"/>
      <c r="AP39" s="872"/>
      <c r="AQ39" s="871">
        <v>1</v>
      </c>
      <c r="AR39" s="784"/>
      <c r="AS39" s="784"/>
      <c r="AT39" s="784"/>
      <c r="AU39" s="784"/>
      <c r="AV39" s="784"/>
      <c r="AW39" s="784"/>
      <c r="AX39" s="784"/>
      <c r="AY39" s="784"/>
      <c r="AZ39" s="784"/>
      <c r="BA39" s="784"/>
      <c r="BB39" s="784"/>
      <c r="BC39" s="784"/>
      <c r="BD39" s="784"/>
      <c r="BE39" s="784"/>
      <c r="BF39" s="784"/>
      <c r="BG39" s="784"/>
      <c r="BH39" s="784"/>
      <c r="BI39" s="872"/>
      <c r="BJ39" s="80"/>
      <c r="BK39" s="784"/>
      <c r="BL39" s="784"/>
      <c r="BM39" s="784"/>
      <c r="BN39" s="784"/>
      <c r="BO39" s="784"/>
      <c r="BP39" s="784"/>
      <c r="BQ39" s="784"/>
      <c r="BR39" s="784"/>
      <c r="BS39" s="784"/>
      <c r="BT39" s="784"/>
      <c r="BU39" s="784"/>
      <c r="BV39" s="233"/>
      <c r="BW39" s="872"/>
      <c r="BX39" s="871"/>
      <c r="BY39" s="784"/>
      <c r="BZ39" s="784"/>
      <c r="CA39" s="784"/>
      <c r="CB39" s="784"/>
      <c r="CC39" s="784"/>
      <c r="CD39" s="784"/>
      <c r="CE39" s="784"/>
      <c r="CF39" s="784"/>
      <c r="CG39" s="784"/>
      <c r="CH39" s="784"/>
      <c r="CI39" s="784"/>
      <c r="CJ39" s="784"/>
      <c r="CK39" s="784"/>
      <c r="CL39" s="784"/>
      <c r="CM39" s="784"/>
      <c r="CN39" s="784"/>
      <c r="CO39" s="784"/>
      <c r="CP39" s="784"/>
      <c r="CQ39" s="784"/>
      <c r="CR39" s="784"/>
      <c r="CS39" s="784"/>
      <c r="CT39" s="784"/>
      <c r="CU39" s="784"/>
      <c r="CV39" s="784"/>
      <c r="CW39" s="784"/>
      <c r="CX39" s="784"/>
      <c r="CY39" s="784"/>
      <c r="CZ39" s="784"/>
      <c r="DA39" s="199"/>
      <c r="DB39" s="871"/>
      <c r="DC39" s="784"/>
      <c r="DD39" s="784"/>
      <c r="DE39" s="784"/>
      <c r="DF39" s="784"/>
      <c r="DG39" s="784"/>
      <c r="DH39" s="784"/>
      <c r="DI39" s="784"/>
      <c r="DJ39" s="872"/>
    </row>
    <row r="40" spans="1:114" ht="15" customHeight="1" x14ac:dyDescent="0.25">
      <c r="A40" s="1749"/>
      <c r="B40" s="761">
        <v>38</v>
      </c>
      <c r="C40" s="991" t="s">
        <v>809</v>
      </c>
      <c r="D40" s="992">
        <f t="shared" si="0"/>
        <v>1</v>
      </c>
      <c r="E40" s="871"/>
      <c r="F40" s="784"/>
      <c r="G40" s="784"/>
      <c r="H40" s="784"/>
      <c r="I40" s="784"/>
      <c r="J40" s="784"/>
      <c r="K40" s="784"/>
      <c r="L40" s="784"/>
      <c r="M40" s="872">
        <v>1</v>
      </c>
      <c r="N40" s="871"/>
      <c r="O40" s="784"/>
      <c r="P40" s="784"/>
      <c r="Q40" s="784"/>
      <c r="R40" s="784"/>
      <c r="S40" s="784"/>
      <c r="T40" s="784"/>
      <c r="U40" s="784"/>
      <c r="V40" s="784"/>
      <c r="W40" s="784"/>
      <c r="X40" s="784"/>
      <c r="Y40" s="872"/>
      <c r="Z40" s="871"/>
      <c r="AA40" s="784"/>
      <c r="AB40" s="784"/>
      <c r="AC40" s="784"/>
      <c r="AD40" s="784"/>
      <c r="AE40" s="784"/>
      <c r="AF40" s="784"/>
      <c r="AG40" s="784"/>
      <c r="AH40" s="784"/>
      <c r="AI40" s="784"/>
      <c r="AJ40" s="784"/>
      <c r="AK40" s="784"/>
      <c r="AL40" s="784"/>
      <c r="AM40" s="784"/>
      <c r="AN40" s="784"/>
      <c r="AO40" s="784"/>
      <c r="AP40" s="872"/>
      <c r="AQ40" s="871"/>
      <c r="AR40" s="784"/>
      <c r="AS40" s="784"/>
      <c r="AT40" s="784"/>
      <c r="AU40" s="784"/>
      <c r="AV40" s="784"/>
      <c r="AW40" s="784"/>
      <c r="AX40" s="784"/>
      <c r="AY40" s="784"/>
      <c r="AZ40" s="784"/>
      <c r="BA40" s="784"/>
      <c r="BB40" s="784"/>
      <c r="BC40" s="784"/>
      <c r="BD40" s="784"/>
      <c r="BE40" s="784"/>
      <c r="BF40" s="784"/>
      <c r="BG40" s="784"/>
      <c r="BH40" s="784"/>
      <c r="BI40" s="872"/>
      <c r="BJ40" s="80"/>
      <c r="BK40" s="784"/>
      <c r="BL40" s="784"/>
      <c r="BM40" s="784"/>
      <c r="BN40" s="784"/>
      <c r="BO40" s="784"/>
      <c r="BP40" s="784"/>
      <c r="BQ40" s="784"/>
      <c r="BR40" s="784"/>
      <c r="BS40" s="784"/>
      <c r="BT40" s="784"/>
      <c r="BU40" s="784"/>
      <c r="BV40" s="233"/>
      <c r="BW40" s="872"/>
      <c r="BX40" s="871"/>
      <c r="BY40" s="784"/>
      <c r="BZ40" s="784"/>
      <c r="CA40" s="784"/>
      <c r="CB40" s="784"/>
      <c r="CC40" s="784"/>
      <c r="CD40" s="784"/>
      <c r="CE40" s="784"/>
      <c r="CF40" s="784"/>
      <c r="CG40" s="784"/>
      <c r="CH40" s="784"/>
      <c r="CI40" s="784"/>
      <c r="CJ40" s="784"/>
      <c r="CK40" s="784"/>
      <c r="CL40" s="784"/>
      <c r="CM40" s="784"/>
      <c r="CN40" s="784"/>
      <c r="CO40" s="784"/>
      <c r="CP40" s="784"/>
      <c r="CQ40" s="784"/>
      <c r="CR40" s="784"/>
      <c r="CS40" s="784"/>
      <c r="CT40" s="784"/>
      <c r="CU40" s="784"/>
      <c r="CV40" s="784"/>
      <c r="CW40" s="784"/>
      <c r="CX40" s="784"/>
      <c r="CY40" s="784"/>
      <c r="CZ40" s="784"/>
      <c r="DA40" s="199"/>
      <c r="DB40" s="871"/>
      <c r="DC40" s="784"/>
      <c r="DD40" s="784"/>
      <c r="DE40" s="784"/>
      <c r="DF40" s="784"/>
      <c r="DG40" s="784"/>
      <c r="DH40" s="784"/>
      <c r="DI40" s="784"/>
      <c r="DJ40" s="872"/>
    </row>
    <row r="41" spans="1:114" ht="15" customHeight="1" x14ac:dyDescent="0.25">
      <c r="A41" s="1749"/>
      <c r="B41" s="784">
        <v>39</v>
      </c>
      <c r="C41" s="993" t="s">
        <v>523</v>
      </c>
      <c r="D41" s="994">
        <f t="shared" si="0"/>
        <v>0</v>
      </c>
      <c r="E41" s="871"/>
      <c r="F41" s="784"/>
      <c r="G41" s="784"/>
      <c r="H41" s="784"/>
      <c r="I41" s="784"/>
      <c r="J41" s="784"/>
      <c r="K41" s="784"/>
      <c r="L41" s="784"/>
      <c r="M41" s="872"/>
      <c r="N41" s="871"/>
      <c r="O41" s="784"/>
      <c r="P41" s="784"/>
      <c r="Q41" s="784"/>
      <c r="R41" s="784"/>
      <c r="S41" s="784"/>
      <c r="T41" s="784"/>
      <c r="U41" s="784"/>
      <c r="V41" s="784"/>
      <c r="W41" s="784"/>
      <c r="X41" s="784"/>
      <c r="Y41" s="872"/>
      <c r="Z41" s="871"/>
      <c r="AA41" s="784"/>
      <c r="AB41" s="784"/>
      <c r="AC41" s="784"/>
      <c r="AD41" s="784"/>
      <c r="AE41" s="784"/>
      <c r="AF41" s="784"/>
      <c r="AG41" s="784"/>
      <c r="AH41" s="784"/>
      <c r="AI41" s="784"/>
      <c r="AJ41" s="784"/>
      <c r="AK41" s="784"/>
      <c r="AL41" s="784"/>
      <c r="AM41" s="784"/>
      <c r="AN41" s="784"/>
      <c r="AO41" s="784"/>
      <c r="AP41" s="872"/>
      <c r="AQ41" s="871"/>
      <c r="AR41" s="784"/>
      <c r="AS41" s="784"/>
      <c r="AT41" s="784"/>
      <c r="AU41" s="784"/>
      <c r="AV41" s="784"/>
      <c r="AW41" s="784"/>
      <c r="AX41" s="784"/>
      <c r="AY41" s="784"/>
      <c r="AZ41" s="784"/>
      <c r="BA41" s="784"/>
      <c r="BB41" s="784"/>
      <c r="BC41" s="784"/>
      <c r="BD41" s="784"/>
      <c r="BE41" s="784"/>
      <c r="BF41" s="784"/>
      <c r="BG41" s="784"/>
      <c r="BH41" s="784"/>
      <c r="BI41" s="872"/>
      <c r="BJ41" s="80"/>
      <c r="BK41" s="784"/>
      <c r="BL41" s="784"/>
      <c r="BM41" s="784"/>
      <c r="BN41" s="784"/>
      <c r="BO41" s="784"/>
      <c r="BP41" s="784"/>
      <c r="BQ41" s="784"/>
      <c r="BR41" s="784"/>
      <c r="BS41" s="784"/>
      <c r="BT41" s="784"/>
      <c r="BU41" s="784"/>
      <c r="BV41" s="233"/>
      <c r="BW41" s="872"/>
      <c r="BX41" s="871"/>
      <c r="BY41" s="784"/>
      <c r="BZ41" s="784"/>
      <c r="CA41" s="784"/>
      <c r="CB41" s="784"/>
      <c r="CC41" s="784"/>
      <c r="CD41" s="784"/>
      <c r="CE41" s="784"/>
      <c r="CF41" s="784"/>
      <c r="CG41" s="784"/>
      <c r="CH41" s="784"/>
      <c r="CI41" s="784"/>
      <c r="CJ41" s="784"/>
      <c r="CK41" s="784"/>
      <c r="CL41" s="784"/>
      <c r="CM41" s="784"/>
      <c r="CN41" s="784"/>
      <c r="CO41" s="784"/>
      <c r="CP41" s="784"/>
      <c r="CQ41" s="784"/>
      <c r="CR41" s="784"/>
      <c r="CS41" s="784"/>
      <c r="CT41" s="784"/>
      <c r="CU41" s="784"/>
      <c r="CV41" s="784"/>
      <c r="CW41" s="784"/>
      <c r="CX41" s="784"/>
      <c r="CY41" s="784"/>
      <c r="CZ41" s="784"/>
      <c r="DA41" s="199"/>
      <c r="DB41" s="871"/>
      <c r="DC41" s="784"/>
      <c r="DD41" s="784"/>
      <c r="DE41" s="784"/>
      <c r="DF41" s="784"/>
      <c r="DG41" s="784"/>
      <c r="DH41" s="784"/>
      <c r="DI41" s="784"/>
      <c r="DJ41" s="872"/>
    </row>
    <row r="42" spans="1:114" ht="15" customHeight="1" x14ac:dyDescent="0.25">
      <c r="A42" s="1749"/>
      <c r="B42" s="784">
        <v>40</v>
      </c>
      <c r="C42" s="991" t="s">
        <v>70</v>
      </c>
      <c r="D42" s="992">
        <f t="shared" si="0"/>
        <v>24</v>
      </c>
      <c r="E42" s="871"/>
      <c r="F42" s="784"/>
      <c r="G42" s="784"/>
      <c r="H42" s="784">
        <v>1</v>
      </c>
      <c r="I42" s="784"/>
      <c r="J42" s="784"/>
      <c r="K42" s="784">
        <v>1</v>
      </c>
      <c r="L42" s="784"/>
      <c r="M42" s="872"/>
      <c r="N42" s="871">
        <v>1</v>
      </c>
      <c r="O42" s="784"/>
      <c r="P42" s="784"/>
      <c r="Q42" s="784">
        <v>1</v>
      </c>
      <c r="R42" s="784">
        <v>1</v>
      </c>
      <c r="S42" s="784"/>
      <c r="T42" s="784"/>
      <c r="U42" s="784"/>
      <c r="V42" s="784"/>
      <c r="W42" s="784"/>
      <c r="X42" s="784"/>
      <c r="Y42" s="872"/>
      <c r="Z42" s="871"/>
      <c r="AA42" s="784">
        <v>1</v>
      </c>
      <c r="AB42" s="784"/>
      <c r="AC42" s="784"/>
      <c r="AD42" s="784"/>
      <c r="AE42" s="784"/>
      <c r="AF42" s="784"/>
      <c r="AG42" s="784"/>
      <c r="AH42" s="784"/>
      <c r="AI42" s="784"/>
      <c r="AJ42" s="784"/>
      <c r="AK42" s="784"/>
      <c r="AL42" s="784"/>
      <c r="AM42" s="784"/>
      <c r="AN42" s="784"/>
      <c r="AO42" s="784"/>
      <c r="AP42" s="872"/>
      <c r="AQ42" s="871">
        <v>1</v>
      </c>
      <c r="AR42" s="784"/>
      <c r="AS42" s="784">
        <v>1</v>
      </c>
      <c r="AT42" s="784"/>
      <c r="AU42" s="784"/>
      <c r="AV42" s="784">
        <v>1</v>
      </c>
      <c r="AW42" s="784"/>
      <c r="AX42" s="784">
        <v>1</v>
      </c>
      <c r="AY42" s="784"/>
      <c r="AZ42" s="784">
        <v>1</v>
      </c>
      <c r="BA42" s="784"/>
      <c r="BB42" s="784"/>
      <c r="BC42" s="784">
        <v>1</v>
      </c>
      <c r="BD42" s="784"/>
      <c r="BE42" s="784">
        <v>1</v>
      </c>
      <c r="BF42" s="784"/>
      <c r="BG42" s="784"/>
      <c r="BH42" s="784"/>
      <c r="BI42" s="872"/>
      <c r="BJ42" s="80"/>
      <c r="BK42" s="784">
        <v>1</v>
      </c>
      <c r="BL42" s="784">
        <v>1</v>
      </c>
      <c r="BM42" s="784"/>
      <c r="BN42" s="784"/>
      <c r="BO42" s="784"/>
      <c r="BP42" s="784"/>
      <c r="BQ42" s="784"/>
      <c r="BR42" s="784"/>
      <c r="BS42" s="784">
        <v>1</v>
      </c>
      <c r="BT42" s="784"/>
      <c r="BU42" s="784"/>
      <c r="BV42" s="233"/>
      <c r="BW42" s="872"/>
      <c r="BX42" s="871"/>
      <c r="BY42" s="784"/>
      <c r="BZ42" s="784">
        <v>1</v>
      </c>
      <c r="CA42" s="784"/>
      <c r="CB42" s="784"/>
      <c r="CC42" s="784"/>
      <c r="CD42" s="784"/>
      <c r="CE42" s="784"/>
      <c r="CF42" s="784"/>
      <c r="CG42" s="784"/>
      <c r="CH42" s="784"/>
      <c r="CI42" s="784"/>
      <c r="CJ42" s="784"/>
      <c r="CK42" s="784"/>
      <c r="CL42" s="784"/>
      <c r="CM42" s="784"/>
      <c r="CN42" s="784"/>
      <c r="CO42" s="784"/>
      <c r="CP42" s="784"/>
      <c r="CQ42" s="784"/>
      <c r="CR42" s="784">
        <v>1</v>
      </c>
      <c r="CS42" s="784">
        <v>1</v>
      </c>
      <c r="CT42" s="784"/>
      <c r="CU42" s="784"/>
      <c r="CV42" s="784">
        <v>1</v>
      </c>
      <c r="CW42" s="784">
        <v>1</v>
      </c>
      <c r="CX42" s="784">
        <v>1</v>
      </c>
      <c r="CY42" s="784"/>
      <c r="CZ42" s="784"/>
      <c r="DA42" s="199"/>
      <c r="DB42" s="871">
        <v>1</v>
      </c>
      <c r="DC42" s="784"/>
      <c r="DD42" s="784"/>
      <c r="DE42" s="784"/>
      <c r="DF42" s="784">
        <v>1</v>
      </c>
      <c r="DG42" s="784"/>
      <c r="DH42" s="784"/>
      <c r="DI42" s="784"/>
      <c r="DJ42" s="872"/>
    </row>
    <row r="43" spans="1:114" ht="15" customHeight="1" x14ac:dyDescent="0.25">
      <c r="A43" s="1749"/>
      <c r="B43" s="761">
        <v>42</v>
      </c>
      <c r="C43" s="991" t="s">
        <v>213</v>
      </c>
      <c r="D43" s="992">
        <f t="shared" si="0"/>
        <v>1</v>
      </c>
      <c r="E43" s="871"/>
      <c r="F43" s="784"/>
      <c r="G43" s="784"/>
      <c r="H43" s="784">
        <v>1</v>
      </c>
      <c r="I43" s="784"/>
      <c r="J43" s="784"/>
      <c r="K43" s="784"/>
      <c r="L43" s="784"/>
      <c r="M43" s="872"/>
      <c r="N43" s="871"/>
      <c r="O43" s="784"/>
      <c r="P43" s="784"/>
      <c r="Q43" s="784"/>
      <c r="R43" s="784"/>
      <c r="S43" s="784"/>
      <c r="T43" s="784"/>
      <c r="U43" s="784"/>
      <c r="V43" s="784"/>
      <c r="W43" s="784"/>
      <c r="X43" s="784"/>
      <c r="Y43" s="872"/>
      <c r="Z43" s="871"/>
      <c r="AA43" s="784"/>
      <c r="AB43" s="784"/>
      <c r="AC43" s="784"/>
      <c r="AD43" s="784"/>
      <c r="AE43" s="784"/>
      <c r="AF43" s="784"/>
      <c r="AG43" s="784"/>
      <c r="AH43" s="784"/>
      <c r="AI43" s="784"/>
      <c r="AJ43" s="784"/>
      <c r="AK43" s="784"/>
      <c r="AL43" s="784"/>
      <c r="AM43" s="784"/>
      <c r="AN43" s="784"/>
      <c r="AO43" s="784"/>
      <c r="AP43" s="872"/>
      <c r="AQ43" s="871"/>
      <c r="AR43" s="784"/>
      <c r="AS43" s="784"/>
      <c r="AT43" s="784"/>
      <c r="AU43" s="784"/>
      <c r="AV43" s="784"/>
      <c r="AW43" s="784"/>
      <c r="AX43" s="784"/>
      <c r="AY43" s="784"/>
      <c r="AZ43" s="784"/>
      <c r="BA43" s="784"/>
      <c r="BB43" s="784"/>
      <c r="BC43" s="784"/>
      <c r="BD43" s="784"/>
      <c r="BE43" s="784"/>
      <c r="BF43" s="784"/>
      <c r="BG43" s="784"/>
      <c r="BH43" s="784"/>
      <c r="BI43" s="872"/>
      <c r="BJ43" s="80"/>
      <c r="BK43" s="784"/>
      <c r="BL43" s="784"/>
      <c r="BM43" s="784"/>
      <c r="BN43" s="784"/>
      <c r="BO43" s="784"/>
      <c r="BP43" s="784"/>
      <c r="BQ43" s="784"/>
      <c r="BR43" s="784"/>
      <c r="BS43" s="784"/>
      <c r="BT43" s="784"/>
      <c r="BU43" s="784"/>
      <c r="BV43" s="233"/>
      <c r="BW43" s="872"/>
      <c r="BX43" s="871"/>
      <c r="BY43" s="784"/>
      <c r="BZ43" s="784"/>
      <c r="CA43" s="784"/>
      <c r="CB43" s="784"/>
      <c r="CC43" s="784"/>
      <c r="CD43" s="784"/>
      <c r="CE43" s="784"/>
      <c r="CF43" s="784"/>
      <c r="CG43" s="784"/>
      <c r="CH43" s="784"/>
      <c r="CI43" s="784"/>
      <c r="CJ43" s="784"/>
      <c r="CK43" s="784"/>
      <c r="CL43" s="784"/>
      <c r="CM43" s="784"/>
      <c r="CN43" s="784"/>
      <c r="CO43" s="784"/>
      <c r="CP43" s="784"/>
      <c r="CQ43" s="784"/>
      <c r="CR43" s="784"/>
      <c r="CS43" s="784"/>
      <c r="CT43" s="784"/>
      <c r="CU43" s="784"/>
      <c r="CV43" s="784"/>
      <c r="CW43" s="784"/>
      <c r="CX43" s="784"/>
      <c r="CY43" s="784"/>
      <c r="CZ43" s="784"/>
      <c r="DA43" s="199"/>
      <c r="DB43" s="871"/>
      <c r="DC43" s="784"/>
      <c r="DD43" s="784"/>
      <c r="DE43" s="784"/>
      <c r="DF43" s="784"/>
      <c r="DG43" s="784"/>
      <c r="DH43" s="784"/>
      <c r="DI43" s="784"/>
      <c r="DJ43" s="872"/>
    </row>
    <row r="44" spans="1:114" ht="15" customHeight="1" x14ac:dyDescent="0.25">
      <c r="A44" s="1749"/>
      <c r="B44" s="784">
        <v>43</v>
      </c>
      <c r="C44" s="991" t="s">
        <v>500</v>
      </c>
      <c r="D44" s="992">
        <f t="shared" si="0"/>
        <v>2</v>
      </c>
      <c r="E44" s="871"/>
      <c r="F44" s="784"/>
      <c r="G44" s="784"/>
      <c r="H44" s="784"/>
      <c r="I44" s="784"/>
      <c r="J44" s="784"/>
      <c r="K44" s="784">
        <v>1</v>
      </c>
      <c r="L44" s="784"/>
      <c r="M44" s="872"/>
      <c r="N44" s="871"/>
      <c r="O44" s="784"/>
      <c r="P44" s="784"/>
      <c r="Q44" s="784"/>
      <c r="R44" s="784"/>
      <c r="S44" s="784"/>
      <c r="T44" s="784"/>
      <c r="U44" s="784"/>
      <c r="V44" s="784"/>
      <c r="W44" s="784"/>
      <c r="X44" s="784"/>
      <c r="Y44" s="872"/>
      <c r="Z44" s="871"/>
      <c r="AA44" s="784"/>
      <c r="AB44" s="784"/>
      <c r="AC44" s="784"/>
      <c r="AD44" s="784"/>
      <c r="AE44" s="784"/>
      <c r="AF44" s="784"/>
      <c r="AG44" s="784"/>
      <c r="AH44" s="784"/>
      <c r="AI44" s="784"/>
      <c r="AJ44" s="784"/>
      <c r="AK44" s="784"/>
      <c r="AL44" s="784">
        <v>1</v>
      </c>
      <c r="AM44" s="784"/>
      <c r="AN44" s="784"/>
      <c r="AO44" s="784"/>
      <c r="AP44" s="872"/>
      <c r="AQ44" s="871"/>
      <c r="AR44" s="784"/>
      <c r="AS44" s="784"/>
      <c r="AT44" s="784"/>
      <c r="AU44" s="784"/>
      <c r="AV44" s="784"/>
      <c r="AW44" s="784"/>
      <c r="AX44" s="784"/>
      <c r="AY44" s="784"/>
      <c r="AZ44" s="784"/>
      <c r="BA44" s="784"/>
      <c r="BB44" s="784"/>
      <c r="BC44" s="784"/>
      <c r="BD44" s="784"/>
      <c r="BE44" s="784"/>
      <c r="BF44" s="784"/>
      <c r="BG44" s="784"/>
      <c r="BH44" s="784"/>
      <c r="BI44" s="872"/>
      <c r="BJ44" s="80"/>
      <c r="BK44" s="784"/>
      <c r="BL44" s="784"/>
      <c r="BM44" s="784"/>
      <c r="BN44" s="784"/>
      <c r="BO44" s="784"/>
      <c r="BP44" s="784"/>
      <c r="BQ44" s="784"/>
      <c r="BR44" s="784"/>
      <c r="BS44" s="784"/>
      <c r="BT44" s="784"/>
      <c r="BU44" s="784"/>
      <c r="BV44" s="233"/>
      <c r="BW44" s="872"/>
      <c r="BX44" s="871"/>
      <c r="BY44" s="784"/>
      <c r="BZ44" s="784"/>
      <c r="CA44" s="784"/>
      <c r="CB44" s="784"/>
      <c r="CC44" s="784"/>
      <c r="CD44" s="784"/>
      <c r="CE44" s="784"/>
      <c r="CF44" s="784"/>
      <c r="CG44" s="784"/>
      <c r="CH44" s="784"/>
      <c r="CI44" s="784"/>
      <c r="CJ44" s="784"/>
      <c r="CK44" s="784"/>
      <c r="CL44" s="784"/>
      <c r="CM44" s="784"/>
      <c r="CN44" s="784"/>
      <c r="CO44" s="784"/>
      <c r="CP44" s="784"/>
      <c r="CQ44" s="784"/>
      <c r="CR44" s="784"/>
      <c r="CS44" s="784"/>
      <c r="CT44" s="784"/>
      <c r="CU44" s="784"/>
      <c r="CV44" s="784"/>
      <c r="CW44" s="784"/>
      <c r="CX44" s="784"/>
      <c r="CY44" s="784"/>
      <c r="CZ44" s="784"/>
      <c r="DA44" s="199"/>
      <c r="DB44" s="871"/>
      <c r="DC44" s="784"/>
      <c r="DD44" s="784"/>
      <c r="DE44" s="784"/>
      <c r="DF44" s="784"/>
      <c r="DG44" s="784"/>
      <c r="DH44" s="784"/>
      <c r="DI44" s="784"/>
      <c r="DJ44" s="872"/>
    </row>
    <row r="45" spans="1:114" ht="15" customHeight="1" x14ac:dyDescent="0.25">
      <c r="A45" s="1749"/>
      <c r="B45" s="784">
        <v>44</v>
      </c>
      <c r="C45" s="991" t="s">
        <v>67</v>
      </c>
      <c r="D45" s="992">
        <f t="shared" si="0"/>
        <v>47</v>
      </c>
      <c r="E45" s="871"/>
      <c r="F45" s="784"/>
      <c r="G45" s="784">
        <v>1</v>
      </c>
      <c r="H45" s="784"/>
      <c r="I45" s="784">
        <v>1</v>
      </c>
      <c r="J45" s="784"/>
      <c r="K45" s="784">
        <v>1</v>
      </c>
      <c r="L45" s="784"/>
      <c r="M45" s="872"/>
      <c r="N45" s="871"/>
      <c r="O45" s="784">
        <v>1</v>
      </c>
      <c r="P45" s="784">
        <v>1</v>
      </c>
      <c r="Q45" s="784"/>
      <c r="R45" s="784"/>
      <c r="S45" s="784"/>
      <c r="T45" s="784">
        <v>1</v>
      </c>
      <c r="U45" s="784"/>
      <c r="V45" s="784">
        <v>1</v>
      </c>
      <c r="W45" s="784"/>
      <c r="X45" s="784"/>
      <c r="Y45" s="872"/>
      <c r="Z45" s="871">
        <v>1</v>
      </c>
      <c r="AA45" s="784">
        <v>1</v>
      </c>
      <c r="AB45" s="784">
        <v>1</v>
      </c>
      <c r="AC45" s="784">
        <v>1</v>
      </c>
      <c r="AD45" s="784">
        <v>1</v>
      </c>
      <c r="AE45" s="784"/>
      <c r="AF45" s="784"/>
      <c r="AG45" s="784"/>
      <c r="AH45" s="784">
        <v>1</v>
      </c>
      <c r="AI45" s="784"/>
      <c r="AJ45" s="784"/>
      <c r="AK45" s="784"/>
      <c r="AL45" s="784">
        <v>1</v>
      </c>
      <c r="AM45" s="784"/>
      <c r="AN45" s="784">
        <v>1</v>
      </c>
      <c r="AO45" s="784">
        <v>1</v>
      </c>
      <c r="AP45" s="872">
        <v>1</v>
      </c>
      <c r="AQ45" s="871">
        <v>1</v>
      </c>
      <c r="AR45" s="784"/>
      <c r="AS45" s="784"/>
      <c r="AT45" s="784">
        <v>1</v>
      </c>
      <c r="AU45" s="784">
        <v>1</v>
      </c>
      <c r="AV45" s="784">
        <v>1</v>
      </c>
      <c r="AW45" s="784"/>
      <c r="AX45" s="784">
        <v>1</v>
      </c>
      <c r="AY45" s="784"/>
      <c r="AZ45" s="784"/>
      <c r="BA45" s="784">
        <v>1</v>
      </c>
      <c r="BB45" s="784">
        <v>1</v>
      </c>
      <c r="BC45" s="784"/>
      <c r="BD45" s="784"/>
      <c r="BE45" s="784"/>
      <c r="BF45" s="784"/>
      <c r="BG45" s="784"/>
      <c r="BH45" s="784"/>
      <c r="BI45" s="872"/>
      <c r="BJ45" s="80">
        <v>1</v>
      </c>
      <c r="BK45" s="784"/>
      <c r="BL45" s="784">
        <v>1</v>
      </c>
      <c r="BM45" s="784"/>
      <c r="BN45" s="784">
        <v>1</v>
      </c>
      <c r="BO45" s="784"/>
      <c r="BP45" s="784">
        <v>1</v>
      </c>
      <c r="BQ45" s="784">
        <v>1</v>
      </c>
      <c r="BR45" s="784"/>
      <c r="BS45" s="784">
        <v>1</v>
      </c>
      <c r="BT45" s="784"/>
      <c r="BU45" s="784">
        <v>1</v>
      </c>
      <c r="BV45" s="233">
        <v>1</v>
      </c>
      <c r="BW45" s="872"/>
      <c r="BX45" s="871"/>
      <c r="BY45" s="784"/>
      <c r="BZ45" s="784"/>
      <c r="CA45" s="784"/>
      <c r="CB45" s="784"/>
      <c r="CC45" s="784">
        <v>1</v>
      </c>
      <c r="CD45" s="784"/>
      <c r="CE45" s="784"/>
      <c r="CF45" s="784"/>
      <c r="CG45" s="784">
        <v>1</v>
      </c>
      <c r="CH45" s="784"/>
      <c r="CI45" s="784">
        <v>1</v>
      </c>
      <c r="CJ45" s="784"/>
      <c r="CK45" s="784">
        <v>1</v>
      </c>
      <c r="CL45" s="784"/>
      <c r="CM45" s="784"/>
      <c r="CN45" s="784">
        <v>1</v>
      </c>
      <c r="CO45" s="784"/>
      <c r="CP45" s="784"/>
      <c r="CQ45" s="784"/>
      <c r="CR45" s="784"/>
      <c r="CS45" s="784">
        <v>1</v>
      </c>
      <c r="CT45" s="784"/>
      <c r="CU45" s="784">
        <v>1</v>
      </c>
      <c r="CV45" s="784">
        <v>1</v>
      </c>
      <c r="CW45" s="784">
        <v>1</v>
      </c>
      <c r="CX45" s="784">
        <v>1</v>
      </c>
      <c r="CY45" s="784"/>
      <c r="CZ45" s="784">
        <v>1</v>
      </c>
      <c r="DA45" s="199">
        <v>1</v>
      </c>
      <c r="DB45" s="871"/>
      <c r="DC45" s="784"/>
      <c r="DD45" s="784">
        <v>1</v>
      </c>
      <c r="DE45" s="784"/>
      <c r="DF45" s="784">
        <v>1</v>
      </c>
      <c r="DG45" s="784"/>
      <c r="DH45" s="784"/>
      <c r="DI45" s="784">
        <v>1</v>
      </c>
      <c r="DJ45" s="872"/>
    </row>
    <row r="46" spans="1:114" ht="15" customHeight="1" x14ac:dyDescent="0.25">
      <c r="A46" s="1749"/>
      <c r="B46" s="784">
        <v>45</v>
      </c>
      <c r="C46" s="991" t="s">
        <v>694</v>
      </c>
      <c r="D46" s="992">
        <f t="shared" si="0"/>
        <v>4</v>
      </c>
      <c r="E46" s="871"/>
      <c r="F46" s="784"/>
      <c r="G46" s="784"/>
      <c r="H46" s="784"/>
      <c r="I46" s="784"/>
      <c r="J46" s="784"/>
      <c r="K46" s="784"/>
      <c r="L46" s="784"/>
      <c r="M46" s="872"/>
      <c r="N46" s="871"/>
      <c r="O46" s="784">
        <v>1</v>
      </c>
      <c r="P46" s="784"/>
      <c r="Q46" s="784"/>
      <c r="R46" s="784">
        <v>1</v>
      </c>
      <c r="S46" s="784"/>
      <c r="T46" s="784"/>
      <c r="U46" s="784"/>
      <c r="V46" s="784"/>
      <c r="W46" s="784"/>
      <c r="X46" s="784"/>
      <c r="Y46" s="872"/>
      <c r="Z46" s="871"/>
      <c r="AA46" s="784"/>
      <c r="AB46" s="784"/>
      <c r="AC46" s="784"/>
      <c r="AD46" s="784"/>
      <c r="AE46" s="784"/>
      <c r="AF46" s="784"/>
      <c r="AG46" s="784"/>
      <c r="AH46" s="784"/>
      <c r="AI46" s="784"/>
      <c r="AJ46" s="784"/>
      <c r="AK46" s="784">
        <v>1</v>
      </c>
      <c r="AL46" s="784"/>
      <c r="AM46" s="784"/>
      <c r="AN46" s="784"/>
      <c r="AO46" s="784"/>
      <c r="AP46" s="872"/>
      <c r="AQ46" s="871"/>
      <c r="AR46" s="784"/>
      <c r="AS46" s="784"/>
      <c r="AT46" s="784"/>
      <c r="AU46" s="784"/>
      <c r="AV46" s="784"/>
      <c r="AW46" s="784"/>
      <c r="AX46" s="784"/>
      <c r="AY46" s="784"/>
      <c r="AZ46" s="784"/>
      <c r="BA46" s="784"/>
      <c r="BB46" s="784"/>
      <c r="BC46" s="784"/>
      <c r="BD46" s="784"/>
      <c r="BE46" s="784"/>
      <c r="BF46" s="784"/>
      <c r="BG46" s="784"/>
      <c r="BH46" s="784"/>
      <c r="BI46" s="872"/>
      <c r="BJ46" s="80"/>
      <c r="BK46" s="784"/>
      <c r="BL46" s="784"/>
      <c r="BM46" s="784"/>
      <c r="BN46" s="784"/>
      <c r="BO46" s="784"/>
      <c r="BP46" s="784"/>
      <c r="BQ46" s="784"/>
      <c r="BR46" s="784"/>
      <c r="BS46" s="784"/>
      <c r="BT46" s="784"/>
      <c r="BU46" s="784"/>
      <c r="BV46" s="233"/>
      <c r="BW46" s="872"/>
      <c r="BX46" s="871"/>
      <c r="BY46" s="784"/>
      <c r="BZ46" s="784"/>
      <c r="CA46" s="784"/>
      <c r="CB46" s="784"/>
      <c r="CC46" s="784"/>
      <c r="CD46" s="784"/>
      <c r="CE46" s="784"/>
      <c r="CF46" s="784"/>
      <c r="CG46" s="784"/>
      <c r="CH46" s="784"/>
      <c r="CI46" s="784"/>
      <c r="CJ46" s="784"/>
      <c r="CK46" s="784"/>
      <c r="CL46" s="784"/>
      <c r="CM46" s="784"/>
      <c r="CN46" s="784"/>
      <c r="CO46" s="784"/>
      <c r="CP46" s="784"/>
      <c r="CQ46" s="784"/>
      <c r="CR46" s="784"/>
      <c r="CS46" s="784"/>
      <c r="CT46" s="784"/>
      <c r="CU46" s="784"/>
      <c r="CV46" s="784"/>
      <c r="CW46" s="784"/>
      <c r="CX46" s="784"/>
      <c r="CY46" s="784"/>
      <c r="CZ46" s="784"/>
      <c r="DA46" s="199"/>
      <c r="DB46" s="871"/>
      <c r="DC46" s="784"/>
      <c r="DD46" s="784"/>
      <c r="DE46" s="784"/>
      <c r="DF46" s="784"/>
      <c r="DG46" s="784"/>
      <c r="DH46" s="784"/>
      <c r="DI46" s="784">
        <v>1</v>
      </c>
      <c r="DJ46" s="872"/>
    </row>
    <row r="47" spans="1:114" ht="15" customHeight="1" x14ac:dyDescent="0.25">
      <c r="A47" s="1749"/>
      <c r="B47" s="784">
        <v>46</v>
      </c>
      <c r="C47" s="991" t="s">
        <v>520</v>
      </c>
      <c r="D47" s="992">
        <f t="shared" si="0"/>
        <v>27</v>
      </c>
      <c r="E47" s="871"/>
      <c r="F47" s="784"/>
      <c r="G47" s="784"/>
      <c r="H47" s="784"/>
      <c r="I47" s="784">
        <v>1</v>
      </c>
      <c r="J47" s="784"/>
      <c r="K47" s="784">
        <v>1</v>
      </c>
      <c r="L47" s="784"/>
      <c r="M47" s="872"/>
      <c r="N47" s="871"/>
      <c r="O47" s="784"/>
      <c r="P47" s="784"/>
      <c r="Q47" s="784">
        <v>1</v>
      </c>
      <c r="R47" s="784">
        <v>1</v>
      </c>
      <c r="S47" s="784"/>
      <c r="T47" s="784">
        <v>1</v>
      </c>
      <c r="U47" s="784">
        <v>1</v>
      </c>
      <c r="V47" s="784">
        <v>1</v>
      </c>
      <c r="W47" s="784"/>
      <c r="X47" s="784"/>
      <c r="Y47" s="872"/>
      <c r="Z47" s="871">
        <v>1</v>
      </c>
      <c r="AA47" s="784">
        <v>1</v>
      </c>
      <c r="AB47" s="784"/>
      <c r="AC47" s="784">
        <v>1</v>
      </c>
      <c r="AD47" s="784">
        <v>1</v>
      </c>
      <c r="AE47" s="784"/>
      <c r="AF47" s="784"/>
      <c r="AG47" s="784"/>
      <c r="AH47" s="784"/>
      <c r="AI47" s="784"/>
      <c r="AJ47" s="784">
        <v>1</v>
      </c>
      <c r="AK47" s="784"/>
      <c r="AL47" s="784"/>
      <c r="AM47" s="784"/>
      <c r="AN47" s="784"/>
      <c r="AO47" s="784">
        <v>1</v>
      </c>
      <c r="AP47" s="872">
        <v>1</v>
      </c>
      <c r="AQ47" s="871"/>
      <c r="AR47" s="784"/>
      <c r="AS47" s="784"/>
      <c r="AT47" s="784"/>
      <c r="AU47" s="784"/>
      <c r="AV47" s="784"/>
      <c r="AW47" s="784"/>
      <c r="AX47" s="784"/>
      <c r="AY47" s="784"/>
      <c r="AZ47" s="784"/>
      <c r="BA47" s="784"/>
      <c r="BB47" s="784"/>
      <c r="BC47" s="784"/>
      <c r="BD47" s="784"/>
      <c r="BE47" s="784"/>
      <c r="BF47" s="784"/>
      <c r="BG47" s="784"/>
      <c r="BH47" s="784">
        <v>1</v>
      </c>
      <c r="BI47" s="872"/>
      <c r="BJ47" s="80">
        <v>1</v>
      </c>
      <c r="BK47" s="784">
        <v>1</v>
      </c>
      <c r="BL47" s="784">
        <v>1</v>
      </c>
      <c r="BM47" s="784"/>
      <c r="BN47" s="784"/>
      <c r="BO47" s="784">
        <v>1</v>
      </c>
      <c r="BP47" s="784"/>
      <c r="BQ47" s="784"/>
      <c r="BR47" s="784"/>
      <c r="BS47" s="784"/>
      <c r="BT47" s="784"/>
      <c r="BU47" s="784"/>
      <c r="BV47" s="233"/>
      <c r="BW47" s="872"/>
      <c r="BX47" s="871"/>
      <c r="BY47" s="784"/>
      <c r="BZ47" s="784"/>
      <c r="CA47" s="784">
        <v>1</v>
      </c>
      <c r="CB47" s="784"/>
      <c r="CC47" s="784"/>
      <c r="CD47" s="784"/>
      <c r="CE47" s="784"/>
      <c r="CF47" s="784">
        <v>1</v>
      </c>
      <c r="CG47" s="784"/>
      <c r="CH47" s="784"/>
      <c r="CI47" s="784"/>
      <c r="CJ47" s="784"/>
      <c r="CK47" s="784"/>
      <c r="CL47" s="784"/>
      <c r="CM47" s="784"/>
      <c r="CN47" s="784"/>
      <c r="CO47" s="784">
        <v>1</v>
      </c>
      <c r="CP47" s="784"/>
      <c r="CQ47" s="784">
        <v>1</v>
      </c>
      <c r="CR47" s="784">
        <v>1</v>
      </c>
      <c r="CS47" s="784"/>
      <c r="CT47" s="784"/>
      <c r="CU47" s="784"/>
      <c r="CV47" s="784"/>
      <c r="CW47" s="784">
        <v>1</v>
      </c>
      <c r="CX47" s="784">
        <v>1</v>
      </c>
      <c r="CY47" s="784"/>
      <c r="CZ47" s="784"/>
      <c r="DA47" s="199"/>
      <c r="DB47" s="871">
        <v>1</v>
      </c>
      <c r="DC47" s="784"/>
      <c r="DD47" s="784"/>
      <c r="DE47" s="784"/>
      <c r="DF47" s="784"/>
      <c r="DG47" s="784"/>
      <c r="DH47" s="784"/>
      <c r="DI47" s="784"/>
      <c r="DJ47" s="872"/>
    </row>
    <row r="48" spans="1:114" ht="15" customHeight="1" x14ac:dyDescent="0.25">
      <c r="A48" s="1749"/>
      <c r="B48" s="784">
        <v>47</v>
      </c>
      <c r="C48" s="991" t="s">
        <v>185</v>
      </c>
      <c r="D48" s="992">
        <f t="shared" si="0"/>
        <v>7</v>
      </c>
      <c r="E48" s="871"/>
      <c r="F48" s="784"/>
      <c r="G48" s="784"/>
      <c r="H48" s="784"/>
      <c r="I48" s="784"/>
      <c r="J48" s="784"/>
      <c r="K48" s="784">
        <v>1</v>
      </c>
      <c r="L48" s="784"/>
      <c r="M48" s="872"/>
      <c r="N48" s="871"/>
      <c r="O48" s="784"/>
      <c r="P48" s="784"/>
      <c r="Q48" s="784"/>
      <c r="R48" s="784"/>
      <c r="S48" s="784"/>
      <c r="T48" s="784"/>
      <c r="U48" s="784"/>
      <c r="V48" s="784"/>
      <c r="W48" s="784"/>
      <c r="X48" s="784"/>
      <c r="Y48" s="872"/>
      <c r="Z48" s="871"/>
      <c r="AA48" s="784">
        <v>1</v>
      </c>
      <c r="AB48" s="784"/>
      <c r="AC48" s="784"/>
      <c r="AD48" s="784"/>
      <c r="AE48" s="784"/>
      <c r="AF48" s="784"/>
      <c r="AG48" s="784"/>
      <c r="AH48" s="784"/>
      <c r="AI48" s="784"/>
      <c r="AJ48" s="784"/>
      <c r="AK48" s="784"/>
      <c r="AL48" s="784"/>
      <c r="AM48" s="784"/>
      <c r="AN48" s="784"/>
      <c r="AO48" s="784"/>
      <c r="AP48" s="872"/>
      <c r="AQ48" s="871"/>
      <c r="AR48" s="784"/>
      <c r="AS48" s="784"/>
      <c r="AT48" s="784"/>
      <c r="AU48" s="784"/>
      <c r="AV48" s="784"/>
      <c r="AW48" s="784"/>
      <c r="AX48" s="784"/>
      <c r="AY48" s="784"/>
      <c r="AZ48" s="784"/>
      <c r="BA48" s="784"/>
      <c r="BB48" s="784"/>
      <c r="BC48" s="784"/>
      <c r="BD48" s="784"/>
      <c r="BE48" s="784"/>
      <c r="BF48" s="784"/>
      <c r="BG48" s="784"/>
      <c r="BH48" s="784"/>
      <c r="BI48" s="872"/>
      <c r="BJ48" s="80"/>
      <c r="BK48" s="784"/>
      <c r="BL48" s="784"/>
      <c r="BM48" s="784"/>
      <c r="BN48" s="784"/>
      <c r="BO48" s="784"/>
      <c r="BP48" s="784"/>
      <c r="BQ48" s="784"/>
      <c r="BR48" s="784">
        <v>1</v>
      </c>
      <c r="BS48" s="784"/>
      <c r="BT48" s="784"/>
      <c r="BU48" s="784"/>
      <c r="BV48" s="233"/>
      <c r="BW48" s="872"/>
      <c r="BX48" s="871"/>
      <c r="BY48" s="784"/>
      <c r="BZ48" s="784"/>
      <c r="CA48" s="784"/>
      <c r="CB48" s="784"/>
      <c r="CC48" s="784"/>
      <c r="CD48" s="784"/>
      <c r="CE48" s="784"/>
      <c r="CF48" s="784"/>
      <c r="CG48" s="784"/>
      <c r="CH48" s="784"/>
      <c r="CI48" s="784"/>
      <c r="CJ48" s="784"/>
      <c r="CK48" s="784">
        <v>1</v>
      </c>
      <c r="CL48" s="784"/>
      <c r="CM48" s="784"/>
      <c r="CN48" s="784"/>
      <c r="CO48" s="784"/>
      <c r="CP48" s="784"/>
      <c r="CQ48" s="784"/>
      <c r="CR48" s="784"/>
      <c r="CS48" s="784"/>
      <c r="CT48" s="784"/>
      <c r="CU48" s="784"/>
      <c r="CV48" s="784"/>
      <c r="CW48" s="784"/>
      <c r="CX48" s="784"/>
      <c r="CY48" s="784"/>
      <c r="CZ48" s="784"/>
      <c r="DA48" s="199"/>
      <c r="DB48" s="871">
        <v>1</v>
      </c>
      <c r="DC48" s="784"/>
      <c r="DD48" s="784">
        <v>1</v>
      </c>
      <c r="DE48" s="784"/>
      <c r="DF48" s="784">
        <v>1</v>
      </c>
      <c r="DG48" s="784"/>
      <c r="DH48" s="784"/>
      <c r="DI48" s="784"/>
      <c r="DJ48" s="872"/>
    </row>
    <row r="49" spans="1:114" ht="15" customHeight="1" x14ac:dyDescent="0.25">
      <c r="A49" s="1749"/>
      <c r="B49" s="784">
        <v>48</v>
      </c>
      <c r="C49" s="991" t="s">
        <v>136</v>
      </c>
      <c r="D49" s="992">
        <f t="shared" si="0"/>
        <v>2</v>
      </c>
      <c r="E49" s="871"/>
      <c r="F49" s="784"/>
      <c r="G49" s="784"/>
      <c r="H49" s="784"/>
      <c r="I49" s="784"/>
      <c r="J49" s="784"/>
      <c r="K49" s="784"/>
      <c r="L49" s="784"/>
      <c r="M49" s="872"/>
      <c r="N49" s="871"/>
      <c r="O49" s="784"/>
      <c r="P49" s="784"/>
      <c r="Q49" s="784"/>
      <c r="R49" s="784"/>
      <c r="S49" s="784"/>
      <c r="T49" s="784"/>
      <c r="U49" s="784"/>
      <c r="V49" s="784"/>
      <c r="W49" s="784"/>
      <c r="X49" s="784"/>
      <c r="Y49" s="872"/>
      <c r="Z49" s="871"/>
      <c r="AA49" s="784"/>
      <c r="AB49" s="784">
        <v>1</v>
      </c>
      <c r="AC49" s="784"/>
      <c r="AD49" s="784"/>
      <c r="AE49" s="784"/>
      <c r="AF49" s="784"/>
      <c r="AG49" s="784"/>
      <c r="AH49" s="784"/>
      <c r="AI49" s="784"/>
      <c r="AJ49" s="784"/>
      <c r="AK49" s="784"/>
      <c r="AL49" s="784"/>
      <c r="AM49" s="784"/>
      <c r="AN49" s="784"/>
      <c r="AO49" s="784"/>
      <c r="AP49" s="872"/>
      <c r="AQ49" s="871"/>
      <c r="AR49" s="784"/>
      <c r="AS49" s="784"/>
      <c r="AT49" s="784"/>
      <c r="AU49" s="784"/>
      <c r="AV49" s="784"/>
      <c r="AW49" s="784"/>
      <c r="AX49" s="784"/>
      <c r="AY49" s="784"/>
      <c r="AZ49" s="784"/>
      <c r="BA49" s="784"/>
      <c r="BB49" s="784"/>
      <c r="BC49" s="784"/>
      <c r="BD49" s="784"/>
      <c r="BE49" s="784"/>
      <c r="BF49" s="784"/>
      <c r="BG49" s="784"/>
      <c r="BH49" s="784"/>
      <c r="BI49" s="872"/>
      <c r="BJ49" s="80"/>
      <c r="BK49" s="784"/>
      <c r="BL49" s="784"/>
      <c r="BM49" s="784"/>
      <c r="BN49" s="784"/>
      <c r="BO49" s="784"/>
      <c r="BP49" s="784"/>
      <c r="BQ49" s="784"/>
      <c r="BR49" s="784"/>
      <c r="BS49" s="784"/>
      <c r="BT49" s="784"/>
      <c r="BU49" s="784"/>
      <c r="BV49" s="233"/>
      <c r="BW49" s="872"/>
      <c r="BX49" s="871"/>
      <c r="BY49" s="784"/>
      <c r="BZ49" s="784"/>
      <c r="CA49" s="784"/>
      <c r="CB49" s="784"/>
      <c r="CC49" s="784"/>
      <c r="CD49" s="784"/>
      <c r="CE49" s="784"/>
      <c r="CF49" s="784"/>
      <c r="CG49" s="784"/>
      <c r="CH49" s="784"/>
      <c r="CI49" s="784"/>
      <c r="CJ49" s="784"/>
      <c r="CK49" s="784"/>
      <c r="CL49" s="784"/>
      <c r="CM49" s="784"/>
      <c r="CN49" s="784"/>
      <c r="CO49" s="784"/>
      <c r="CP49" s="784"/>
      <c r="CQ49" s="784"/>
      <c r="CR49" s="784">
        <v>1</v>
      </c>
      <c r="CS49" s="784"/>
      <c r="CT49" s="784"/>
      <c r="CU49" s="784"/>
      <c r="CV49" s="784"/>
      <c r="CW49" s="784"/>
      <c r="CX49" s="784"/>
      <c r="CY49" s="784"/>
      <c r="CZ49" s="784"/>
      <c r="DA49" s="199"/>
      <c r="DB49" s="871"/>
      <c r="DC49" s="784"/>
      <c r="DD49" s="784"/>
      <c r="DE49" s="784"/>
      <c r="DF49" s="784"/>
      <c r="DG49" s="784"/>
      <c r="DH49" s="784"/>
      <c r="DI49" s="784"/>
      <c r="DJ49" s="872"/>
    </row>
    <row r="50" spans="1:114" ht="15" customHeight="1" x14ac:dyDescent="0.25">
      <c r="A50" s="1749"/>
      <c r="B50" s="784">
        <v>49</v>
      </c>
      <c r="C50" s="991" t="s">
        <v>1358</v>
      </c>
      <c r="D50" s="992">
        <f t="shared" si="0"/>
        <v>1</v>
      </c>
      <c r="E50" s="871"/>
      <c r="F50" s="784"/>
      <c r="G50" s="784"/>
      <c r="H50" s="784"/>
      <c r="I50" s="784"/>
      <c r="J50" s="784"/>
      <c r="K50" s="784"/>
      <c r="L50" s="784"/>
      <c r="M50" s="872"/>
      <c r="N50" s="871"/>
      <c r="O50" s="784"/>
      <c r="P50" s="784"/>
      <c r="Q50" s="784"/>
      <c r="R50" s="784"/>
      <c r="S50" s="784"/>
      <c r="T50" s="784"/>
      <c r="U50" s="784"/>
      <c r="V50" s="784"/>
      <c r="W50" s="784"/>
      <c r="X50" s="784"/>
      <c r="Y50" s="872"/>
      <c r="Z50" s="871"/>
      <c r="AA50" s="784"/>
      <c r="AB50" s="784"/>
      <c r="AC50" s="784"/>
      <c r="AD50" s="784"/>
      <c r="AE50" s="784"/>
      <c r="AF50" s="784"/>
      <c r="AG50" s="784"/>
      <c r="AH50" s="784"/>
      <c r="AI50" s="784"/>
      <c r="AJ50" s="784"/>
      <c r="AK50" s="784"/>
      <c r="AL50" s="784"/>
      <c r="AM50" s="784"/>
      <c r="AN50" s="784"/>
      <c r="AO50" s="784"/>
      <c r="AP50" s="872"/>
      <c r="AQ50" s="871"/>
      <c r="AR50" s="784"/>
      <c r="AS50" s="784"/>
      <c r="AT50" s="784"/>
      <c r="AU50" s="784"/>
      <c r="AV50" s="784"/>
      <c r="AW50" s="784"/>
      <c r="AX50" s="784"/>
      <c r="AY50" s="784"/>
      <c r="AZ50" s="784"/>
      <c r="BA50" s="784"/>
      <c r="BB50" s="784"/>
      <c r="BC50" s="784"/>
      <c r="BD50" s="784"/>
      <c r="BE50" s="784"/>
      <c r="BF50" s="784"/>
      <c r="BG50" s="784"/>
      <c r="BH50" s="784"/>
      <c r="BI50" s="872"/>
      <c r="BJ50" s="80"/>
      <c r="BK50" s="784"/>
      <c r="BL50" s="784"/>
      <c r="BM50" s="784"/>
      <c r="BN50" s="784"/>
      <c r="BO50" s="784"/>
      <c r="BP50" s="784"/>
      <c r="BQ50" s="784"/>
      <c r="BR50" s="784"/>
      <c r="BS50" s="784"/>
      <c r="BT50" s="784"/>
      <c r="BU50" s="784"/>
      <c r="BV50" s="233"/>
      <c r="BW50" s="872"/>
      <c r="BX50" s="871"/>
      <c r="BY50" s="784"/>
      <c r="BZ50" s="784"/>
      <c r="CA50" s="784"/>
      <c r="CB50" s="784"/>
      <c r="CC50" s="784"/>
      <c r="CD50" s="784"/>
      <c r="CE50" s="784"/>
      <c r="CF50" s="784"/>
      <c r="CG50" s="784"/>
      <c r="CH50" s="784"/>
      <c r="CI50" s="784"/>
      <c r="CJ50" s="784"/>
      <c r="CK50" s="784"/>
      <c r="CL50" s="784"/>
      <c r="CM50" s="784"/>
      <c r="CN50" s="784"/>
      <c r="CO50" s="784"/>
      <c r="CP50" s="784"/>
      <c r="CQ50" s="784"/>
      <c r="CR50" s="784"/>
      <c r="CS50" s="784"/>
      <c r="CT50" s="784"/>
      <c r="CU50" s="784"/>
      <c r="CV50" s="784"/>
      <c r="CW50" s="784"/>
      <c r="CX50" s="784"/>
      <c r="CY50" s="784"/>
      <c r="CZ50" s="784"/>
      <c r="DA50" s="199"/>
      <c r="DB50" s="871"/>
      <c r="DC50" s="784"/>
      <c r="DD50" s="784"/>
      <c r="DE50" s="784"/>
      <c r="DF50" s="784"/>
      <c r="DG50" s="784">
        <v>1</v>
      </c>
      <c r="DH50" s="784"/>
      <c r="DI50" s="784"/>
      <c r="DJ50" s="872"/>
    </row>
    <row r="51" spans="1:114" ht="15" customHeight="1" x14ac:dyDescent="0.25">
      <c r="A51" s="1749"/>
      <c r="B51" s="784">
        <v>50</v>
      </c>
      <c r="C51" s="991" t="s">
        <v>1057</v>
      </c>
      <c r="D51" s="992">
        <f t="shared" si="0"/>
        <v>2</v>
      </c>
      <c r="E51" s="871"/>
      <c r="F51" s="784"/>
      <c r="G51" s="784"/>
      <c r="H51" s="784"/>
      <c r="I51" s="784"/>
      <c r="J51" s="784"/>
      <c r="K51" s="784"/>
      <c r="L51" s="784"/>
      <c r="M51" s="872">
        <v>1</v>
      </c>
      <c r="N51" s="871"/>
      <c r="O51" s="784"/>
      <c r="P51" s="784"/>
      <c r="Q51" s="784"/>
      <c r="R51" s="784"/>
      <c r="S51" s="784"/>
      <c r="T51" s="784"/>
      <c r="U51" s="784"/>
      <c r="V51" s="784"/>
      <c r="W51" s="784"/>
      <c r="X51" s="784"/>
      <c r="Y51" s="872"/>
      <c r="Z51" s="871"/>
      <c r="AA51" s="784"/>
      <c r="AB51" s="784"/>
      <c r="AC51" s="784"/>
      <c r="AD51" s="784"/>
      <c r="AE51" s="784"/>
      <c r="AF51" s="784"/>
      <c r="AG51" s="784"/>
      <c r="AH51" s="784"/>
      <c r="AI51" s="784"/>
      <c r="AJ51" s="784"/>
      <c r="AK51" s="784"/>
      <c r="AL51" s="784"/>
      <c r="AM51" s="784"/>
      <c r="AN51" s="784"/>
      <c r="AO51" s="784"/>
      <c r="AP51" s="872"/>
      <c r="AQ51" s="871"/>
      <c r="AR51" s="784"/>
      <c r="AS51" s="784"/>
      <c r="AT51" s="784"/>
      <c r="AU51" s="784"/>
      <c r="AV51" s="784"/>
      <c r="AW51" s="784"/>
      <c r="AX51" s="784"/>
      <c r="AY51" s="784"/>
      <c r="AZ51" s="784"/>
      <c r="BA51" s="784"/>
      <c r="BB51" s="784"/>
      <c r="BC51" s="784">
        <v>1</v>
      </c>
      <c r="BD51" s="784"/>
      <c r="BE51" s="784"/>
      <c r="BF51" s="784"/>
      <c r="BG51" s="784"/>
      <c r="BH51" s="784"/>
      <c r="BI51" s="872"/>
      <c r="BJ51" s="80"/>
      <c r="BK51" s="784"/>
      <c r="BL51" s="784"/>
      <c r="BM51" s="784"/>
      <c r="BN51" s="784"/>
      <c r="BO51" s="784"/>
      <c r="BP51" s="784"/>
      <c r="BQ51" s="784"/>
      <c r="BR51" s="784"/>
      <c r="BS51" s="784"/>
      <c r="BT51" s="784"/>
      <c r="BU51" s="784"/>
      <c r="BV51" s="233"/>
      <c r="BW51" s="872"/>
      <c r="BX51" s="871"/>
      <c r="BY51" s="784"/>
      <c r="BZ51" s="784"/>
      <c r="CA51" s="784"/>
      <c r="CB51" s="784"/>
      <c r="CC51" s="784"/>
      <c r="CD51" s="784"/>
      <c r="CE51" s="784"/>
      <c r="CF51" s="784"/>
      <c r="CG51" s="784"/>
      <c r="CH51" s="784"/>
      <c r="CI51" s="784"/>
      <c r="CJ51" s="784"/>
      <c r="CK51" s="784"/>
      <c r="CL51" s="784"/>
      <c r="CM51" s="784"/>
      <c r="CN51" s="784"/>
      <c r="CO51" s="784"/>
      <c r="CP51" s="784"/>
      <c r="CQ51" s="784"/>
      <c r="CR51" s="784"/>
      <c r="CS51" s="784"/>
      <c r="CT51" s="784"/>
      <c r="CU51" s="784"/>
      <c r="CV51" s="784"/>
      <c r="CW51" s="784"/>
      <c r="CX51" s="784"/>
      <c r="CY51" s="784"/>
      <c r="CZ51" s="784"/>
      <c r="DA51" s="199"/>
      <c r="DB51" s="871"/>
      <c r="DC51" s="784"/>
      <c r="DD51" s="784"/>
      <c r="DE51" s="784"/>
      <c r="DF51" s="784"/>
      <c r="DG51" s="784"/>
      <c r="DH51" s="784"/>
      <c r="DI51" s="784"/>
      <c r="DJ51" s="872"/>
    </row>
    <row r="52" spans="1:114" ht="28.5" customHeight="1" x14ac:dyDescent="0.25">
      <c r="A52" s="1749"/>
      <c r="B52" s="1011">
        <v>51</v>
      </c>
      <c r="C52" s="991" t="s">
        <v>1108</v>
      </c>
      <c r="D52" s="992">
        <f t="shared" si="0"/>
        <v>1</v>
      </c>
      <c r="E52" s="871"/>
      <c r="F52" s="784"/>
      <c r="G52" s="784"/>
      <c r="H52" s="784"/>
      <c r="I52" s="784"/>
      <c r="J52" s="784"/>
      <c r="K52" s="784"/>
      <c r="L52" s="784"/>
      <c r="M52" s="872"/>
      <c r="N52" s="871"/>
      <c r="O52" s="784"/>
      <c r="P52" s="784"/>
      <c r="Q52" s="784"/>
      <c r="R52" s="784"/>
      <c r="S52" s="784"/>
      <c r="T52" s="784"/>
      <c r="U52" s="784"/>
      <c r="V52" s="784"/>
      <c r="W52" s="784"/>
      <c r="X52" s="784"/>
      <c r="Y52" s="872"/>
      <c r="Z52" s="871"/>
      <c r="AA52" s="784"/>
      <c r="AB52" s="784"/>
      <c r="AC52" s="784"/>
      <c r="AD52" s="784"/>
      <c r="AE52" s="784"/>
      <c r="AF52" s="784"/>
      <c r="AG52" s="784"/>
      <c r="AH52" s="784"/>
      <c r="AI52" s="784"/>
      <c r="AJ52" s="784"/>
      <c r="AK52" s="784"/>
      <c r="AL52" s="784"/>
      <c r="AM52" s="784"/>
      <c r="AN52" s="784"/>
      <c r="AO52" s="784"/>
      <c r="AP52" s="872"/>
      <c r="AQ52" s="871"/>
      <c r="AR52" s="784"/>
      <c r="AS52" s="784"/>
      <c r="AT52" s="784"/>
      <c r="AU52" s="784"/>
      <c r="AV52" s="784">
        <v>1</v>
      </c>
      <c r="AW52" s="784"/>
      <c r="AX52" s="784"/>
      <c r="AY52" s="784"/>
      <c r="AZ52" s="784"/>
      <c r="BA52" s="784"/>
      <c r="BB52" s="784"/>
      <c r="BC52" s="784"/>
      <c r="BD52" s="784"/>
      <c r="BE52" s="784"/>
      <c r="BF52" s="784"/>
      <c r="BG52" s="784"/>
      <c r="BH52" s="784"/>
      <c r="BI52" s="872"/>
      <c r="BJ52" s="80"/>
      <c r="BK52" s="784"/>
      <c r="BL52" s="784"/>
      <c r="BM52" s="784"/>
      <c r="BN52" s="784"/>
      <c r="BO52" s="784"/>
      <c r="BP52" s="784"/>
      <c r="BQ52" s="784"/>
      <c r="BR52" s="784"/>
      <c r="BS52" s="784"/>
      <c r="BT52" s="784"/>
      <c r="BU52" s="784"/>
      <c r="BV52" s="233"/>
      <c r="BW52" s="872"/>
      <c r="BX52" s="871"/>
      <c r="BY52" s="784"/>
      <c r="BZ52" s="784"/>
      <c r="CA52" s="784"/>
      <c r="CB52" s="784"/>
      <c r="CC52" s="784"/>
      <c r="CD52" s="784"/>
      <c r="CE52" s="784"/>
      <c r="CF52" s="784"/>
      <c r="CG52" s="784"/>
      <c r="CH52" s="784"/>
      <c r="CI52" s="784"/>
      <c r="CJ52" s="784"/>
      <c r="CK52" s="784"/>
      <c r="CL52" s="784"/>
      <c r="CM52" s="784"/>
      <c r="CN52" s="784"/>
      <c r="CO52" s="784"/>
      <c r="CP52" s="784"/>
      <c r="CQ52" s="784"/>
      <c r="CR52" s="784"/>
      <c r="CS52" s="784"/>
      <c r="CT52" s="784"/>
      <c r="CU52" s="784"/>
      <c r="CV52" s="784"/>
      <c r="CW52" s="784"/>
      <c r="CX52" s="784"/>
      <c r="CY52" s="784"/>
      <c r="CZ52" s="784"/>
      <c r="DA52" s="199"/>
      <c r="DB52" s="871"/>
      <c r="DC52" s="784"/>
      <c r="DD52" s="784"/>
      <c r="DE52" s="784"/>
      <c r="DF52" s="784"/>
      <c r="DG52" s="784"/>
      <c r="DH52" s="784"/>
      <c r="DI52" s="784"/>
      <c r="DJ52" s="872"/>
    </row>
    <row r="53" spans="1:114" ht="15" customHeight="1" x14ac:dyDescent="0.25">
      <c r="A53" s="1749"/>
      <c r="B53" s="1011">
        <v>52</v>
      </c>
      <c r="C53" s="991" t="s">
        <v>892</v>
      </c>
      <c r="D53" s="992">
        <f t="shared" si="0"/>
        <v>2</v>
      </c>
      <c r="E53" s="871"/>
      <c r="F53" s="784"/>
      <c r="G53" s="784"/>
      <c r="H53" s="784"/>
      <c r="I53" s="784"/>
      <c r="J53" s="784"/>
      <c r="K53" s="784"/>
      <c r="L53" s="784"/>
      <c r="M53" s="872"/>
      <c r="N53" s="871"/>
      <c r="O53" s="784"/>
      <c r="P53" s="784"/>
      <c r="Q53" s="784"/>
      <c r="R53" s="784"/>
      <c r="S53" s="784">
        <v>1</v>
      </c>
      <c r="T53" s="784"/>
      <c r="U53" s="784"/>
      <c r="V53" s="784"/>
      <c r="W53" s="784"/>
      <c r="X53" s="784"/>
      <c r="Y53" s="872"/>
      <c r="Z53" s="871"/>
      <c r="AA53" s="784"/>
      <c r="AB53" s="784"/>
      <c r="AC53" s="784"/>
      <c r="AD53" s="784"/>
      <c r="AE53" s="784"/>
      <c r="AF53" s="784"/>
      <c r="AG53" s="784"/>
      <c r="AH53" s="784"/>
      <c r="AI53" s="784"/>
      <c r="AJ53" s="784"/>
      <c r="AK53" s="784"/>
      <c r="AL53" s="784"/>
      <c r="AM53" s="784"/>
      <c r="AN53" s="784"/>
      <c r="AO53" s="784"/>
      <c r="AP53" s="872"/>
      <c r="AQ53" s="871"/>
      <c r="AR53" s="784"/>
      <c r="AS53" s="784"/>
      <c r="AT53" s="784"/>
      <c r="AU53" s="784"/>
      <c r="AV53" s="784"/>
      <c r="AW53" s="784"/>
      <c r="AX53" s="784"/>
      <c r="AY53" s="784"/>
      <c r="AZ53" s="784"/>
      <c r="BA53" s="784"/>
      <c r="BB53" s="784"/>
      <c r="BC53" s="784"/>
      <c r="BD53" s="784"/>
      <c r="BE53" s="784"/>
      <c r="BF53" s="784"/>
      <c r="BG53" s="784"/>
      <c r="BH53" s="784"/>
      <c r="BI53" s="872"/>
      <c r="BJ53" s="80"/>
      <c r="BK53" s="784"/>
      <c r="BL53" s="784"/>
      <c r="BM53" s="784"/>
      <c r="BN53" s="784"/>
      <c r="BO53" s="784"/>
      <c r="BP53" s="784"/>
      <c r="BQ53" s="784"/>
      <c r="BR53" s="784"/>
      <c r="BS53" s="784"/>
      <c r="BT53" s="784"/>
      <c r="BU53" s="784"/>
      <c r="BV53" s="233"/>
      <c r="BW53" s="872"/>
      <c r="BX53" s="871"/>
      <c r="BY53" s="784"/>
      <c r="BZ53" s="784">
        <v>1</v>
      </c>
      <c r="CA53" s="784"/>
      <c r="CB53" s="784"/>
      <c r="CC53" s="784"/>
      <c r="CD53" s="784"/>
      <c r="CE53" s="784"/>
      <c r="CF53" s="784"/>
      <c r="CG53" s="784"/>
      <c r="CH53" s="784"/>
      <c r="CI53" s="784"/>
      <c r="CJ53" s="784"/>
      <c r="CK53" s="784"/>
      <c r="CL53" s="784"/>
      <c r="CM53" s="784"/>
      <c r="CN53" s="784"/>
      <c r="CO53" s="784"/>
      <c r="CP53" s="784"/>
      <c r="CQ53" s="784"/>
      <c r="CR53" s="784"/>
      <c r="CS53" s="784"/>
      <c r="CT53" s="784"/>
      <c r="CU53" s="784"/>
      <c r="CV53" s="784"/>
      <c r="CW53" s="784"/>
      <c r="CX53" s="784"/>
      <c r="CY53" s="784"/>
      <c r="CZ53" s="784"/>
      <c r="DA53" s="199"/>
      <c r="DB53" s="871"/>
      <c r="DC53" s="784"/>
      <c r="DD53" s="784"/>
      <c r="DE53" s="784"/>
      <c r="DF53" s="784"/>
      <c r="DG53" s="784"/>
      <c r="DH53" s="784"/>
      <c r="DI53" s="784"/>
      <c r="DJ53" s="872"/>
    </row>
    <row r="54" spans="1:114" ht="15" customHeight="1" x14ac:dyDescent="0.25">
      <c r="A54" s="1749"/>
      <c r="B54" s="1011">
        <v>53</v>
      </c>
      <c r="C54" s="991" t="s">
        <v>179</v>
      </c>
      <c r="D54" s="992">
        <f t="shared" si="0"/>
        <v>0</v>
      </c>
      <c r="E54" s="871"/>
      <c r="F54" s="784"/>
      <c r="G54" s="784"/>
      <c r="H54" s="784"/>
      <c r="I54" s="784"/>
      <c r="J54" s="784"/>
      <c r="K54" s="784"/>
      <c r="L54" s="784"/>
      <c r="M54" s="872"/>
      <c r="N54" s="871"/>
      <c r="O54" s="784"/>
      <c r="P54" s="784"/>
      <c r="Q54" s="784"/>
      <c r="R54" s="784"/>
      <c r="S54" s="784"/>
      <c r="T54" s="784"/>
      <c r="U54" s="784"/>
      <c r="V54" s="784"/>
      <c r="W54" s="784"/>
      <c r="X54" s="784"/>
      <c r="Y54" s="872"/>
      <c r="Z54" s="871"/>
      <c r="AA54" s="784"/>
      <c r="AB54" s="784"/>
      <c r="AC54" s="784"/>
      <c r="AD54" s="784"/>
      <c r="AE54" s="784"/>
      <c r="AF54" s="784"/>
      <c r="AG54" s="784"/>
      <c r="AH54" s="784"/>
      <c r="AI54" s="784"/>
      <c r="AJ54" s="784"/>
      <c r="AK54" s="784"/>
      <c r="AL54" s="784"/>
      <c r="AM54" s="784"/>
      <c r="AN54" s="784"/>
      <c r="AO54" s="784"/>
      <c r="AP54" s="872"/>
      <c r="AQ54" s="871"/>
      <c r="AR54" s="784"/>
      <c r="AS54" s="784"/>
      <c r="AT54" s="784"/>
      <c r="AU54" s="784"/>
      <c r="AV54" s="784"/>
      <c r="AW54" s="784"/>
      <c r="AX54" s="784"/>
      <c r="AY54" s="784"/>
      <c r="AZ54" s="784"/>
      <c r="BA54" s="784"/>
      <c r="BB54" s="784"/>
      <c r="BC54" s="784"/>
      <c r="BD54" s="784"/>
      <c r="BE54" s="784"/>
      <c r="BF54" s="784"/>
      <c r="BG54" s="784"/>
      <c r="BH54" s="784"/>
      <c r="BI54" s="872"/>
      <c r="BJ54" s="80"/>
      <c r="BK54" s="784"/>
      <c r="BL54" s="784"/>
      <c r="BM54" s="784"/>
      <c r="BN54" s="784"/>
      <c r="BO54" s="784"/>
      <c r="BP54" s="784"/>
      <c r="BQ54" s="784"/>
      <c r="BR54" s="784"/>
      <c r="BS54" s="784"/>
      <c r="BT54" s="784"/>
      <c r="BU54" s="784"/>
      <c r="BV54" s="233"/>
      <c r="BW54" s="872"/>
      <c r="BX54" s="871"/>
      <c r="BY54" s="784"/>
      <c r="BZ54" s="784"/>
      <c r="CA54" s="784"/>
      <c r="CB54" s="784"/>
      <c r="CC54" s="784"/>
      <c r="CD54" s="784"/>
      <c r="CE54" s="784"/>
      <c r="CF54" s="784"/>
      <c r="CG54" s="784"/>
      <c r="CH54" s="784"/>
      <c r="CI54" s="784"/>
      <c r="CJ54" s="784"/>
      <c r="CK54" s="784"/>
      <c r="CL54" s="784"/>
      <c r="CM54" s="784"/>
      <c r="CN54" s="784"/>
      <c r="CO54" s="784"/>
      <c r="CP54" s="784"/>
      <c r="CQ54" s="784"/>
      <c r="CR54" s="784"/>
      <c r="CS54" s="784"/>
      <c r="CT54" s="784"/>
      <c r="CU54" s="784"/>
      <c r="CV54" s="784"/>
      <c r="CW54" s="784"/>
      <c r="CX54" s="784"/>
      <c r="CY54" s="784"/>
      <c r="CZ54" s="784"/>
      <c r="DA54" s="199"/>
      <c r="DB54" s="871"/>
      <c r="DC54" s="784"/>
      <c r="DD54" s="784"/>
      <c r="DE54" s="784"/>
      <c r="DF54" s="784"/>
      <c r="DG54" s="784"/>
      <c r="DH54" s="784"/>
      <c r="DI54" s="784"/>
      <c r="DJ54" s="872"/>
    </row>
    <row r="55" spans="1:114" ht="15" customHeight="1" x14ac:dyDescent="0.25">
      <c r="A55" s="1749"/>
      <c r="B55" s="1011">
        <v>54</v>
      </c>
      <c r="C55" s="996" t="s">
        <v>1110</v>
      </c>
      <c r="D55" s="997">
        <f t="shared" si="0"/>
        <v>1</v>
      </c>
      <c r="E55" s="890"/>
      <c r="F55" s="763"/>
      <c r="G55" s="763"/>
      <c r="H55" s="763"/>
      <c r="I55" s="763"/>
      <c r="J55" s="763"/>
      <c r="K55" s="763"/>
      <c r="L55" s="763"/>
      <c r="M55" s="889"/>
      <c r="N55" s="890"/>
      <c r="O55" s="763"/>
      <c r="P55" s="763"/>
      <c r="Q55" s="763"/>
      <c r="R55" s="763"/>
      <c r="S55" s="763"/>
      <c r="T55" s="763"/>
      <c r="U55" s="763"/>
      <c r="V55" s="763"/>
      <c r="W55" s="763"/>
      <c r="X55" s="763"/>
      <c r="Y55" s="889"/>
      <c r="Z55" s="890"/>
      <c r="AA55" s="763"/>
      <c r="AB55" s="763"/>
      <c r="AC55" s="763"/>
      <c r="AD55" s="763"/>
      <c r="AE55" s="763"/>
      <c r="AF55" s="763"/>
      <c r="AG55" s="763"/>
      <c r="AH55" s="763"/>
      <c r="AI55" s="763"/>
      <c r="AJ55" s="763"/>
      <c r="AK55" s="763"/>
      <c r="AL55" s="763"/>
      <c r="AM55" s="763"/>
      <c r="AN55" s="763"/>
      <c r="AO55" s="763"/>
      <c r="AP55" s="889"/>
      <c r="AQ55" s="890"/>
      <c r="AR55" s="763"/>
      <c r="AS55" s="763"/>
      <c r="AT55" s="763"/>
      <c r="AU55" s="763"/>
      <c r="AV55" s="763"/>
      <c r="AW55" s="763"/>
      <c r="AX55" s="763"/>
      <c r="AY55" s="763"/>
      <c r="AZ55" s="763"/>
      <c r="BA55" s="763"/>
      <c r="BB55" s="763"/>
      <c r="BC55" s="763"/>
      <c r="BD55" s="763"/>
      <c r="BE55" s="763"/>
      <c r="BF55" s="763"/>
      <c r="BG55" s="763"/>
      <c r="BH55" s="763"/>
      <c r="BI55" s="889"/>
      <c r="BJ55" s="398"/>
      <c r="BK55" s="763"/>
      <c r="BL55" s="763"/>
      <c r="BM55" s="763"/>
      <c r="BN55" s="763"/>
      <c r="BO55" s="763"/>
      <c r="BP55" s="763"/>
      <c r="BQ55" s="763"/>
      <c r="BR55" s="763"/>
      <c r="BS55" s="763"/>
      <c r="BT55" s="763"/>
      <c r="BU55" s="763"/>
      <c r="BV55" s="1248"/>
      <c r="BW55" s="889"/>
      <c r="BX55" s="890">
        <v>1</v>
      </c>
      <c r="BY55" s="763"/>
      <c r="BZ55" s="763"/>
      <c r="CA55" s="763"/>
      <c r="CB55" s="763"/>
      <c r="CC55" s="763"/>
      <c r="CD55" s="763"/>
      <c r="CE55" s="763"/>
      <c r="CF55" s="763"/>
      <c r="CG55" s="763"/>
      <c r="CH55" s="763"/>
      <c r="CI55" s="763"/>
      <c r="CJ55" s="763"/>
      <c r="CK55" s="763"/>
      <c r="CL55" s="763"/>
      <c r="CM55" s="763"/>
      <c r="CN55" s="763"/>
      <c r="CO55" s="763"/>
      <c r="CP55" s="763"/>
      <c r="CQ55" s="763"/>
      <c r="CR55" s="763"/>
      <c r="CS55" s="763"/>
      <c r="CT55" s="763"/>
      <c r="CU55" s="763"/>
      <c r="CV55" s="763"/>
      <c r="CW55" s="763"/>
      <c r="CX55" s="763"/>
      <c r="CY55" s="763"/>
      <c r="CZ55" s="763"/>
      <c r="DA55" s="397"/>
      <c r="DB55" s="890"/>
      <c r="DC55" s="763"/>
      <c r="DD55" s="763"/>
      <c r="DE55" s="763"/>
      <c r="DF55" s="763"/>
      <c r="DG55" s="763"/>
      <c r="DH55" s="763"/>
      <c r="DI55" s="763"/>
      <c r="DJ55" s="889"/>
    </row>
    <row r="56" spans="1:114" ht="15" customHeight="1" x14ac:dyDescent="0.25">
      <c r="A56" s="1749"/>
      <c r="B56" s="1011">
        <v>55</v>
      </c>
      <c r="C56" s="996" t="s">
        <v>1372</v>
      </c>
      <c r="D56" s="997">
        <f t="shared" si="0"/>
        <v>0</v>
      </c>
      <c r="E56" s="890"/>
      <c r="F56" s="763"/>
      <c r="G56" s="763"/>
      <c r="H56" s="763"/>
      <c r="I56" s="763"/>
      <c r="J56" s="763"/>
      <c r="K56" s="763"/>
      <c r="L56" s="763"/>
      <c r="M56" s="889"/>
      <c r="N56" s="890"/>
      <c r="O56" s="763"/>
      <c r="P56" s="763"/>
      <c r="Q56" s="763"/>
      <c r="R56" s="763"/>
      <c r="S56" s="763"/>
      <c r="T56" s="763"/>
      <c r="U56" s="763"/>
      <c r="V56" s="763"/>
      <c r="W56" s="763"/>
      <c r="X56" s="763"/>
      <c r="Y56" s="889"/>
      <c r="Z56" s="890"/>
      <c r="AA56" s="763"/>
      <c r="AB56" s="763"/>
      <c r="AC56" s="763"/>
      <c r="AD56" s="763"/>
      <c r="AE56" s="763"/>
      <c r="AF56" s="763"/>
      <c r="AG56" s="763"/>
      <c r="AH56" s="763"/>
      <c r="AI56" s="763"/>
      <c r="AJ56" s="763"/>
      <c r="AK56" s="763"/>
      <c r="AL56" s="763"/>
      <c r="AM56" s="763"/>
      <c r="AN56" s="763"/>
      <c r="AO56" s="763"/>
      <c r="AP56" s="889"/>
      <c r="AQ56" s="890"/>
      <c r="AR56" s="763"/>
      <c r="AS56" s="763"/>
      <c r="AT56" s="763"/>
      <c r="AU56" s="763"/>
      <c r="AV56" s="763"/>
      <c r="AW56" s="763"/>
      <c r="AX56" s="763"/>
      <c r="AY56" s="763"/>
      <c r="AZ56" s="763"/>
      <c r="BA56" s="763"/>
      <c r="BB56" s="763"/>
      <c r="BC56" s="763"/>
      <c r="BD56" s="763"/>
      <c r="BE56" s="763"/>
      <c r="BF56" s="763"/>
      <c r="BG56" s="763"/>
      <c r="BH56" s="763"/>
      <c r="BI56" s="889"/>
      <c r="BJ56" s="398"/>
      <c r="BK56" s="763"/>
      <c r="BL56" s="763"/>
      <c r="BM56" s="763"/>
      <c r="BN56" s="763"/>
      <c r="BO56" s="763"/>
      <c r="BP56" s="763"/>
      <c r="BQ56" s="763"/>
      <c r="BR56" s="763"/>
      <c r="BS56" s="763"/>
      <c r="BT56" s="763"/>
      <c r="BU56" s="763"/>
      <c r="BV56" s="1248"/>
      <c r="BW56" s="889"/>
      <c r="BX56" s="890"/>
      <c r="BY56" s="763"/>
      <c r="BZ56" s="763"/>
      <c r="CA56" s="763"/>
      <c r="CB56" s="763"/>
      <c r="CC56" s="763"/>
      <c r="CD56" s="763"/>
      <c r="CE56" s="763"/>
      <c r="CF56" s="763"/>
      <c r="CG56" s="763"/>
      <c r="CH56" s="763"/>
      <c r="CI56" s="763"/>
      <c r="CJ56" s="763"/>
      <c r="CK56" s="763"/>
      <c r="CL56" s="763"/>
      <c r="CM56" s="763"/>
      <c r="CN56" s="763"/>
      <c r="CO56" s="763"/>
      <c r="CP56" s="763"/>
      <c r="CQ56" s="763"/>
      <c r="CR56" s="763"/>
      <c r="CS56" s="763"/>
      <c r="CT56" s="763"/>
      <c r="CU56" s="763"/>
      <c r="CV56" s="763"/>
      <c r="CW56" s="763"/>
      <c r="CX56" s="763"/>
      <c r="CY56" s="763"/>
      <c r="CZ56" s="763"/>
      <c r="DA56" s="397"/>
      <c r="DB56" s="890"/>
      <c r="DC56" s="763"/>
      <c r="DD56" s="763"/>
      <c r="DE56" s="763"/>
      <c r="DF56" s="763"/>
      <c r="DG56" s="763"/>
      <c r="DH56" s="763"/>
      <c r="DI56" s="763"/>
      <c r="DJ56" s="889"/>
    </row>
    <row r="57" spans="1:114" s="1336" customFormat="1" ht="15" customHeight="1" x14ac:dyDescent="0.25">
      <c r="A57" s="1749"/>
      <c r="B57" s="1011">
        <v>56</v>
      </c>
      <c r="C57" s="996" t="s">
        <v>1579</v>
      </c>
      <c r="D57" s="997">
        <f t="shared" si="0"/>
        <v>1</v>
      </c>
      <c r="E57" s="890"/>
      <c r="F57" s="763"/>
      <c r="G57" s="763"/>
      <c r="H57" s="763"/>
      <c r="I57" s="763"/>
      <c r="J57" s="763"/>
      <c r="K57" s="763"/>
      <c r="L57" s="763"/>
      <c r="M57" s="889"/>
      <c r="N57" s="890"/>
      <c r="O57" s="763"/>
      <c r="P57" s="763"/>
      <c r="Q57" s="763"/>
      <c r="R57" s="763"/>
      <c r="S57" s="763"/>
      <c r="T57" s="763"/>
      <c r="U57" s="763"/>
      <c r="V57" s="763"/>
      <c r="W57" s="763"/>
      <c r="X57" s="763"/>
      <c r="Y57" s="889"/>
      <c r="Z57" s="890"/>
      <c r="AA57" s="763"/>
      <c r="AB57" s="763"/>
      <c r="AC57" s="763"/>
      <c r="AD57" s="763"/>
      <c r="AE57" s="763"/>
      <c r="AF57" s="763"/>
      <c r="AG57" s="763"/>
      <c r="AH57" s="763"/>
      <c r="AI57" s="763"/>
      <c r="AJ57" s="763"/>
      <c r="AK57" s="763"/>
      <c r="AL57" s="763"/>
      <c r="AM57" s="763"/>
      <c r="AN57" s="763"/>
      <c r="AO57" s="763"/>
      <c r="AP57" s="889"/>
      <c r="AQ57" s="890"/>
      <c r="AR57" s="763"/>
      <c r="AS57" s="763"/>
      <c r="AT57" s="763"/>
      <c r="AU57" s="763"/>
      <c r="AV57" s="763"/>
      <c r="AW57" s="763"/>
      <c r="AX57" s="763"/>
      <c r="AY57" s="763"/>
      <c r="AZ57" s="763"/>
      <c r="BA57" s="763"/>
      <c r="BB57" s="763"/>
      <c r="BC57" s="763"/>
      <c r="BD57" s="763"/>
      <c r="BE57" s="763"/>
      <c r="BF57" s="763"/>
      <c r="BG57" s="763"/>
      <c r="BH57" s="763"/>
      <c r="BI57" s="889"/>
      <c r="BJ57" s="398"/>
      <c r="BK57" s="763"/>
      <c r="BL57" s="763"/>
      <c r="BM57" s="763"/>
      <c r="BN57" s="763"/>
      <c r="BO57" s="763"/>
      <c r="BP57" s="763"/>
      <c r="BQ57" s="763"/>
      <c r="BR57" s="763"/>
      <c r="BS57" s="763"/>
      <c r="BT57" s="763"/>
      <c r="BU57" s="763"/>
      <c r="BV57" s="1248"/>
      <c r="BW57" s="889"/>
      <c r="BX57" s="890"/>
      <c r="BY57" s="763"/>
      <c r="BZ57" s="763"/>
      <c r="CA57" s="763"/>
      <c r="CB57" s="763"/>
      <c r="CC57" s="763"/>
      <c r="CD57" s="763"/>
      <c r="CE57" s="763"/>
      <c r="CF57" s="763"/>
      <c r="CG57" s="763"/>
      <c r="CH57" s="763"/>
      <c r="CI57" s="763"/>
      <c r="CJ57" s="763"/>
      <c r="CK57" s="763"/>
      <c r="CL57" s="763"/>
      <c r="CM57" s="763"/>
      <c r="CN57" s="763"/>
      <c r="CO57" s="763"/>
      <c r="CP57" s="763"/>
      <c r="CQ57" s="763"/>
      <c r="CR57" s="763"/>
      <c r="CS57" s="763"/>
      <c r="CT57" s="763"/>
      <c r="CU57" s="763"/>
      <c r="CV57" s="763"/>
      <c r="CW57" s="763"/>
      <c r="CX57" s="763"/>
      <c r="CY57" s="763"/>
      <c r="CZ57" s="763"/>
      <c r="DA57" s="397"/>
      <c r="DB57" s="890">
        <v>1</v>
      </c>
      <c r="DC57" s="763"/>
      <c r="DD57" s="763"/>
      <c r="DE57" s="763"/>
      <c r="DF57" s="763"/>
      <c r="DG57" s="763"/>
      <c r="DH57" s="763"/>
      <c r="DI57" s="763"/>
      <c r="DJ57" s="889"/>
    </row>
    <row r="58" spans="1:114" s="1336" customFormat="1" ht="16.5" customHeight="1" x14ac:dyDescent="0.25">
      <c r="A58" s="1749"/>
      <c r="B58" s="1011">
        <v>57</v>
      </c>
      <c r="C58" s="996" t="s">
        <v>1651</v>
      </c>
      <c r="D58" s="997">
        <f t="shared" si="0"/>
        <v>1</v>
      </c>
      <c r="E58" s="890"/>
      <c r="F58" s="763"/>
      <c r="G58" s="763"/>
      <c r="H58" s="763"/>
      <c r="I58" s="763"/>
      <c r="J58" s="763"/>
      <c r="K58" s="763"/>
      <c r="L58" s="763"/>
      <c r="M58" s="889"/>
      <c r="N58" s="890"/>
      <c r="O58" s="763"/>
      <c r="P58" s="763"/>
      <c r="Q58" s="763"/>
      <c r="R58" s="763"/>
      <c r="S58" s="763"/>
      <c r="T58" s="763"/>
      <c r="U58" s="763"/>
      <c r="V58" s="763"/>
      <c r="W58" s="763"/>
      <c r="X58" s="763"/>
      <c r="Y58" s="889"/>
      <c r="Z58" s="890"/>
      <c r="AA58" s="763"/>
      <c r="AB58" s="763"/>
      <c r="AC58" s="763"/>
      <c r="AD58" s="763"/>
      <c r="AE58" s="763"/>
      <c r="AF58" s="763"/>
      <c r="AG58" s="763"/>
      <c r="AH58" s="763"/>
      <c r="AI58" s="763"/>
      <c r="AJ58" s="763"/>
      <c r="AK58" s="763"/>
      <c r="AL58" s="763"/>
      <c r="AM58" s="763"/>
      <c r="AN58" s="763"/>
      <c r="AO58" s="763"/>
      <c r="AP58" s="889"/>
      <c r="AQ58" s="890"/>
      <c r="AR58" s="763"/>
      <c r="AS58" s="763"/>
      <c r="AT58" s="763"/>
      <c r="AU58" s="763"/>
      <c r="AV58" s="763"/>
      <c r="AW58" s="763"/>
      <c r="AX58" s="763"/>
      <c r="AY58" s="763"/>
      <c r="AZ58" s="763"/>
      <c r="BA58" s="763"/>
      <c r="BB58" s="763"/>
      <c r="BC58" s="763"/>
      <c r="BD58" s="763"/>
      <c r="BE58" s="763"/>
      <c r="BF58" s="763"/>
      <c r="BG58" s="763"/>
      <c r="BH58" s="763"/>
      <c r="BI58" s="889"/>
      <c r="BJ58" s="398"/>
      <c r="BK58" s="763"/>
      <c r="BL58" s="763"/>
      <c r="BM58" s="763"/>
      <c r="BN58" s="763"/>
      <c r="BO58" s="763"/>
      <c r="BP58" s="763"/>
      <c r="BQ58" s="763"/>
      <c r="BR58" s="763"/>
      <c r="BS58" s="763"/>
      <c r="BT58" s="763"/>
      <c r="BU58" s="763"/>
      <c r="BV58" s="1248"/>
      <c r="BW58" s="889"/>
      <c r="BX58" s="890"/>
      <c r="BY58" s="763"/>
      <c r="BZ58" s="763"/>
      <c r="CA58" s="763"/>
      <c r="CB58" s="763"/>
      <c r="CC58" s="763"/>
      <c r="CD58" s="763"/>
      <c r="CE58" s="763"/>
      <c r="CF58" s="763"/>
      <c r="CG58" s="763"/>
      <c r="CH58" s="763"/>
      <c r="CI58" s="763"/>
      <c r="CJ58" s="763"/>
      <c r="CK58" s="763"/>
      <c r="CL58" s="763"/>
      <c r="CM58" s="763"/>
      <c r="CN58" s="763"/>
      <c r="CO58" s="763"/>
      <c r="CP58" s="763"/>
      <c r="CQ58" s="763"/>
      <c r="CR58" s="763"/>
      <c r="CS58" s="763"/>
      <c r="CT58" s="763"/>
      <c r="CU58" s="763"/>
      <c r="CV58" s="763"/>
      <c r="CW58" s="763"/>
      <c r="CX58" s="763"/>
      <c r="CY58" s="763"/>
      <c r="CZ58" s="763"/>
      <c r="DA58" s="397"/>
      <c r="DB58" s="890"/>
      <c r="DC58" s="763"/>
      <c r="DD58" s="763"/>
      <c r="DE58" s="763"/>
      <c r="DF58" s="763"/>
      <c r="DG58" s="763"/>
      <c r="DH58" s="763"/>
      <c r="DI58" s="763">
        <v>1</v>
      </c>
      <c r="DJ58" s="889"/>
    </row>
    <row r="59" spans="1:114" ht="28.5" customHeight="1" thickBot="1" x14ac:dyDescent="0.3">
      <c r="A59" s="1749"/>
      <c r="B59" s="944">
        <v>58</v>
      </c>
      <c r="C59" s="991" t="s">
        <v>1111</v>
      </c>
      <c r="D59" s="997">
        <f t="shared" si="0"/>
        <v>0</v>
      </c>
      <c r="E59" s="890"/>
      <c r="F59" s="763"/>
      <c r="G59" s="763"/>
      <c r="H59" s="763"/>
      <c r="I59" s="763"/>
      <c r="J59" s="763"/>
      <c r="K59" s="763"/>
      <c r="L59" s="763"/>
      <c r="M59" s="889"/>
      <c r="N59" s="890"/>
      <c r="O59" s="763"/>
      <c r="P59" s="763"/>
      <c r="Q59" s="763"/>
      <c r="R59" s="763"/>
      <c r="S59" s="763"/>
      <c r="T59" s="763"/>
      <c r="U59" s="763"/>
      <c r="V59" s="763"/>
      <c r="W59" s="763"/>
      <c r="X59" s="763"/>
      <c r="Y59" s="889"/>
      <c r="Z59" s="890"/>
      <c r="AA59" s="763"/>
      <c r="AB59" s="763"/>
      <c r="AC59" s="763"/>
      <c r="AD59" s="763"/>
      <c r="AE59" s="763"/>
      <c r="AF59" s="763"/>
      <c r="AG59" s="763"/>
      <c r="AH59" s="763"/>
      <c r="AI59" s="763"/>
      <c r="AJ59" s="763"/>
      <c r="AK59" s="763"/>
      <c r="AL59" s="763"/>
      <c r="AM59" s="763"/>
      <c r="AN59" s="763"/>
      <c r="AO59" s="763"/>
      <c r="AP59" s="889"/>
      <c r="AQ59" s="890"/>
      <c r="AR59" s="763"/>
      <c r="AS59" s="763"/>
      <c r="AT59" s="763"/>
      <c r="AU59" s="763"/>
      <c r="AV59" s="763"/>
      <c r="AW59" s="763"/>
      <c r="AX59" s="763"/>
      <c r="AY59" s="763"/>
      <c r="AZ59" s="763"/>
      <c r="BA59" s="763"/>
      <c r="BB59" s="763"/>
      <c r="BC59" s="763"/>
      <c r="BD59" s="763"/>
      <c r="BE59" s="763"/>
      <c r="BF59" s="763"/>
      <c r="BG59" s="763"/>
      <c r="BH59" s="763"/>
      <c r="BI59" s="889"/>
      <c r="BJ59" s="398"/>
      <c r="BK59" s="763"/>
      <c r="BL59" s="763"/>
      <c r="BM59" s="763"/>
      <c r="BN59" s="763"/>
      <c r="BO59" s="763"/>
      <c r="BP59" s="763"/>
      <c r="BQ59" s="763"/>
      <c r="BR59" s="763"/>
      <c r="BS59" s="763"/>
      <c r="BT59" s="763"/>
      <c r="BU59" s="763"/>
      <c r="BV59" s="1248"/>
      <c r="BW59" s="889"/>
      <c r="BX59" s="890"/>
      <c r="BY59" s="763"/>
      <c r="BZ59" s="763"/>
      <c r="CA59" s="763"/>
      <c r="CB59" s="763"/>
      <c r="CC59" s="763"/>
      <c r="CD59" s="763"/>
      <c r="CE59" s="763"/>
      <c r="CF59" s="763"/>
      <c r="CG59" s="763"/>
      <c r="CH59" s="763"/>
      <c r="CI59" s="763"/>
      <c r="CJ59" s="763"/>
      <c r="CK59" s="763"/>
      <c r="CL59" s="763"/>
      <c r="CM59" s="763"/>
      <c r="CN59" s="763"/>
      <c r="CO59" s="763"/>
      <c r="CP59" s="763"/>
      <c r="CQ59" s="763"/>
      <c r="CR59" s="763"/>
      <c r="CS59" s="763"/>
      <c r="CT59" s="763"/>
      <c r="CU59" s="763"/>
      <c r="CV59" s="763"/>
      <c r="CW59" s="763"/>
      <c r="CX59" s="763"/>
      <c r="CY59" s="763"/>
      <c r="CZ59" s="763"/>
      <c r="DA59" s="397"/>
      <c r="DB59" s="890"/>
      <c r="DC59" s="763"/>
      <c r="DD59" s="763"/>
      <c r="DE59" s="763"/>
      <c r="DF59" s="763"/>
      <c r="DG59" s="763"/>
      <c r="DH59" s="763"/>
      <c r="DI59" s="763"/>
      <c r="DJ59" s="889"/>
    </row>
    <row r="60" spans="1:114" ht="15" customHeight="1" thickBot="1" x14ac:dyDescent="0.3">
      <c r="A60" s="1749"/>
      <c r="B60" s="897">
        <v>59</v>
      </c>
      <c r="C60" s="996" t="s">
        <v>497</v>
      </c>
      <c r="D60" s="997">
        <f t="shared" si="0"/>
        <v>3</v>
      </c>
      <c r="E60" s="898"/>
      <c r="F60" s="763"/>
      <c r="G60" s="763"/>
      <c r="H60" s="763"/>
      <c r="I60" s="763"/>
      <c r="J60" s="763"/>
      <c r="K60" s="763"/>
      <c r="L60" s="763"/>
      <c r="M60" s="889"/>
      <c r="N60" s="890"/>
      <c r="O60" s="763"/>
      <c r="P60" s="763"/>
      <c r="Q60" s="763"/>
      <c r="R60" s="763"/>
      <c r="S60" s="763">
        <v>1</v>
      </c>
      <c r="T60" s="763"/>
      <c r="U60" s="763"/>
      <c r="V60" s="763"/>
      <c r="W60" s="763"/>
      <c r="X60" s="763"/>
      <c r="Y60" s="889"/>
      <c r="Z60" s="890"/>
      <c r="AA60" s="763"/>
      <c r="AB60" s="763"/>
      <c r="AC60" s="763"/>
      <c r="AD60" s="763"/>
      <c r="AE60" s="763"/>
      <c r="AF60" s="763"/>
      <c r="AG60" s="763"/>
      <c r="AH60" s="763"/>
      <c r="AI60" s="763"/>
      <c r="AJ60" s="763"/>
      <c r="AK60" s="763"/>
      <c r="AL60" s="763"/>
      <c r="AM60" s="763"/>
      <c r="AN60" s="763"/>
      <c r="AO60" s="763"/>
      <c r="AP60" s="889"/>
      <c r="AQ60" s="890"/>
      <c r="AR60" s="763"/>
      <c r="AS60" s="763"/>
      <c r="AT60" s="763"/>
      <c r="AU60" s="763"/>
      <c r="AV60" s="763"/>
      <c r="AW60" s="763"/>
      <c r="AX60" s="763"/>
      <c r="AY60" s="763"/>
      <c r="AZ60" s="763"/>
      <c r="BA60" s="763"/>
      <c r="BB60" s="763"/>
      <c r="BC60" s="763"/>
      <c r="BD60" s="763">
        <v>1</v>
      </c>
      <c r="BE60" s="763"/>
      <c r="BF60" s="763"/>
      <c r="BG60" s="763"/>
      <c r="BH60" s="763"/>
      <c r="BI60" s="889"/>
      <c r="BJ60" s="398">
        <v>1</v>
      </c>
      <c r="BK60" s="763"/>
      <c r="BL60" s="763"/>
      <c r="BM60" s="763"/>
      <c r="BN60" s="763"/>
      <c r="BO60" s="763"/>
      <c r="BP60" s="763"/>
      <c r="BQ60" s="763"/>
      <c r="BR60" s="763"/>
      <c r="BS60" s="763"/>
      <c r="BT60" s="763"/>
      <c r="BU60" s="763"/>
      <c r="BV60" s="1248"/>
      <c r="BW60" s="889"/>
      <c r="BX60" s="890"/>
      <c r="BY60" s="763"/>
      <c r="BZ60" s="763"/>
      <c r="CA60" s="763"/>
      <c r="CB60" s="763"/>
      <c r="CC60" s="763"/>
      <c r="CD60" s="763"/>
      <c r="CE60" s="763"/>
      <c r="CF60" s="763"/>
      <c r="CG60" s="763"/>
      <c r="CH60" s="763"/>
      <c r="CI60" s="763"/>
      <c r="CJ60" s="763"/>
      <c r="CK60" s="763"/>
      <c r="CL60" s="763"/>
      <c r="CM60" s="763"/>
      <c r="CN60" s="763"/>
      <c r="CO60" s="763"/>
      <c r="CP60" s="763"/>
      <c r="CQ60" s="763"/>
      <c r="CR60" s="763"/>
      <c r="CS60" s="763"/>
      <c r="CT60" s="763"/>
      <c r="CU60" s="763"/>
      <c r="CV60" s="763"/>
      <c r="CW60" s="763"/>
      <c r="CX60" s="763"/>
      <c r="CY60" s="763"/>
      <c r="CZ60" s="763"/>
      <c r="DA60" s="397"/>
      <c r="DB60" s="890"/>
      <c r="DC60" s="763"/>
      <c r="DD60" s="763"/>
      <c r="DE60" s="763"/>
      <c r="DF60" s="763"/>
      <c r="DG60" s="763"/>
      <c r="DH60" s="763"/>
      <c r="DI60" s="763"/>
      <c r="DJ60" s="889"/>
    </row>
    <row r="61" spans="1:114" ht="15" customHeight="1" x14ac:dyDescent="0.25">
      <c r="A61" s="1736" t="s">
        <v>517</v>
      </c>
      <c r="B61" s="937">
        <v>1</v>
      </c>
      <c r="C61" s="952" t="s">
        <v>212</v>
      </c>
      <c r="D61" s="953">
        <f t="shared" si="0"/>
        <v>2</v>
      </c>
      <c r="E61" s="892"/>
      <c r="F61" s="119"/>
      <c r="G61" s="119"/>
      <c r="H61" s="119"/>
      <c r="I61" s="119"/>
      <c r="J61" s="119"/>
      <c r="K61" s="119"/>
      <c r="L61" s="119"/>
      <c r="M61" s="893"/>
      <c r="N61" s="894"/>
      <c r="O61" s="119"/>
      <c r="P61" s="119"/>
      <c r="Q61" s="119"/>
      <c r="R61" s="119"/>
      <c r="S61" s="119"/>
      <c r="T61" s="119"/>
      <c r="U61" s="119"/>
      <c r="V61" s="119"/>
      <c r="W61" s="119"/>
      <c r="X61" s="119"/>
      <c r="Y61" s="893"/>
      <c r="Z61" s="894"/>
      <c r="AA61" s="119"/>
      <c r="AB61" s="119"/>
      <c r="AC61" s="119"/>
      <c r="AD61" s="119"/>
      <c r="AE61" s="119"/>
      <c r="AF61" s="119"/>
      <c r="AG61" s="119"/>
      <c r="AH61" s="119"/>
      <c r="AI61" s="119"/>
      <c r="AJ61" s="119"/>
      <c r="AK61" s="119"/>
      <c r="AL61" s="119"/>
      <c r="AM61" s="119"/>
      <c r="AN61" s="119"/>
      <c r="AO61" s="119"/>
      <c r="AP61" s="893"/>
      <c r="AQ61" s="894"/>
      <c r="AR61" s="119"/>
      <c r="AS61" s="119"/>
      <c r="AT61" s="119"/>
      <c r="AU61" s="119"/>
      <c r="AV61" s="119"/>
      <c r="AW61" s="119"/>
      <c r="AX61" s="119"/>
      <c r="AY61" s="119"/>
      <c r="AZ61" s="119"/>
      <c r="BA61" s="119"/>
      <c r="BB61" s="119"/>
      <c r="BC61" s="119"/>
      <c r="BD61" s="119"/>
      <c r="BE61" s="119"/>
      <c r="BF61" s="119"/>
      <c r="BG61" s="119"/>
      <c r="BH61" s="119"/>
      <c r="BI61" s="893"/>
      <c r="BJ61" s="118"/>
      <c r="BK61" s="119"/>
      <c r="BL61" s="119">
        <v>1</v>
      </c>
      <c r="BM61" s="119"/>
      <c r="BN61" s="119"/>
      <c r="BO61" s="119"/>
      <c r="BP61" s="119"/>
      <c r="BQ61" s="119"/>
      <c r="BR61" s="119"/>
      <c r="BS61" s="119"/>
      <c r="BT61" s="119"/>
      <c r="BU61" s="119"/>
      <c r="BV61" s="1246">
        <v>1</v>
      </c>
      <c r="BW61" s="893"/>
      <c r="BX61" s="894"/>
      <c r="BY61" s="119"/>
      <c r="BZ61" s="119"/>
      <c r="CA61" s="119"/>
      <c r="CB61" s="119"/>
      <c r="CC61" s="119"/>
      <c r="CD61" s="119"/>
      <c r="CE61" s="119"/>
      <c r="CF61" s="119"/>
      <c r="CG61" s="119"/>
      <c r="CH61" s="119"/>
      <c r="CI61" s="119"/>
      <c r="CJ61" s="119"/>
      <c r="CK61" s="119"/>
      <c r="CL61" s="119"/>
      <c r="CM61" s="119"/>
      <c r="CN61" s="119"/>
      <c r="CO61" s="119"/>
      <c r="CP61" s="119"/>
      <c r="CQ61" s="119"/>
      <c r="CR61" s="119"/>
      <c r="CS61" s="119"/>
      <c r="CT61" s="119"/>
      <c r="CU61" s="119"/>
      <c r="CV61" s="119"/>
      <c r="CW61" s="119"/>
      <c r="CX61" s="119"/>
      <c r="CY61" s="119"/>
      <c r="CZ61" s="119"/>
      <c r="DA61" s="198"/>
      <c r="DB61" s="894"/>
      <c r="DC61" s="119"/>
      <c r="DD61" s="119"/>
      <c r="DE61" s="119"/>
      <c r="DF61" s="119"/>
      <c r="DG61" s="119"/>
      <c r="DH61" s="119"/>
      <c r="DI61" s="119"/>
      <c r="DJ61" s="893"/>
    </row>
    <row r="62" spans="1:114" ht="15" customHeight="1" x14ac:dyDescent="0.25">
      <c r="A62" s="1737"/>
      <c r="B62" s="860">
        <v>2</v>
      </c>
      <c r="C62" s="866" t="s">
        <v>261</v>
      </c>
      <c r="D62" s="918">
        <f t="shared" si="0"/>
        <v>0</v>
      </c>
      <c r="E62" s="873"/>
      <c r="F62" s="784"/>
      <c r="G62" s="784"/>
      <c r="H62" s="784"/>
      <c r="I62" s="784"/>
      <c r="J62" s="784"/>
      <c r="K62" s="784"/>
      <c r="L62" s="784"/>
      <c r="M62" s="872"/>
      <c r="N62" s="871"/>
      <c r="O62" s="784"/>
      <c r="P62" s="784"/>
      <c r="Q62" s="784"/>
      <c r="R62" s="784"/>
      <c r="S62" s="784"/>
      <c r="T62" s="784"/>
      <c r="U62" s="784"/>
      <c r="V62" s="784"/>
      <c r="W62" s="784"/>
      <c r="X62" s="784"/>
      <c r="Y62" s="872"/>
      <c r="Z62" s="871"/>
      <c r="AA62" s="784"/>
      <c r="AB62" s="784"/>
      <c r="AC62" s="784"/>
      <c r="AD62" s="784"/>
      <c r="AE62" s="784"/>
      <c r="AF62" s="784"/>
      <c r="AG62" s="784"/>
      <c r="AH62" s="784"/>
      <c r="AI62" s="784"/>
      <c r="AJ62" s="784"/>
      <c r="AK62" s="784"/>
      <c r="AL62" s="784"/>
      <c r="AM62" s="784"/>
      <c r="AN62" s="784"/>
      <c r="AO62" s="784"/>
      <c r="AP62" s="872"/>
      <c r="AQ62" s="871"/>
      <c r="AR62" s="784"/>
      <c r="AS62" s="784"/>
      <c r="AT62" s="784"/>
      <c r="AU62" s="784"/>
      <c r="AV62" s="784"/>
      <c r="AW62" s="784"/>
      <c r="AX62" s="784"/>
      <c r="AY62" s="784"/>
      <c r="AZ62" s="784"/>
      <c r="BA62" s="784"/>
      <c r="BB62" s="784"/>
      <c r="BC62" s="784"/>
      <c r="BD62" s="784"/>
      <c r="BE62" s="784"/>
      <c r="BF62" s="784"/>
      <c r="BG62" s="784"/>
      <c r="BH62" s="784"/>
      <c r="BI62" s="872"/>
      <c r="BJ62" s="80"/>
      <c r="BK62" s="784"/>
      <c r="BL62" s="784"/>
      <c r="BM62" s="784"/>
      <c r="BN62" s="784"/>
      <c r="BO62" s="784"/>
      <c r="BP62" s="784"/>
      <c r="BQ62" s="784"/>
      <c r="BR62" s="784"/>
      <c r="BS62" s="784"/>
      <c r="BT62" s="784"/>
      <c r="BU62" s="784"/>
      <c r="BV62" s="233"/>
      <c r="BW62" s="872"/>
      <c r="BX62" s="871"/>
      <c r="BY62" s="784"/>
      <c r="BZ62" s="784"/>
      <c r="CA62" s="784"/>
      <c r="CB62" s="784"/>
      <c r="CC62" s="784"/>
      <c r="CD62" s="784"/>
      <c r="CE62" s="784"/>
      <c r="CF62" s="784"/>
      <c r="CG62" s="784"/>
      <c r="CH62" s="784"/>
      <c r="CI62" s="784"/>
      <c r="CJ62" s="784"/>
      <c r="CK62" s="784"/>
      <c r="CL62" s="784"/>
      <c r="CM62" s="784"/>
      <c r="CN62" s="784"/>
      <c r="CO62" s="784"/>
      <c r="CP62" s="784"/>
      <c r="CQ62" s="784"/>
      <c r="CR62" s="784"/>
      <c r="CS62" s="784"/>
      <c r="CT62" s="784"/>
      <c r="CU62" s="784"/>
      <c r="CV62" s="784"/>
      <c r="CW62" s="784"/>
      <c r="CX62" s="784"/>
      <c r="CY62" s="784"/>
      <c r="CZ62" s="784"/>
      <c r="DA62" s="199"/>
      <c r="DB62" s="871"/>
      <c r="DC62" s="784"/>
      <c r="DD62" s="784"/>
      <c r="DE62" s="784"/>
      <c r="DF62" s="784"/>
      <c r="DG62" s="784"/>
      <c r="DH62" s="784"/>
      <c r="DI62" s="784"/>
      <c r="DJ62" s="872"/>
    </row>
    <row r="63" spans="1:114" ht="15" customHeight="1" x14ac:dyDescent="0.25">
      <c r="A63" s="1737"/>
      <c r="B63" s="860">
        <v>3</v>
      </c>
      <c r="C63" s="866" t="s">
        <v>190</v>
      </c>
      <c r="D63" s="918">
        <f t="shared" si="0"/>
        <v>8</v>
      </c>
      <c r="E63" s="873"/>
      <c r="F63" s="784"/>
      <c r="G63" s="784"/>
      <c r="H63" s="784"/>
      <c r="I63" s="784"/>
      <c r="J63" s="784"/>
      <c r="K63" s="784"/>
      <c r="L63" s="784"/>
      <c r="M63" s="872"/>
      <c r="N63" s="871"/>
      <c r="O63" s="784"/>
      <c r="P63" s="784"/>
      <c r="Q63" s="784"/>
      <c r="R63" s="784"/>
      <c r="S63" s="784"/>
      <c r="T63" s="784"/>
      <c r="U63" s="784"/>
      <c r="V63" s="784"/>
      <c r="W63" s="784"/>
      <c r="X63" s="784"/>
      <c r="Y63" s="872"/>
      <c r="Z63" s="871"/>
      <c r="AA63" s="784"/>
      <c r="AB63" s="784"/>
      <c r="AC63" s="784"/>
      <c r="AD63" s="784">
        <v>1</v>
      </c>
      <c r="AE63" s="784"/>
      <c r="AF63" s="784">
        <v>1</v>
      </c>
      <c r="AG63" s="784"/>
      <c r="AH63" s="784"/>
      <c r="AI63" s="784">
        <v>1</v>
      </c>
      <c r="AJ63" s="784"/>
      <c r="AK63" s="784"/>
      <c r="AL63" s="784"/>
      <c r="AM63" s="784"/>
      <c r="AN63" s="784"/>
      <c r="AO63" s="784">
        <v>1</v>
      </c>
      <c r="AP63" s="872"/>
      <c r="AQ63" s="871"/>
      <c r="AR63" s="784"/>
      <c r="AS63" s="784"/>
      <c r="AT63" s="784"/>
      <c r="AU63" s="784"/>
      <c r="AV63" s="784"/>
      <c r="AW63" s="784"/>
      <c r="AX63" s="784"/>
      <c r="AY63" s="784"/>
      <c r="AZ63" s="784"/>
      <c r="BA63" s="784"/>
      <c r="BB63" s="784"/>
      <c r="BC63" s="784"/>
      <c r="BD63" s="784"/>
      <c r="BE63" s="784"/>
      <c r="BF63" s="784"/>
      <c r="BG63" s="784"/>
      <c r="BH63" s="784"/>
      <c r="BI63" s="872"/>
      <c r="BJ63" s="80"/>
      <c r="BK63" s="784"/>
      <c r="BL63" s="784"/>
      <c r="BM63" s="784"/>
      <c r="BN63" s="784"/>
      <c r="BO63" s="784"/>
      <c r="BP63" s="784"/>
      <c r="BQ63" s="784"/>
      <c r="BR63" s="784"/>
      <c r="BS63" s="784"/>
      <c r="BT63" s="784"/>
      <c r="BU63" s="784"/>
      <c r="BV63" s="233"/>
      <c r="BW63" s="872"/>
      <c r="BX63" s="871"/>
      <c r="BY63" s="784">
        <v>1</v>
      </c>
      <c r="BZ63" s="784"/>
      <c r="CA63" s="784"/>
      <c r="CB63" s="784"/>
      <c r="CC63" s="784"/>
      <c r="CD63" s="784"/>
      <c r="CE63" s="784">
        <v>1</v>
      </c>
      <c r="CF63" s="784"/>
      <c r="CG63" s="784"/>
      <c r="CH63" s="784"/>
      <c r="CI63" s="784"/>
      <c r="CJ63" s="784"/>
      <c r="CK63" s="784"/>
      <c r="CL63" s="784"/>
      <c r="CM63" s="784"/>
      <c r="CN63" s="784"/>
      <c r="CO63" s="784"/>
      <c r="CP63" s="784"/>
      <c r="CQ63" s="784"/>
      <c r="CR63" s="784"/>
      <c r="CS63" s="784"/>
      <c r="CT63" s="784"/>
      <c r="CU63" s="784">
        <v>1</v>
      </c>
      <c r="CV63" s="784">
        <v>1</v>
      </c>
      <c r="CW63" s="784"/>
      <c r="CX63" s="784"/>
      <c r="CY63" s="784"/>
      <c r="CZ63" s="784"/>
      <c r="DA63" s="199"/>
      <c r="DB63" s="871"/>
      <c r="DC63" s="784"/>
      <c r="DD63" s="784"/>
      <c r="DE63" s="784"/>
      <c r="DF63" s="784"/>
      <c r="DG63" s="784"/>
      <c r="DH63" s="784"/>
      <c r="DI63" s="784"/>
      <c r="DJ63" s="872"/>
    </row>
    <row r="64" spans="1:114" ht="15" customHeight="1" thickBot="1" x14ac:dyDescent="0.3">
      <c r="A64" s="1737"/>
      <c r="B64" s="948">
        <v>4</v>
      </c>
      <c r="C64" s="866" t="s">
        <v>265</v>
      </c>
      <c r="D64" s="918">
        <f t="shared" si="0"/>
        <v>1</v>
      </c>
      <c r="E64" s="873"/>
      <c r="F64" s="784"/>
      <c r="G64" s="784"/>
      <c r="H64" s="784"/>
      <c r="I64" s="784"/>
      <c r="J64" s="784"/>
      <c r="K64" s="784"/>
      <c r="L64" s="784"/>
      <c r="M64" s="872"/>
      <c r="N64" s="871"/>
      <c r="O64" s="784"/>
      <c r="P64" s="784"/>
      <c r="Q64" s="784"/>
      <c r="R64" s="784"/>
      <c r="S64" s="784"/>
      <c r="T64" s="784"/>
      <c r="U64" s="784"/>
      <c r="V64" s="784"/>
      <c r="W64" s="784"/>
      <c r="X64" s="784"/>
      <c r="Y64" s="872"/>
      <c r="Z64" s="871"/>
      <c r="AA64" s="784"/>
      <c r="AB64" s="784"/>
      <c r="AC64" s="784"/>
      <c r="AD64" s="784"/>
      <c r="AE64" s="784"/>
      <c r="AF64" s="784"/>
      <c r="AG64" s="784"/>
      <c r="AH64" s="784">
        <v>1</v>
      </c>
      <c r="AI64" s="784"/>
      <c r="AJ64" s="784"/>
      <c r="AK64" s="784"/>
      <c r="AL64" s="784"/>
      <c r="AM64" s="784"/>
      <c r="AN64" s="784"/>
      <c r="AO64" s="784"/>
      <c r="AP64" s="872"/>
      <c r="AQ64" s="871"/>
      <c r="AR64" s="784"/>
      <c r="AS64" s="784"/>
      <c r="AT64" s="784"/>
      <c r="AU64" s="784"/>
      <c r="AV64" s="784"/>
      <c r="AW64" s="784"/>
      <c r="AX64" s="784"/>
      <c r="AY64" s="784"/>
      <c r="AZ64" s="784"/>
      <c r="BA64" s="784"/>
      <c r="BB64" s="784"/>
      <c r="BC64" s="784"/>
      <c r="BD64" s="784"/>
      <c r="BE64" s="784"/>
      <c r="BF64" s="784"/>
      <c r="BG64" s="784"/>
      <c r="BH64" s="784"/>
      <c r="BI64" s="872"/>
      <c r="BJ64" s="80"/>
      <c r="BK64" s="784"/>
      <c r="BL64" s="784"/>
      <c r="BM64" s="784"/>
      <c r="BN64" s="784"/>
      <c r="BO64" s="784"/>
      <c r="BP64" s="784"/>
      <c r="BQ64" s="784"/>
      <c r="BR64" s="784"/>
      <c r="BS64" s="784"/>
      <c r="BT64" s="784"/>
      <c r="BU64" s="784"/>
      <c r="BV64" s="233"/>
      <c r="BW64" s="872"/>
      <c r="BX64" s="871"/>
      <c r="BY64" s="784"/>
      <c r="BZ64" s="784"/>
      <c r="CA64" s="784"/>
      <c r="CB64" s="784"/>
      <c r="CC64" s="784"/>
      <c r="CD64" s="784"/>
      <c r="CE64" s="784"/>
      <c r="CF64" s="784"/>
      <c r="CG64" s="784"/>
      <c r="CH64" s="784"/>
      <c r="CI64" s="784"/>
      <c r="CJ64" s="784"/>
      <c r="CK64" s="784"/>
      <c r="CL64" s="784"/>
      <c r="CM64" s="784"/>
      <c r="CN64" s="784"/>
      <c r="CO64" s="784"/>
      <c r="CP64" s="784"/>
      <c r="CQ64" s="784"/>
      <c r="CR64" s="784"/>
      <c r="CS64" s="784"/>
      <c r="CT64" s="784"/>
      <c r="CU64" s="784"/>
      <c r="CV64" s="784"/>
      <c r="CW64" s="784"/>
      <c r="CX64" s="784"/>
      <c r="CY64" s="784"/>
      <c r="CZ64" s="784"/>
      <c r="DA64" s="199"/>
      <c r="DB64" s="871"/>
      <c r="DC64" s="784"/>
      <c r="DD64" s="784"/>
      <c r="DE64" s="784"/>
      <c r="DF64" s="784"/>
      <c r="DG64" s="784"/>
      <c r="DH64" s="784"/>
      <c r="DI64" s="784"/>
      <c r="DJ64" s="872"/>
    </row>
    <row r="65" spans="1:114" ht="15" customHeight="1" thickBot="1" x14ac:dyDescent="0.3">
      <c r="A65" s="1738"/>
      <c r="B65" s="349">
        <v>5</v>
      </c>
      <c r="C65" s="867" t="s">
        <v>1373</v>
      </c>
      <c r="D65" s="919">
        <f t="shared" si="0"/>
        <v>0</v>
      </c>
      <c r="E65" s="951"/>
      <c r="F65" s="79"/>
      <c r="G65" s="79"/>
      <c r="H65" s="79"/>
      <c r="I65" s="79"/>
      <c r="J65" s="79"/>
      <c r="K65" s="79"/>
      <c r="L65" s="79"/>
      <c r="M65" s="875"/>
      <c r="N65" s="876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875"/>
      <c r="Z65" s="876"/>
      <c r="AA65" s="79"/>
      <c r="AB65" s="79"/>
      <c r="AC65" s="79"/>
      <c r="AD65" s="79"/>
      <c r="AE65" s="79"/>
      <c r="AF65" s="79"/>
      <c r="AG65" s="79"/>
      <c r="AH65" s="79"/>
      <c r="AI65" s="79"/>
      <c r="AJ65" s="79"/>
      <c r="AK65" s="79"/>
      <c r="AL65" s="79"/>
      <c r="AM65" s="79"/>
      <c r="AN65" s="79"/>
      <c r="AO65" s="79"/>
      <c r="AP65" s="875"/>
      <c r="AQ65" s="876"/>
      <c r="AR65" s="79"/>
      <c r="AS65" s="79"/>
      <c r="AT65" s="79"/>
      <c r="AU65" s="79"/>
      <c r="AV65" s="79"/>
      <c r="AW65" s="79"/>
      <c r="AX65" s="79"/>
      <c r="AY65" s="79"/>
      <c r="AZ65" s="79"/>
      <c r="BA65" s="79"/>
      <c r="BB65" s="79"/>
      <c r="BC65" s="79"/>
      <c r="BD65" s="79"/>
      <c r="BE65" s="79"/>
      <c r="BF65" s="79"/>
      <c r="BG65" s="79"/>
      <c r="BH65" s="79"/>
      <c r="BI65" s="875"/>
      <c r="BJ65" s="81"/>
      <c r="BK65" s="79"/>
      <c r="BL65" s="79"/>
      <c r="BM65" s="79"/>
      <c r="BN65" s="79"/>
      <c r="BO65" s="79"/>
      <c r="BP65" s="79"/>
      <c r="BQ65" s="79"/>
      <c r="BR65" s="79"/>
      <c r="BS65" s="79"/>
      <c r="BT65" s="79"/>
      <c r="BU65" s="79"/>
      <c r="BV65" s="1249"/>
      <c r="BW65" s="875"/>
      <c r="BX65" s="876"/>
      <c r="BY65" s="79"/>
      <c r="BZ65" s="79"/>
      <c r="CA65" s="79"/>
      <c r="CB65" s="79"/>
      <c r="CC65" s="79"/>
      <c r="CD65" s="79"/>
      <c r="CE65" s="79"/>
      <c r="CF65" s="79"/>
      <c r="CG65" s="79"/>
      <c r="CH65" s="79"/>
      <c r="CI65" s="79"/>
      <c r="CJ65" s="79"/>
      <c r="CK65" s="79"/>
      <c r="CL65" s="79"/>
      <c r="CM65" s="79"/>
      <c r="CN65" s="79"/>
      <c r="CO65" s="79"/>
      <c r="CP65" s="79"/>
      <c r="CQ65" s="79"/>
      <c r="CR65" s="79"/>
      <c r="CS65" s="79"/>
      <c r="CT65" s="79"/>
      <c r="CU65" s="79"/>
      <c r="CV65" s="79"/>
      <c r="CW65" s="79"/>
      <c r="CX65" s="79"/>
      <c r="CY65" s="79"/>
      <c r="CZ65" s="79"/>
      <c r="DA65" s="200"/>
      <c r="DB65" s="876"/>
      <c r="DC65" s="79"/>
      <c r="DD65" s="79"/>
      <c r="DE65" s="79"/>
      <c r="DF65" s="79"/>
      <c r="DG65" s="79"/>
      <c r="DH65" s="79"/>
      <c r="DI65" s="79"/>
      <c r="DJ65" s="875"/>
    </row>
    <row r="66" spans="1:114" ht="15" customHeight="1" x14ac:dyDescent="0.25">
      <c r="A66" s="1736" t="s">
        <v>516</v>
      </c>
      <c r="B66" s="937">
        <v>1</v>
      </c>
      <c r="C66" s="979" t="s">
        <v>284</v>
      </c>
      <c r="D66" s="980">
        <f t="shared" si="0"/>
        <v>0</v>
      </c>
      <c r="E66" s="892"/>
      <c r="F66" s="119"/>
      <c r="G66" s="119"/>
      <c r="H66" s="119"/>
      <c r="I66" s="119"/>
      <c r="J66" s="119"/>
      <c r="K66" s="119"/>
      <c r="L66" s="119"/>
      <c r="M66" s="893"/>
      <c r="N66" s="894"/>
      <c r="O66" s="119"/>
      <c r="P66" s="119"/>
      <c r="Q66" s="119"/>
      <c r="R66" s="119"/>
      <c r="S66" s="119"/>
      <c r="T66" s="119"/>
      <c r="U66" s="119"/>
      <c r="V66" s="119"/>
      <c r="W66" s="119"/>
      <c r="X66" s="119"/>
      <c r="Y66" s="893"/>
      <c r="Z66" s="894"/>
      <c r="AA66" s="119"/>
      <c r="AB66" s="119"/>
      <c r="AC66" s="119"/>
      <c r="AD66" s="119"/>
      <c r="AE66" s="119"/>
      <c r="AF66" s="119"/>
      <c r="AG66" s="119"/>
      <c r="AH66" s="119"/>
      <c r="AI66" s="119"/>
      <c r="AJ66" s="119"/>
      <c r="AK66" s="119"/>
      <c r="AL66" s="119"/>
      <c r="AM66" s="119"/>
      <c r="AN66" s="119"/>
      <c r="AO66" s="119"/>
      <c r="AP66" s="893"/>
      <c r="AQ66" s="894"/>
      <c r="AR66" s="119"/>
      <c r="AS66" s="119"/>
      <c r="AT66" s="119"/>
      <c r="AU66" s="119"/>
      <c r="AV66" s="119"/>
      <c r="AW66" s="119"/>
      <c r="AX66" s="119"/>
      <c r="AY66" s="119"/>
      <c r="AZ66" s="119"/>
      <c r="BA66" s="119"/>
      <c r="BB66" s="119"/>
      <c r="BC66" s="119"/>
      <c r="BD66" s="119"/>
      <c r="BE66" s="119"/>
      <c r="BF66" s="119"/>
      <c r="BG66" s="119"/>
      <c r="BH66" s="119"/>
      <c r="BI66" s="893"/>
      <c r="BJ66" s="118"/>
      <c r="BK66" s="119"/>
      <c r="BL66" s="119"/>
      <c r="BM66" s="119"/>
      <c r="BN66" s="119"/>
      <c r="BO66" s="119"/>
      <c r="BP66" s="119"/>
      <c r="BQ66" s="119"/>
      <c r="BR66" s="119"/>
      <c r="BS66" s="119"/>
      <c r="BT66" s="119"/>
      <c r="BU66" s="119"/>
      <c r="BV66" s="1246"/>
      <c r="BW66" s="893"/>
      <c r="BX66" s="894"/>
      <c r="BY66" s="119"/>
      <c r="BZ66" s="119"/>
      <c r="CA66" s="119"/>
      <c r="CB66" s="119"/>
      <c r="CC66" s="119"/>
      <c r="CD66" s="119"/>
      <c r="CE66" s="119"/>
      <c r="CF66" s="119"/>
      <c r="CG66" s="119"/>
      <c r="CH66" s="119"/>
      <c r="CI66" s="119"/>
      <c r="CJ66" s="119"/>
      <c r="CK66" s="119"/>
      <c r="CL66" s="119"/>
      <c r="CM66" s="119"/>
      <c r="CN66" s="119"/>
      <c r="CO66" s="119"/>
      <c r="CP66" s="119"/>
      <c r="CQ66" s="119"/>
      <c r="CR66" s="119"/>
      <c r="CS66" s="119"/>
      <c r="CT66" s="119"/>
      <c r="CU66" s="119"/>
      <c r="CV66" s="119"/>
      <c r="CW66" s="119"/>
      <c r="CX66" s="119"/>
      <c r="CY66" s="119"/>
      <c r="CZ66" s="119"/>
      <c r="DA66" s="198"/>
      <c r="DB66" s="894"/>
      <c r="DC66" s="119"/>
      <c r="DD66" s="119"/>
      <c r="DE66" s="119"/>
      <c r="DF66" s="119"/>
      <c r="DG66" s="119"/>
      <c r="DH66" s="119"/>
      <c r="DI66" s="119"/>
      <c r="DJ66" s="893"/>
    </row>
    <row r="67" spans="1:114" ht="15" customHeight="1" x14ac:dyDescent="0.25">
      <c r="A67" s="1737"/>
      <c r="B67" s="860">
        <v>2</v>
      </c>
      <c r="C67" s="981" t="s">
        <v>274</v>
      </c>
      <c r="D67" s="982">
        <f t="shared" ref="D67:D130" si="1">SUM(E67:DJ67)</f>
        <v>1</v>
      </c>
      <c r="E67" s="873"/>
      <c r="F67" s="784"/>
      <c r="G67" s="784"/>
      <c r="H67" s="784"/>
      <c r="I67" s="784"/>
      <c r="J67" s="784"/>
      <c r="K67" s="784"/>
      <c r="L67" s="784"/>
      <c r="M67" s="872"/>
      <c r="N67" s="871"/>
      <c r="O67" s="784"/>
      <c r="P67" s="784"/>
      <c r="Q67" s="784"/>
      <c r="R67" s="784"/>
      <c r="S67" s="784"/>
      <c r="T67" s="784"/>
      <c r="U67" s="784"/>
      <c r="V67" s="784"/>
      <c r="W67" s="784"/>
      <c r="X67" s="784"/>
      <c r="Y67" s="872"/>
      <c r="Z67" s="871"/>
      <c r="AA67" s="784"/>
      <c r="AB67" s="784"/>
      <c r="AC67" s="784"/>
      <c r="AD67" s="784"/>
      <c r="AE67" s="784"/>
      <c r="AF67" s="784"/>
      <c r="AG67" s="784"/>
      <c r="AH67" s="784"/>
      <c r="AI67" s="784"/>
      <c r="AJ67" s="784"/>
      <c r="AK67" s="784"/>
      <c r="AL67" s="784"/>
      <c r="AM67" s="784"/>
      <c r="AN67" s="784"/>
      <c r="AO67" s="784"/>
      <c r="AP67" s="872"/>
      <c r="AQ67" s="871">
        <v>1</v>
      </c>
      <c r="AR67" s="784"/>
      <c r="AS67" s="784"/>
      <c r="AT67" s="784"/>
      <c r="AU67" s="784"/>
      <c r="AV67" s="784"/>
      <c r="AW67" s="784"/>
      <c r="AX67" s="784"/>
      <c r="AY67" s="784"/>
      <c r="AZ67" s="784"/>
      <c r="BA67" s="784"/>
      <c r="BB67" s="784"/>
      <c r="BC67" s="784"/>
      <c r="BD67" s="784"/>
      <c r="BE67" s="784"/>
      <c r="BF67" s="784"/>
      <c r="BG67" s="784"/>
      <c r="BH67" s="784"/>
      <c r="BI67" s="872"/>
      <c r="BJ67" s="80"/>
      <c r="BK67" s="784"/>
      <c r="BL67" s="784"/>
      <c r="BM67" s="784"/>
      <c r="BN67" s="784"/>
      <c r="BO67" s="784"/>
      <c r="BP67" s="784"/>
      <c r="BQ67" s="784"/>
      <c r="BR67" s="784"/>
      <c r="BS67" s="784"/>
      <c r="BT67" s="784"/>
      <c r="BU67" s="784"/>
      <c r="BV67" s="233"/>
      <c r="BW67" s="872"/>
      <c r="BX67" s="871"/>
      <c r="BY67" s="784"/>
      <c r="BZ67" s="784"/>
      <c r="CA67" s="784"/>
      <c r="CB67" s="784"/>
      <c r="CC67" s="784"/>
      <c r="CD67" s="784"/>
      <c r="CE67" s="784"/>
      <c r="CF67" s="784"/>
      <c r="CG67" s="784"/>
      <c r="CH67" s="784"/>
      <c r="CI67" s="784"/>
      <c r="CJ67" s="784"/>
      <c r="CK67" s="784"/>
      <c r="CL67" s="784"/>
      <c r="CM67" s="784"/>
      <c r="CN67" s="784"/>
      <c r="CO67" s="784"/>
      <c r="CP67" s="784"/>
      <c r="CQ67" s="784"/>
      <c r="CR67" s="784"/>
      <c r="CS67" s="784"/>
      <c r="CT67" s="784"/>
      <c r="CU67" s="784"/>
      <c r="CV67" s="784"/>
      <c r="CW67" s="784"/>
      <c r="CX67" s="784"/>
      <c r="CY67" s="784"/>
      <c r="CZ67" s="784"/>
      <c r="DA67" s="199"/>
      <c r="DB67" s="871"/>
      <c r="DC67" s="784"/>
      <c r="DD67" s="784"/>
      <c r="DE67" s="784"/>
      <c r="DF67" s="784"/>
      <c r="DG67" s="784"/>
      <c r="DH67" s="784"/>
      <c r="DI67" s="784"/>
      <c r="DJ67" s="872"/>
    </row>
    <row r="68" spans="1:114" ht="15" customHeight="1" x14ac:dyDescent="0.25">
      <c r="A68" s="1737"/>
      <c r="B68" s="860">
        <v>3</v>
      </c>
      <c r="C68" s="981" t="s">
        <v>63</v>
      </c>
      <c r="D68" s="982">
        <f t="shared" si="1"/>
        <v>9</v>
      </c>
      <c r="E68" s="873"/>
      <c r="F68" s="784"/>
      <c r="G68" s="784"/>
      <c r="H68" s="784"/>
      <c r="I68" s="784"/>
      <c r="J68" s="784">
        <v>1</v>
      </c>
      <c r="K68" s="784">
        <v>1</v>
      </c>
      <c r="L68" s="784"/>
      <c r="M68" s="872"/>
      <c r="N68" s="871"/>
      <c r="O68" s="784"/>
      <c r="P68" s="784"/>
      <c r="Q68" s="784"/>
      <c r="R68" s="784"/>
      <c r="S68" s="784"/>
      <c r="T68" s="784"/>
      <c r="U68" s="784"/>
      <c r="V68" s="784"/>
      <c r="W68" s="784">
        <v>1</v>
      </c>
      <c r="X68" s="784"/>
      <c r="Y68" s="872"/>
      <c r="Z68" s="871"/>
      <c r="AA68" s="784"/>
      <c r="AB68" s="784"/>
      <c r="AC68" s="784"/>
      <c r="AD68" s="784"/>
      <c r="AE68" s="784"/>
      <c r="AF68" s="784"/>
      <c r="AG68" s="784"/>
      <c r="AH68" s="784">
        <v>1</v>
      </c>
      <c r="AI68" s="784"/>
      <c r="AJ68" s="784"/>
      <c r="AK68" s="784"/>
      <c r="AL68" s="784"/>
      <c r="AM68" s="784"/>
      <c r="AN68" s="784"/>
      <c r="AO68" s="784"/>
      <c r="AP68" s="872">
        <v>1</v>
      </c>
      <c r="AQ68" s="871"/>
      <c r="AR68" s="784"/>
      <c r="AS68" s="784"/>
      <c r="AT68" s="784"/>
      <c r="AU68" s="784"/>
      <c r="AV68" s="784"/>
      <c r="AW68" s="784"/>
      <c r="AX68" s="784"/>
      <c r="AY68" s="784"/>
      <c r="AZ68" s="784"/>
      <c r="BA68" s="784"/>
      <c r="BB68" s="784"/>
      <c r="BC68" s="784">
        <v>1</v>
      </c>
      <c r="BD68" s="784"/>
      <c r="BE68" s="784"/>
      <c r="BF68" s="784"/>
      <c r="BG68" s="784">
        <v>1</v>
      </c>
      <c r="BH68" s="784"/>
      <c r="BI68" s="872">
        <v>1</v>
      </c>
      <c r="BJ68" s="80"/>
      <c r="BK68" s="784"/>
      <c r="BL68" s="784"/>
      <c r="BM68" s="784"/>
      <c r="BN68" s="784"/>
      <c r="BO68" s="784"/>
      <c r="BP68" s="784"/>
      <c r="BQ68" s="784"/>
      <c r="BR68" s="784"/>
      <c r="BS68" s="784"/>
      <c r="BT68" s="784"/>
      <c r="BU68" s="784"/>
      <c r="BV68" s="233"/>
      <c r="BW68" s="872"/>
      <c r="BX68" s="871"/>
      <c r="BY68" s="784"/>
      <c r="BZ68" s="784"/>
      <c r="CA68" s="784"/>
      <c r="CB68" s="784"/>
      <c r="CC68" s="784"/>
      <c r="CD68" s="784"/>
      <c r="CE68" s="784"/>
      <c r="CF68" s="784"/>
      <c r="CG68" s="784"/>
      <c r="CH68" s="784"/>
      <c r="CI68" s="784"/>
      <c r="CJ68" s="784"/>
      <c r="CK68" s="784"/>
      <c r="CL68" s="784"/>
      <c r="CM68" s="784"/>
      <c r="CN68" s="784"/>
      <c r="CO68" s="784"/>
      <c r="CP68" s="784"/>
      <c r="CQ68" s="784"/>
      <c r="CR68" s="784"/>
      <c r="CS68" s="784"/>
      <c r="CT68" s="784"/>
      <c r="CU68" s="784"/>
      <c r="CV68" s="784">
        <v>1</v>
      </c>
      <c r="CW68" s="784"/>
      <c r="CX68" s="784"/>
      <c r="CY68" s="784"/>
      <c r="CZ68" s="784"/>
      <c r="DA68" s="199"/>
      <c r="DB68" s="871"/>
      <c r="DC68" s="784"/>
      <c r="DD68" s="784"/>
      <c r="DE68" s="784"/>
      <c r="DF68" s="784"/>
      <c r="DG68" s="784"/>
      <c r="DH68" s="784"/>
      <c r="DI68" s="784"/>
      <c r="DJ68" s="872"/>
    </row>
    <row r="69" spans="1:114" ht="15" customHeight="1" x14ac:dyDescent="0.25">
      <c r="A69" s="1737"/>
      <c r="B69" s="860">
        <v>4</v>
      </c>
      <c r="C69" s="981" t="s">
        <v>231</v>
      </c>
      <c r="D69" s="982">
        <f t="shared" si="1"/>
        <v>4</v>
      </c>
      <c r="E69" s="873"/>
      <c r="F69" s="784"/>
      <c r="G69" s="784"/>
      <c r="H69" s="784"/>
      <c r="I69" s="784"/>
      <c r="J69" s="784"/>
      <c r="K69" s="784"/>
      <c r="L69" s="784"/>
      <c r="M69" s="872"/>
      <c r="N69" s="871"/>
      <c r="O69" s="784"/>
      <c r="P69" s="784"/>
      <c r="Q69" s="784"/>
      <c r="R69" s="784"/>
      <c r="S69" s="784"/>
      <c r="T69" s="784">
        <v>1</v>
      </c>
      <c r="U69" s="784"/>
      <c r="V69" s="784"/>
      <c r="W69" s="784"/>
      <c r="X69" s="784">
        <v>1</v>
      </c>
      <c r="Y69" s="872"/>
      <c r="Z69" s="871"/>
      <c r="AA69" s="784"/>
      <c r="AB69" s="784"/>
      <c r="AC69" s="784"/>
      <c r="AD69" s="784"/>
      <c r="AE69" s="784"/>
      <c r="AF69" s="784"/>
      <c r="AG69" s="784"/>
      <c r="AH69" s="784"/>
      <c r="AI69" s="784"/>
      <c r="AJ69" s="784"/>
      <c r="AK69" s="784"/>
      <c r="AL69" s="784"/>
      <c r="AM69" s="784"/>
      <c r="AN69" s="784"/>
      <c r="AO69" s="784"/>
      <c r="AP69" s="872"/>
      <c r="AQ69" s="871"/>
      <c r="AR69" s="784"/>
      <c r="AS69" s="784"/>
      <c r="AT69" s="784"/>
      <c r="AU69" s="784"/>
      <c r="AV69" s="784"/>
      <c r="AW69" s="784"/>
      <c r="AX69" s="784"/>
      <c r="AY69" s="784"/>
      <c r="AZ69" s="784"/>
      <c r="BA69" s="784"/>
      <c r="BB69" s="784"/>
      <c r="BC69" s="784"/>
      <c r="BD69" s="784"/>
      <c r="BE69" s="784"/>
      <c r="BF69" s="784"/>
      <c r="BG69" s="784"/>
      <c r="BH69" s="784"/>
      <c r="BI69" s="872"/>
      <c r="BJ69" s="80"/>
      <c r="BK69" s="784"/>
      <c r="BL69" s="784"/>
      <c r="BM69" s="784"/>
      <c r="BN69" s="784"/>
      <c r="BO69" s="784"/>
      <c r="BP69" s="784"/>
      <c r="BQ69" s="784"/>
      <c r="BR69" s="784"/>
      <c r="BS69" s="784"/>
      <c r="BT69" s="784"/>
      <c r="BU69" s="784"/>
      <c r="BV69" s="233"/>
      <c r="BW69" s="872"/>
      <c r="BX69" s="871"/>
      <c r="BY69" s="784"/>
      <c r="BZ69" s="784"/>
      <c r="CA69" s="784"/>
      <c r="CB69" s="784"/>
      <c r="CC69" s="784"/>
      <c r="CD69" s="784"/>
      <c r="CE69" s="784"/>
      <c r="CF69" s="784"/>
      <c r="CG69" s="784"/>
      <c r="CH69" s="784"/>
      <c r="CI69" s="784"/>
      <c r="CJ69" s="784"/>
      <c r="CK69" s="784"/>
      <c r="CL69" s="784"/>
      <c r="CM69" s="784">
        <v>1</v>
      </c>
      <c r="CN69" s="784"/>
      <c r="CO69" s="784"/>
      <c r="CP69" s="784"/>
      <c r="CQ69" s="784"/>
      <c r="CR69" s="784"/>
      <c r="CS69" s="784">
        <v>1</v>
      </c>
      <c r="CT69" s="784"/>
      <c r="CU69" s="784"/>
      <c r="CV69" s="784"/>
      <c r="CW69" s="784"/>
      <c r="CX69" s="784"/>
      <c r="CY69" s="784"/>
      <c r="CZ69" s="784"/>
      <c r="DA69" s="199"/>
      <c r="DB69" s="871"/>
      <c r="DC69" s="784"/>
      <c r="DD69" s="784"/>
      <c r="DE69" s="784"/>
      <c r="DF69" s="784"/>
      <c r="DG69" s="784"/>
      <c r="DH69" s="784"/>
      <c r="DI69" s="784"/>
      <c r="DJ69" s="872"/>
    </row>
    <row r="70" spans="1:114" ht="15" customHeight="1" x14ac:dyDescent="0.25">
      <c r="A70" s="1737"/>
      <c r="B70" s="860">
        <v>5</v>
      </c>
      <c r="C70" s="981" t="s">
        <v>209</v>
      </c>
      <c r="D70" s="982">
        <f t="shared" si="1"/>
        <v>0</v>
      </c>
      <c r="E70" s="873"/>
      <c r="F70" s="784"/>
      <c r="G70" s="784"/>
      <c r="H70" s="784"/>
      <c r="I70" s="784"/>
      <c r="J70" s="784"/>
      <c r="K70" s="784"/>
      <c r="L70" s="784"/>
      <c r="M70" s="872"/>
      <c r="N70" s="871"/>
      <c r="O70" s="784"/>
      <c r="P70" s="784"/>
      <c r="Q70" s="784"/>
      <c r="R70" s="784"/>
      <c r="S70" s="784"/>
      <c r="T70" s="784"/>
      <c r="U70" s="784"/>
      <c r="V70" s="784"/>
      <c r="W70" s="784"/>
      <c r="X70" s="784"/>
      <c r="Y70" s="872"/>
      <c r="Z70" s="871"/>
      <c r="AA70" s="784"/>
      <c r="AB70" s="784"/>
      <c r="AC70" s="784"/>
      <c r="AD70" s="784"/>
      <c r="AE70" s="784"/>
      <c r="AF70" s="784"/>
      <c r="AG70" s="784"/>
      <c r="AH70" s="784"/>
      <c r="AI70" s="784"/>
      <c r="AJ70" s="784"/>
      <c r="AK70" s="784"/>
      <c r="AL70" s="784"/>
      <c r="AM70" s="784"/>
      <c r="AN70" s="784"/>
      <c r="AO70" s="784"/>
      <c r="AP70" s="872"/>
      <c r="AQ70" s="871"/>
      <c r="AR70" s="784"/>
      <c r="AS70" s="784"/>
      <c r="AT70" s="784"/>
      <c r="AU70" s="784"/>
      <c r="AV70" s="784"/>
      <c r="AW70" s="784"/>
      <c r="AX70" s="784"/>
      <c r="AY70" s="784"/>
      <c r="AZ70" s="784"/>
      <c r="BA70" s="784"/>
      <c r="BB70" s="784"/>
      <c r="BC70" s="784"/>
      <c r="BD70" s="784"/>
      <c r="BE70" s="784"/>
      <c r="BF70" s="784"/>
      <c r="BG70" s="784"/>
      <c r="BH70" s="784"/>
      <c r="BI70" s="872"/>
      <c r="BJ70" s="80"/>
      <c r="BK70" s="784"/>
      <c r="BL70" s="784"/>
      <c r="BM70" s="784"/>
      <c r="BN70" s="784"/>
      <c r="BO70" s="784"/>
      <c r="BP70" s="784"/>
      <c r="BQ70" s="784"/>
      <c r="BR70" s="784"/>
      <c r="BS70" s="784"/>
      <c r="BT70" s="784"/>
      <c r="BU70" s="784"/>
      <c r="BV70" s="233"/>
      <c r="BW70" s="872"/>
      <c r="BX70" s="871"/>
      <c r="BY70" s="784"/>
      <c r="BZ70" s="784"/>
      <c r="CA70" s="784"/>
      <c r="CB70" s="784"/>
      <c r="CC70" s="784"/>
      <c r="CD70" s="784"/>
      <c r="CE70" s="784"/>
      <c r="CF70" s="784"/>
      <c r="CG70" s="784"/>
      <c r="CH70" s="784"/>
      <c r="CI70" s="784"/>
      <c r="CJ70" s="784"/>
      <c r="CK70" s="784"/>
      <c r="CL70" s="784"/>
      <c r="CM70" s="784"/>
      <c r="CN70" s="784"/>
      <c r="CO70" s="784"/>
      <c r="CP70" s="784"/>
      <c r="CQ70" s="784"/>
      <c r="CR70" s="784"/>
      <c r="CS70" s="784"/>
      <c r="CT70" s="784"/>
      <c r="CU70" s="784"/>
      <c r="CV70" s="784"/>
      <c r="CW70" s="784"/>
      <c r="CX70" s="784"/>
      <c r="CY70" s="784"/>
      <c r="CZ70" s="784"/>
      <c r="DA70" s="199"/>
      <c r="DB70" s="871"/>
      <c r="DC70" s="784"/>
      <c r="DD70" s="784"/>
      <c r="DE70" s="784"/>
      <c r="DF70" s="784"/>
      <c r="DG70" s="784"/>
      <c r="DH70" s="784"/>
      <c r="DI70" s="784"/>
      <c r="DJ70" s="872"/>
    </row>
    <row r="71" spans="1:114" ht="15" customHeight="1" x14ac:dyDescent="0.25">
      <c r="A71" s="1737"/>
      <c r="B71" s="860">
        <v>6</v>
      </c>
      <c r="C71" s="981" t="s">
        <v>525</v>
      </c>
      <c r="D71" s="982">
        <f t="shared" si="1"/>
        <v>1</v>
      </c>
      <c r="E71" s="873"/>
      <c r="F71" s="784"/>
      <c r="G71" s="784"/>
      <c r="H71" s="784"/>
      <c r="I71" s="784"/>
      <c r="J71" s="784"/>
      <c r="K71" s="784"/>
      <c r="L71" s="784"/>
      <c r="M71" s="872"/>
      <c r="N71" s="871"/>
      <c r="O71" s="784"/>
      <c r="P71" s="784"/>
      <c r="Q71" s="784"/>
      <c r="R71" s="784"/>
      <c r="S71" s="784"/>
      <c r="T71" s="784"/>
      <c r="U71" s="784"/>
      <c r="V71" s="784"/>
      <c r="W71" s="784"/>
      <c r="X71" s="784"/>
      <c r="Y71" s="872"/>
      <c r="Z71" s="871"/>
      <c r="AA71" s="784"/>
      <c r="AB71" s="784"/>
      <c r="AC71" s="784"/>
      <c r="AD71" s="784"/>
      <c r="AE71" s="784"/>
      <c r="AF71" s="784"/>
      <c r="AG71" s="784"/>
      <c r="AH71" s="784"/>
      <c r="AI71" s="784"/>
      <c r="AJ71" s="784"/>
      <c r="AK71" s="784"/>
      <c r="AL71" s="784"/>
      <c r="AM71" s="784">
        <v>1</v>
      </c>
      <c r="AN71" s="784"/>
      <c r="AO71" s="784"/>
      <c r="AP71" s="872"/>
      <c r="AQ71" s="871"/>
      <c r="AR71" s="784"/>
      <c r="AS71" s="784"/>
      <c r="AT71" s="784"/>
      <c r="AU71" s="784"/>
      <c r="AV71" s="784"/>
      <c r="AW71" s="784"/>
      <c r="AX71" s="784"/>
      <c r="AY71" s="784"/>
      <c r="AZ71" s="784"/>
      <c r="BA71" s="784"/>
      <c r="BB71" s="784"/>
      <c r="BC71" s="784"/>
      <c r="BD71" s="784"/>
      <c r="BE71" s="784"/>
      <c r="BF71" s="784"/>
      <c r="BG71" s="784"/>
      <c r="BH71" s="784"/>
      <c r="BI71" s="872"/>
      <c r="BJ71" s="80"/>
      <c r="BK71" s="784"/>
      <c r="BL71" s="784"/>
      <c r="BM71" s="784"/>
      <c r="BN71" s="784"/>
      <c r="BO71" s="784"/>
      <c r="BP71" s="784"/>
      <c r="BQ71" s="784"/>
      <c r="BR71" s="784"/>
      <c r="BS71" s="784"/>
      <c r="BT71" s="784"/>
      <c r="BU71" s="784"/>
      <c r="BV71" s="233"/>
      <c r="BW71" s="872"/>
      <c r="BX71" s="871"/>
      <c r="BY71" s="784"/>
      <c r="BZ71" s="784"/>
      <c r="CA71" s="784"/>
      <c r="CB71" s="784"/>
      <c r="CC71" s="784"/>
      <c r="CD71" s="784"/>
      <c r="CE71" s="784"/>
      <c r="CF71" s="784"/>
      <c r="CG71" s="784"/>
      <c r="CH71" s="784"/>
      <c r="CI71" s="784"/>
      <c r="CJ71" s="784"/>
      <c r="CK71" s="784"/>
      <c r="CL71" s="784"/>
      <c r="CM71" s="784"/>
      <c r="CN71" s="784"/>
      <c r="CO71" s="784"/>
      <c r="CP71" s="784"/>
      <c r="CQ71" s="784"/>
      <c r="CR71" s="784"/>
      <c r="CS71" s="784"/>
      <c r="CT71" s="784"/>
      <c r="CU71" s="784"/>
      <c r="CV71" s="784"/>
      <c r="CW71" s="784"/>
      <c r="CX71" s="784"/>
      <c r="CY71" s="784"/>
      <c r="CZ71" s="784"/>
      <c r="DA71" s="199"/>
      <c r="DB71" s="871"/>
      <c r="DC71" s="784"/>
      <c r="DD71" s="784"/>
      <c r="DE71" s="784"/>
      <c r="DF71" s="784"/>
      <c r="DG71" s="784"/>
      <c r="DH71" s="784"/>
      <c r="DI71" s="784"/>
      <c r="DJ71" s="872"/>
    </row>
    <row r="72" spans="1:114" ht="15" customHeight="1" x14ac:dyDescent="0.25">
      <c r="A72" s="1737"/>
      <c r="B72" s="860">
        <v>7</v>
      </c>
      <c r="C72" s="983" t="s">
        <v>536</v>
      </c>
      <c r="D72" s="984">
        <f t="shared" si="1"/>
        <v>2</v>
      </c>
      <c r="E72" s="873"/>
      <c r="F72" s="784"/>
      <c r="G72" s="784"/>
      <c r="H72" s="784"/>
      <c r="I72" s="784"/>
      <c r="J72" s="784"/>
      <c r="K72" s="784"/>
      <c r="L72" s="784"/>
      <c r="M72" s="872"/>
      <c r="N72" s="871"/>
      <c r="O72" s="784"/>
      <c r="P72" s="784"/>
      <c r="Q72" s="784"/>
      <c r="R72" s="784"/>
      <c r="S72" s="784"/>
      <c r="T72" s="784"/>
      <c r="U72" s="784"/>
      <c r="V72" s="784"/>
      <c r="W72" s="784"/>
      <c r="X72" s="784"/>
      <c r="Y72" s="872"/>
      <c r="Z72" s="871"/>
      <c r="AA72" s="784"/>
      <c r="AB72" s="784"/>
      <c r="AC72" s="784"/>
      <c r="AD72" s="784"/>
      <c r="AE72" s="784"/>
      <c r="AF72" s="784"/>
      <c r="AG72" s="784"/>
      <c r="AH72" s="784"/>
      <c r="AI72" s="784"/>
      <c r="AJ72" s="784"/>
      <c r="AK72" s="784"/>
      <c r="AL72" s="784"/>
      <c r="AM72" s="784"/>
      <c r="AN72" s="784"/>
      <c r="AO72" s="784"/>
      <c r="AP72" s="872"/>
      <c r="AQ72" s="871"/>
      <c r="AR72" s="784"/>
      <c r="AS72" s="784"/>
      <c r="AT72" s="784"/>
      <c r="AU72" s="784">
        <v>1</v>
      </c>
      <c r="AV72" s="784"/>
      <c r="AW72" s="784">
        <v>1</v>
      </c>
      <c r="AX72" s="784"/>
      <c r="AY72" s="784"/>
      <c r="AZ72" s="784"/>
      <c r="BA72" s="784"/>
      <c r="BB72" s="784"/>
      <c r="BC72" s="784"/>
      <c r="BD72" s="784"/>
      <c r="BE72" s="784"/>
      <c r="BF72" s="784"/>
      <c r="BG72" s="784"/>
      <c r="BH72" s="784"/>
      <c r="BI72" s="872"/>
      <c r="BJ72" s="80"/>
      <c r="BK72" s="784"/>
      <c r="BL72" s="784"/>
      <c r="BM72" s="784"/>
      <c r="BN72" s="784"/>
      <c r="BO72" s="784"/>
      <c r="BP72" s="784"/>
      <c r="BQ72" s="784"/>
      <c r="BR72" s="784"/>
      <c r="BS72" s="784"/>
      <c r="BT72" s="784"/>
      <c r="BU72" s="784"/>
      <c r="BV72" s="233"/>
      <c r="BW72" s="872"/>
      <c r="BX72" s="871"/>
      <c r="BY72" s="784"/>
      <c r="BZ72" s="784"/>
      <c r="CA72" s="784"/>
      <c r="CB72" s="784"/>
      <c r="CC72" s="784"/>
      <c r="CD72" s="784"/>
      <c r="CE72" s="784"/>
      <c r="CF72" s="784"/>
      <c r="CG72" s="784"/>
      <c r="CH72" s="784"/>
      <c r="CI72" s="784"/>
      <c r="CJ72" s="784"/>
      <c r="CK72" s="784"/>
      <c r="CL72" s="784"/>
      <c r="CM72" s="784"/>
      <c r="CN72" s="784"/>
      <c r="CO72" s="784"/>
      <c r="CP72" s="784"/>
      <c r="CQ72" s="784"/>
      <c r="CR72" s="784"/>
      <c r="CS72" s="784"/>
      <c r="CT72" s="784"/>
      <c r="CU72" s="784"/>
      <c r="CV72" s="784"/>
      <c r="CW72" s="784"/>
      <c r="CX72" s="784"/>
      <c r="CY72" s="784"/>
      <c r="CZ72" s="784"/>
      <c r="DA72" s="199"/>
      <c r="DB72" s="871"/>
      <c r="DC72" s="784"/>
      <c r="DD72" s="784"/>
      <c r="DE72" s="784"/>
      <c r="DF72" s="784"/>
      <c r="DG72" s="784"/>
      <c r="DH72" s="784"/>
      <c r="DI72" s="784"/>
      <c r="DJ72" s="872"/>
    </row>
    <row r="73" spans="1:114" ht="15" customHeight="1" x14ac:dyDescent="0.25">
      <c r="A73" s="1737"/>
      <c r="B73" s="860">
        <v>8</v>
      </c>
      <c r="C73" s="981" t="s">
        <v>237</v>
      </c>
      <c r="D73" s="982">
        <f t="shared" si="1"/>
        <v>1</v>
      </c>
      <c r="E73" s="873"/>
      <c r="F73" s="784"/>
      <c r="G73" s="784"/>
      <c r="H73" s="784"/>
      <c r="I73" s="784"/>
      <c r="J73" s="784"/>
      <c r="K73" s="784"/>
      <c r="L73" s="784"/>
      <c r="M73" s="872"/>
      <c r="N73" s="871"/>
      <c r="O73" s="784"/>
      <c r="P73" s="784"/>
      <c r="Q73" s="784"/>
      <c r="R73" s="784"/>
      <c r="S73" s="784"/>
      <c r="T73" s="784"/>
      <c r="U73" s="784"/>
      <c r="V73" s="784"/>
      <c r="W73" s="784">
        <v>1</v>
      </c>
      <c r="X73" s="784"/>
      <c r="Y73" s="872"/>
      <c r="Z73" s="871"/>
      <c r="AA73" s="784"/>
      <c r="AB73" s="784"/>
      <c r="AC73" s="784"/>
      <c r="AD73" s="784"/>
      <c r="AE73" s="784"/>
      <c r="AF73" s="784"/>
      <c r="AG73" s="784"/>
      <c r="AH73" s="784"/>
      <c r="AI73" s="784"/>
      <c r="AJ73" s="784"/>
      <c r="AK73" s="784"/>
      <c r="AL73" s="784"/>
      <c r="AM73" s="784"/>
      <c r="AN73" s="784"/>
      <c r="AO73" s="784"/>
      <c r="AP73" s="872"/>
      <c r="AQ73" s="871"/>
      <c r="AR73" s="784"/>
      <c r="AS73" s="784"/>
      <c r="AT73" s="784"/>
      <c r="AU73" s="784"/>
      <c r="AV73" s="784"/>
      <c r="AW73" s="784"/>
      <c r="AX73" s="784"/>
      <c r="AY73" s="784"/>
      <c r="AZ73" s="784"/>
      <c r="BA73" s="784"/>
      <c r="BB73" s="784"/>
      <c r="BC73" s="784"/>
      <c r="BD73" s="784"/>
      <c r="BE73" s="784"/>
      <c r="BF73" s="784"/>
      <c r="BG73" s="784"/>
      <c r="BH73" s="784"/>
      <c r="BI73" s="872"/>
      <c r="BJ73" s="80"/>
      <c r="BK73" s="784"/>
      <c r="BL73" s="784"/>
      <c r="BM73" s="784"/>
      <c r="BN73" s="784"/>
      <c r="BO73" s="784"/>
      <c r="BP73" s="784"/>
      <c r="BQ73" s="784"/>
      <c r="BR73" s="784"/>
      <c r="BS73" s="784"/>
      <c r="BT73" s="784"/>
      <c r="BU73" s="784"/>
      <c r="BV73" s="233"/>
      <c r="BW73" s="872"/>
      <c r="BX73" s="871"/>
      <c r="BY73" s="784"/>
      <c r="BZ73" s="784"/>
      <c r="CA73" s="784"/>
      <c r="CB73" s="784"/>
      <c r="CC73" s="784"/>
      <c r="CD73" s="784"/>
      <c r="CE73" s="784"/>
      <c r="CF73" s="784"/>
      <c r="CG73" s="784"/>
      <c r="CH73" s="784"/>
      <c r="CI73" s="784"/>
      <c r="CJ73" s="784"/>
      <c r="CK73" s="784"/>
      <c r="CL73" s="784"/>
      <c r="CM73" s="784"/>
      <c r="CN73" s="784"/>
      <c r="CO73" s="784"/>
      <c r="CP73" s="784"/>
      <c r="CQ73" s="784"/>
      <c r="CR73" s="784"/>
      <c r="CS73" s="784"/>
      <c r="CT73" s="784"/>
      <c r="CU73" s="784"/>
      <c r="CV73" s="784"/>
      <c r="CW73" s="784"/>
      <c r="CX73" s="784"/>
      <c r="CY73" s="784"/>
      <c r="CZ73" s="784"/>
      <c r="DA73" s="199"/>
      <c r="DB73" s="871"/>
      <c r="DC73" s="784"/>
      <c r="DD73" s="784"/>
      <c r="DE73" s="784"/>
      <c r="DF73" s="784"/>
      <c r="DG73" s="784"/>
      <c r="DH73" s="784"/>
      <c r="DI73" s="784"/>
      <c r="DJ73" s="872"/>
    </row>
    <row r="74" spans="1:114" ht="15" customHeight="1" x14ac:dyDescent="0.25">
      <c r="A74" s="1737"/>
      <c r="B74" s="860">
        <v>9</v>
      </c>
      <c r="C74" s="981" t="s">
        <v>527</v>
      </c>
      <c r="D74" s="982">
        <f t="shared" si="1"/>
        <v>1</v>
      </c>
      <c r="E74" s="873"/>
      <c r="F74" s="784"/>
      <c r="G74" s="784"/>
      <c r="H74" s="784"/>
      <c r="I74" s="784"/>
      <c r="J74" s="784"/>
      <c r="K74" s="784"/>
      <c r="L74" s="784"/>
      <c r="M74" s="872"/>
      <c r="N74" s="871"/>
      <c r="O74" s="784"/>
      <c r="P74" s="784"/>
      <c r="Q74" s="784"/>
      <c r="R74" s="784"/>
      <c r="S74" s="784"/>
      <c r="T74" s="784"/>
      <c r="U74" s="784"/>
      <c r="V74" s="784"/>
      <c r="W74" s="784"/>
      <c r="X74" s="784"/>
      <c r="Y74" s="872"/>
      <c r="Z74" s="871"/>
      <c r="AA74" s="784"/>
      <c r="AB74" s="784"/>
      <c r="AC74" s="784"/>
      <c r="AD74" s="784"/>
      <c r="AE74" s="784"/>
      <c r="AF74" s="784"/>
      <c r="AG74" s="784"/>
      <c r="AH74" s="784"/>
      <c r="AI74" s="784"/>
      <c r="AJ74" s="784"/>
      <c r="AK74" s="784"/>
      <c r="AL74" s="784"/>
      <c r="AM74" s="784"/>
      <c r="AN74" s="784"/>
      <c r="AO74" s="784"/>
      <c r="AP74" s="872"/>
      <c r="AQ74" s="871"/>
      <c r="AR74" s="784"/>
      <c r="AS74" s="784"/>
      <c r="AT74" s="784"/>
      <c r="AU74" s="784"/>
      <c r="AV74" s="784"/>
      <c r="AW74" s="784"/>
      <c r="AX74" s="784"/>
      <c r="AY74" s="784"/>
      <c r="AZ74" s="784"/>
      <c r="BA74" s="784"/>
      <c r="BB74" s="784"/>
      <c r="BC74" s="784"/>
      <c r="BD74" s="784"/>
      <c r="BE74" s="784"/>
      <c r="BF74" s="784"/>
      <c r="BG74" s="784"/>
      <c r="BH74" s="784"/>
      <c r="BI74" s="872"/>
      <c r="BJ74" s="80"/>
      <c r="BK74" s="784"/>
      <c r="BL74" s="784"/>
      <c r="BM74" s="784"/>
      <c r="BN74" s="784"/>
      <c r="BO74" s="784"/>
      <c r="BP74" s="784"/>
      <c r="BQ74" s="784"/>
      <c r="BR74" s="784"/>
      <c r="BS74" s="784"/>
      <c r="BT74" s="784"/>
      <c r="BU74" s="784"/>
      <c r="BV74" s="233">
        <v>1</v>
      </c>
      <c r="BW74" s="872"/>
      <c r="BX74" s="871"/>
      <c r="BY74" s="784"/>
      <c r="BZ74" s="784"/>
      <c r="CA74" s="784"/>
      <c r="CB74" s="784"/>
      <c r="CC74" s="784"/>
      <c r="CD74" s="784"/>
      <c r="CE74" s="784"/>
      <c r="CF74" s="784"/>
      <c r="CG74" s="784"/>
      <c r="CH74" s="784"/>
      <c r="CI74" s="784"/>
      <c r="CJ74" s="784"/>
      <c r="CK74" s="784"/>
      <c r="CL74" s="784"/>
      <c r="CM74" s="784"/>
      <c r="CN74" s="784"/>
      <c r="CO74" s="784"/>
      <c r="CP74" s="784"/>
      <c r="CQ74" s="784"/>
      <c r="CR74" s="784"/>
      <c r="CS74" s="784"/>
      <c r="CT74" s="784"/>
      <c r="CU74" s="784"/>
      <c r="CV74" s="784"/>
      <c r="CW74" s="784"/>
      <c r="CX74" s="784"/>
      <c r="CY74" s="784"/>
      <c r="CZ74" s="784"/>
      <c r="DA74" s="199"/>
      <c r="DB74" s="871"/>
      <c r="DC74" s="784"/>
      <c r="DD74" s="784"/>
      <c r="DE74" s="784"/>
      <c r="DF74" s="784"/>
      <c r="DG74" s="784"/>
      <c r="DH74" s="784"/>
      <c r="DI74" s="784"/>
      <c r="DJ74" s="872"/>
    </row>
    <row r="75" spans="1:114" ht="15" customHeight="1" x14ac:dyDescent="0.25">
      <c r="A75" s="1737"/>
      <c r="B75" s="860">
        <v>10</v>
      </c>
      <c r="C75" s="981" t="s">
        <v>247</v>
      </c>
      <c r="D75" s="982">
        <f t="shared" si="1"/>
        <v>0</v>
      </c>
      <c r="E75" s="873"/>
      <c r="F75" s="784"/>
      <c r="G75" s="784"/>
      <c r="H75" s="784"/>
      <c r="I75" s="784"/>
      <c r="J75" s="784"/>
      <c r="K75" s="784"/>
      <c r="L75" s="784"/>
      <c r="M75" s="872"/>
      <c r="N75" s="871"/>
      <c r="O75" s="784"/>
      <c r="P75" s="784"/>
      <c r="Q75" s="784"/>
      <c r="R75" s="784"/>
      <c r="S75" s="784"/>
      <c r="T75" s="784"/>
      <c r="U75" s="784"/>
      <c r="V75" s="784"/>
      <c r="W75" s="784"/>
      <c r="X75" s="784"/>
      <c r="Y75" s="872"/>
      <c r="Z75" s="871"/>
      <c r="AA75" s="784"/>
      <c r="AB75" s="784"/>
      <c r="AC75" s="784"/>
      <c r="AD75" s="784"/>
      <c r="AE75" s="784"/>
      <c r="AF75" s="784"/>
      <c r="AG75" s="784"/>
      <c r="AH75" s="784"/>
      <c r="AI75" s="784"/>
      <c r="AJ75" s="784"/>
      <c r="AK75" s="784"/>
      <c r="AL75" s="784"/>
      <c r="AM75" s="784"/>
      <c r="AN75" s="784"/>
      <c r="AO75" s="784"/>
      <c r="AP75" s="872"/>
      <c r="AQ75" s="871"/>
      <c r="AR75" s="784"/>
      <c r="AS75" s="784"/>
      <c r="AT75" s="784"/>
      <c r="AU75" s="784"/>
      <c r="AV75" s="784"/>
      <c r="AW75" s="784"/>
      <c r="AX75" s="784"/>
      <c r="AY75" s="784"/>
      <c r="AZ75" s="784"/>
      <c r="BA75" s="784"/>
      <c r="BB75" s="784"/>
      <c r="BC75" s="784"/>
      <c r="BD75" s="784"/>
      <c r="BE75" s="784"/>
      <c r="BF75" s="784"/>
      <c r="BG75" s="784"/>
      <c r="BH75" s="784"/>
      <c r="BI75" s="872"/>
      <c r="BJ75" s="80"/>
      <c r="BK75" s="784"/>
      <c r="BL75" s="784"/>
      <c r="BM75" s="784"/>
      <c r="BN75" s="784"/>
      <c r="BO75" s="784"/>
      <c r="BP75" s="784"/>
      <c r="BQ75" s="784"/>
      <c r="BR75" s="784"/>
      <c r="BS75" s="784"/>
      <c r="BT75" s="784"/>
      <c r="BU75" s="784"/>
      <c r="BV75" s="233"/>
      <c r="BW75" s="872"/>
      <c r="BX75" s="871"/>
      <c r="BY75" s="784"/>
      <c r="BZ75" s="784"/>
      <c r="CA75" s="784"/>
      <c r="CB75" s="784"/>
      <c r="CC75" s="784"/>
      <c r="CD75" s="784"/>
      <c r="CE75" s="784"/>
      <c r="CF75" s="784"/>
      <c r="CG75" s="784"/>
      <c r="CH75" s="784"/>
      <c r="CI75" s="784"/>
      <c r="CJ75" s="784"/>
      <c r="CK75" s="784"/>
      <c r="CL75" s="784"/>
      <c r="CM75" s="784"/>
      <c r="CN75" s="784"/>
      <c r="CO75" s="784"/>
      <c r="CP75" s="784"/>
      <c r="CQ75" s="784"/>
      <c r="CR75" s="784"/>
      <c r="CS75" s="784"/>
      <c r="CT75" s="784"/>
      <c r="CU75" s="784"/>
      <c r="CV75" s="784"/>
      <c r="CW75" s="784"/>
      <c r="CX75" s="784"/>
      <c r="CY75" s="784"/>
      <c r="CZ75" s="784"/>
      <c r="DA75" s="199"/>
      <c r="DB75" s="871"/>
      <c r="DC75" s="784"/>
      <c r="DD75" s="784"/>
      <c r="DE75" s="784"/>
      <c r="DF75" s="784"/>
      <c r="DG75" s="784"/>
      <c r="DH75" s="784"/>
      <c r="DI75" s="784"/>
      <c r="DJ75" s="872"/>
    </row>
    <row r="76" spans="1:114" ht="15" customHeight="1" x14ac:dyDescent="0.25">
      <c r="A76" s="1737"/>
      <c r="B76" s="860">
        <v>11</v>
      </c>
      <c r="C76" s="981" t="s">
        <v>255</v>
      </c>
      <c r="D76" s="982">
        <f t="shared" si="1"/>
        <v>1</v>
      </c>
      <c r="E76" s="873"/>
      <c r="F76" s="784"/>
      <c r="G76" s="784"/>
      <c r="H76" s="784"/>
      <c r="I76" s="784"/>
      <c r="J76" s="784"/>
      <c r="K76" s="784"/>
      <c r="L76" s="784"/>
      <c r="M76" s="872"/>
      <c r="N76" s="871"/>
      <c r="O76" s="784"/>
      <c r="P76" s="784"/>
      <c r="Q76" s="784"/>
      <c r="R76" s="784"/>
      <c r="S76" s="784"/>
      <c r="T76" s="784"/>
      <c r="U76" s="784"/>
      <c r="V76" s="784"/>
      <c r="W76" s="784"/>
      <c r="X76" s="784"/>
      <c r="Y76" s="872"/>
      <c r="Z76" s="871"/>
      <c r="AA76" s="784"/>
      <c r="AB76" s="784"/>
      <c r="AC76" s="784"/>
      <c r="AD76" s="784"/>
      <c r="AE76" s="784"/>
      <c r="AF76" s="784"/>
      <c r="AG76" s="784"/>
      <c r="AH76" s="784"/>
      <c r="AI76" s="784"/>
      <c r="AJ76" s="784"/>
      <c r="AK76" s="784"/>
      <c r="AL76" s="784">
        <v>1</v>
      </c>
      <c r="AM76" s="784"/>
      <c r="AN76" s="784"/>
      <c r="AO76" s="784"/>
      <c r="AP76" s="872"/>
      <c r="AQ76" s="871"/>
      <c r="AR76" s="784"/>
      <c r="AS76" s="784"/>
      <c r="AT76" s="784"/>
      <c r="AU76" s="784"/>
      <c r="AV76" s="784"/>
      <c r="AW76" s="784"/>
      <c r="AX76" s="784"/>
      <c r="AY76" s="784"/>
      <c r="AZ76" s="784"/>
      <c r="BA76" s="784"/>
      <c r="BB76" s="784"/>
      <c r="BC76" s="784"/>
      <c r="BD76" s="784"/>
      <c r="BE76" s="784"/>
      <c r="BF76" s="784"/>
      <c r="BG76" s="784"/>
      <c r="BH76" s="784"/>
      <c r="BI76" s="872"/>
      <c r="BJ76" s="80"/>
      <c r="BK76" s="784"/>
      <c r="BL76" s="784"/>
      <c r="BM76" s="784"/>
      <c r="BN76" s="784"/>
      <c r="BO76" s="784"/>
      <c r="BP76" s="784"/>
      <c r="BQ76" s="784"/>
      <c r="BR76" s="784"/>
      <c r="BS76" s="784"/>
      <c r="BT76" s="784"/>
      <c r="BU76" s="784"/>
      <c r="BV76" s="233"/>
      <c r="BW76" s="872"/>
      <c r="BX76" s="871"/>
      <c r="BY76" s="784"/>
      <c r="BZ76" s="784"/>
      <c r="CA76" s="784"/>
      <c r="CB76" s="784"/>
      <c r="CC76" s="784"/>
      <c r="CD76" s="784"/>
      <c r="CE76" s="784"/>
      <c r="CF76" s="784"/>
      <c r="CG76" s="784"/>
      <c r="CH76" s="784"/>
      <c r="CI76" s="784"/>
      <c r="CJ76" s="784"/>
      <c r="CK76" s="784"/>
      <c r="CL76" s="784"/>
      <c r="CM76" s="784"/>
      <c r="CN76" s="784"/>
      <c r="CO76" s="784"/>
      <c r="CP76" s="784"/>
      <c r="CQ76" s="784"/>
      <c r="CR76" s="784"/>
      <c r="CS76" s="784"/>
      <c r="CT76" s="784"/>
      <c r="CU76" s="784"/>
      <c r="CV76" s="784"/>
      <c r="CW76" s="784"/>
      <c r="CX76" s="784"/>
      <c r="CY76" s="784"/>
      <c r="CZ76" s="784"/>
      <c r="DA76" s="199"/>
      <c r="DB76" s="871"/>
      <c r="DC76" s="784"/>
      <c r="DD76" s="784"/>
      <c r="DE76" s="784"/>
      <c r="DF76" s="784"/>
      <c r="DG76" s="784"/>
      <c r="DH76" s="784"/>
      <c r="DI76" s="784"/>
      <c r="DJ76" s="872"/>
    </row>
    <row r="77" spans="1:114" ht="15" customHeight="1" x14ac:dyDescent="0.25">
      <c r="A77" s="1737"/>
      <c r="B77" s="860">
        <v>12</v>
      </c>
      <c r="C77" s="981" t="s">
        <v>244</v>
      </c>
      <c r="D77" s="982">
        <f t="shared" si="1"/>
        <v>1</v>
      </c>
      <c r="E77" s="873"/>
      <c r="F77" s="784"/>
      <c r="G77" s="784"/>
      <c r="H77" s="784"/>
      <c r="I77" s="784"/>
      <c r="J77" s="784"/>
      <c r="K77" s="784"/>
      <c r="L77" s="784"/>
      <c r="M77" s="872"/>
      <c r="N77" s="871"/>
      <c r="O77" s="784"/>
      <c r="P77" s="784"/>
      <c r="Q77" s="784"/>
      <c r="R77" s="784"/>
      <c r="S77" s="784"/>
      <c r="T77" s="784"/>
      <c r="U77" s="784"/>
      <c r="V77" s="784"/>
      <c r="W77" s="784"/>
      <c r="X77" s="784"/>
      <c r="Y77" s="872"/>
      <c r="Z77" s="871"/>
      <c r="AA77" s="784"/>
      <c r="AB77" s="784"/>
      <c r="AC77" s="784"/>
      <c r="AD77" s="784"/>
      <c r="AE77" s="784"/>
      <c r="AF77" s="784"/>
      <c r="AG77" s="784"/>
      <c r="AH77" s="784"/>
      <c r="AI77" s="784"/>
      <c r="AJ77" s="784"/>
      <c r="AK77" s="784"/>
      <c r="AL77" s="784"/>
      <c r="AM77" s="784"/>
      <c r="AN77" s="784"/>
      <c r="AO77" s="784">
        <v>1</v>
      </c>
      <c r="AP77" s="872"/>
      <c r="AQ77" s="871"/>
      <c r="AR77" s="784"/>
      <c r="AS77" s="784"/>
      <c r="AT77" s="784"/>
      <c r="AU77" s="784"/>
      <c r="AV77" s="784"/>
      <c r="AW77" s="784"/>
      <c r="AX77" s="784"/>
      <c r="AY77" s="784"/>
      <c r="AZ77" s="784"/>
      <c r="BA77" s="784"/>
      <c r="BB77" s="784"/>
      <c r="BC77" s="784"/>
      <c r="BD77" s="784"/>
      <c r="BE77" s="784"/>
      <c r="BF77" s="784"/>
      <c r="BG77" s="784"/>
      <c r="BH77" s="784"/>
      <c r="BI77" s="872"/>
      <c r="BJ77" s="80"/>
      <c r="BK77" s="784"/>
      <c r="BL77" s="784"/>
      <c r="BM77" s="784"/>
      <c r="BN77" s="784"/>
      <c r="BO77" s="784"/>
      <c r="BP77" s="784"/>
      <c r="BQ77" s="784"/>
      <c r="BR77" s="784"/>
      <c r="BS77" s="784"/>
      <c r="BT77" s="784"/>
      <c r="BU77" s="784"/>
      <c r="BV77" s="233"/>
      <c r="BW77" s="872"/>
      <c r="BX77" s="871"/>
      <c r="BY77" s="784"/>
      <c r="BZ77" s="784"/>
      <c r="CA77" s="784"/>
      <c r="CB77" s="784"/>
      <c r="CC77" s="784"/>
      <c r="CD77" s="784"/>
      <c r="CE77" s="784"/>
      <c r="CF77" s="784"/>
      <c r="CG77" s="784"/>
      <c r="CH77" s="784"/>
      <c r="CI77" s="784"/>
      <c r="CJ77" s="784"/>
      <c r="CK77" s="784"/>
      <c r="CL77" s="784"/>
      <c r="CM77" s="784"/>
      <c r="CN77" s="784"/>
      <c r="CO77" s="784"/>
      <c r="CP77" s="784"/>
      <c r="CQ77" s="784"/>
      <c r="CR77" s="784"/>
      <c r="CS77" s="784"/>
      <c r="CT77" s="784"/>
      <c r="CU77" s="784"/>
      <c r="CV77" s="784"/>
      <c r="CW77" s="784"/>
      <c r="CX77" s="784"/>
      <c r="CY77" s="784"/>
      <c r="CZ77" s="784"/>
      <c r="DA77" s="199"/>
      <c r="DB77" s="871"/>
      <c r="DC77" s="784"/>
      <c r="DD77" s="784"/>
      <c r="DE77" s="784"/>
      <c r="DF77" s="784"/>
      <c r="DG77" s="784"/>
      <c r="DH77" s="784"/>
      <c r="DI77" s="784"/>
      <c r="DJ77" s="872"/>
    </row>
    <row r="78" spans="1:114" ht="15" customHeight="1" x14ac:dyDescent="0.25">
      <c r="A78" s="1737"/>
      <c r="B78" s="860">
        <v>13</v>
      </c>
      <c r="C78" s="981" t="s">
        <v>535</v>
      </c>
      <c r="D78" s="982">
        <f t="shared" si="1"/>
        <v>1</v>
      </c>
      <c r="E78" s="873"/>
      <c r="F78" s="784"/>
      <c r="G78" s="784"/>
      <c r="H78" s="784"/>
      <c r="I78" s="784"/>
      <c r="J78" s="784">
        <v>1</v>
      </c>
      <c r="K78" s="784"/>
      <c r="L78" s="784"/>
      <c r="M78" s="872"/>
      <c r="N78" s="871"/>
      <c r="O78" s="784"/>
      <c r="P78" s="784"/>
      <c r="Q78" s="784"/>
      <c r="R78" s="784"/>
      <c r="S78" s="784"/>
      <c r="T78" s="784"/>
      <c r="U78" s="784"/>
      <c r="V78" s="784"/>
      <c r="W78" s="784"/>
      <c r="X78" s="784"/>
      <c r="Y78" s="872"/>
      <c r="Z78" s="871"/>
      <c r="AA78" s="784"/>
      <c r="AB78" s="784"/>
      <c r="AC78" s="784"/>
      <c r="AD78" s="784"/>
      <c r="AE78" s="784"/>
      <c r="AF78" s="784"/>
      <c r="AG78" s="784"/>
      <c r="AH78" s="784"/>
      <c r="AI78" s="784"/>
      <c r="AJ78" s="784"/>
      <c r="AK78" s="784"/>
      <c r="AL78" s="784"/>
      <c r="AM78" s="784"/>
      <c r="AN78" s="784"/>
      <c r="AO78" s="784"/>
      <c r="AP78" s="872"/>
      <c r="AQ78" s="871"/>
      <c r="AR78" s="784"/>
      <c r="AS78" s="784"/>
      <c r="AT78" s="784"/>
      <c r="AU78" s="784"/>
      <c r="AV78" s="784"/>
      <c r="AW78" s="784"/>
      <c r="AX78" s="784"/>
      <c r="AY78" s="784"/>
      <c r="AZ78" s="784"/>
      <c r="BA78" s="784"/>
      <c r="BB78" s="784"/>
      <c r="BC78" s="784"/>
      <c r="BD78" s="784"/>
      <c r="BE78" s="784"/>
      <c r="BF78" s="784"/>
      <c r="BG78" s="784"/>
      <c r="BH78" s="784"/>
      <c r="BI78" s="872"/>
      <c r="BJ78" s="80"/>
      <c r="BK78" s="784"/>
      <c r="BL78" s="784"/>
      <c r="BM78" s="784"/>
      <c r="BN78" s="784"/>
      <c r="BO78" s="784"/>
      <c r="BP78" s="784"/>
      <c r="BQ78" s="784"/>
      <c r="BR78" s="784"/>
      <c r="BS78" s="784"/>
      <c r="BT78" s="784"/>
      <c r="BU78" s="784"/>
      <c r="BV78" s="233"/>
      <c r="BW78" s="872"/>
      <c r="BX78" s="871"/>
      <c r="BY78" s="784"/>
      <c r="BZ78" s="784"/>
      <c r="CA78" s="784"/>
      <c r="CB78" s="784"/>
      <c r="CC78" s="784"/>
      <c r="CD78" s="784"/>
      <c r="CE78" s="784"/>
      <c r="CF78" s="784"/>
      <c r="CG78" s="784"/>
      <c r="CH78" s="784"/>
      <c r="CI78" s="784"/>
      <c r="CJ78" s="784"/>
      <c r="CK78" s="784"/>
      <c r="CL78" s="784"/>
      <c r="CM78" s="784"/>
      <c r="CN78" s="784"/>
      <c r="CO78" s="784"/>
      <c r="CP78" s="784"/>
      <c r="CQ78" s="784"/>
      <c r="CR78" s="784"/>
      <c r="CS78" s="784"/>
      <c r="CT78" s="784"/>
      <c r="CU78" s="784"/>
      <c r="CV78" s="784"/>
      <c r="CW78" s="784"/>
      <c r="CX78" s="784"/>
      <c r="CY78" s="784"/>
      <c r="CZ78" s="784"/>
      <c r="DA78" s="199"/>
      <c r="DB78" s="871"/>
      <c r="DC78" s="784"/>
      <c r="DD78" s="784"/>
      <c r="DE78" s="784"/>
      <c r="DF78" s="784"/>
      <c r="DG78" s="784"/>
      <c r="DH78" s="784"/>
      <c r="DI78" s="784"/>
      <c r="DJ78" s="872"/>
    </row>
    <row r="79" spans="1:114" ht="15" customHeight="1" x14ac:dyDescent="0.25">
      <c r="A79" s="1737"/>
      <c r="B79" s="860">
        <v>14</v>
      </c>
      <c r="C79" s="981" t="s">
        <v>524</v>
      </c>
      <c r="D79" s="982">
        <f t="shared" si="1"/>
        <v>0</v>
      </c>
      <c r="E79" s="873"/>
      <c r="F79" s="784"/>
      <c r="G79" s="784"/>
      <c r="H79" s="784"/>
      <c r="I79" s="784"/>
      <c r="J79" s="784"/>
      <c r="K79" s="784"/>
      <c r="L79" s="784"/>
      <c r="M79" s="872"/>
      <c r="N79" s="871"/>
      <c r="O79" s="784"/>
      <c r="P79" s="784"/>
      <c r="Q79" s="784"/>
      <c r="R79" s="784"/>
      <c r="S79" s="784"/>
      <c r="T79" s="784"/>
      <c r="U79" s="784"/>
      <c r="V79" s="784"/>
      <c r="W79" s="784"/>
      <c r="X79" s="784"/>
      <c r="Y79" s="872"/>
      <c r="Z79" s="871"/>
      <c r="AA79" s="784"/>
      <c r="AB79" s="784"/>
      <c r="AC79" s="784"/>
      <c r="AD79" s="784"/>
      <c r="AE79" s="784"/>
      <c r="AF79" s="784"/>
      <c r="AG79" s="784"/>
      <c r="AH79" s="784"/>
      <c r="AI79" s="784"/>
      <c r="AJ79" s="784"/>
      <c r="AK79" s="784"/>
      <c r="AL79" s="784"/>
      <c r="AM79" s="784"/>
      <c r="AN79" s="784"/>
      <c r="AO79" s="784"/>
      <c r="AP79" s="872"/>
      <c r="AQ79" s="871"/>
      <c r="AR79" s="784"/>
      <c r="AS79" s="784"/>
      <c r="AT79" s="784"/>
      <c r="AU79" s="784"/>
      <c r="AV79" s="784"/>
      <c r="AW79" s="784"/>
      <c r="AX79" s="784"/>
      <c r="AY79" s="784"/>
      <c r="AZ79" s="784"/>
      <c r="BA79" s="784"/>
      <c r="BB79" s="784"/>
      <c r="BC79" s="784"/>
      <c r="BD79" s="784"/>
      <c r="BE79" s="784"/>
      <c r="BF79" s="784"/>
      <c r="BG79" s="784"/>
      <c r="BH79" s="784"/>
      <c r="BI79" s="872"/>
      <c r="BJ79" s="80"/>
      <c r="BK79" s="784"/>
      <c r="BL79" s="784"/>
      <c r="BM79" s="784"/>
      <c r="BN79" s="784"/>
      <c r="BO79" s="784"/>
      <c r="BP79" s="784"/>
      <c r="BQ79" s="784"/>
      <c r="BR79" s="784"/>
      <c r="BS79" s="784"/>
      <c r="BT79" s="784"/>
      <c r="BU79" s="784"/>
      <c r="BV79" s="233"/>
      <c r="BW79" s="872"/>
      <c r="BX79" s="871"/>
      <c r="BY79" s="784"/>
      <c r="BZ79" s="784"/>
      <c r="CA79" s="784"/>
      <c r="CB79" s="784"/>
      <c r="CC79" s="784"/>
      <c r="CD79" s="784"/>
      <c r="CE79" s="784"/>
      <c r="CF79" s="784"/>
      <c r="CG79" s="784"/>
      <c r="CH79" s="784"/>
      <c r="CI79" s="784"/>
      <c r="CJ79" s="784"/>
      <c r="CK79" s="784"/>
      <c r="CL79" s="784"/>
      <c r="CM79" s="784"/>
      <c r="CN79" s="784"/>
      <c r="CO79" s="784"/>
      <c r="CP79" s="784"/>
      <c r="CQ79" s="784"/>
      <c r="CR79" s="784"/>
      <c r="CS79" s="784"/>
      <c r="CT79" s="784"/>
      <c r="CU79" s="784"/>
      <c r="CV79" s="784"/>
      <c r="CW79" s="784"/>
      <c r="CX79" s="784"/>
      <c r="CY79" s="784"/>
      <c r="CZ79" s="784"/>
      <c r="DA79" s="199"/>
      <c r="DB79" s="871"/>
      <c r="DC79" s="784"/>
      <c r="DD79" s="784"/>
      <c r="DE79" s="784"/>
      <c r="DF79" s="784"/>
      <c r="DG79" s="784"/>
      <c r="DH79" s="784"/>
      <c r="DI79" s="784"/>
      <c r="DJ79" s="872"/>
    </row>
    <row r="80" spans="1:114" ht="15" customHeight="1" x14ac:dyDescent="0.25">
      <c r="A80" s="1737"/>
      <c r="B80" s="860">
        <v>15</v>
      </c>
      <c r="C80" s="981" t="s">
        <v>252</v>
      </c>
      <c r="D80" s="982">
        <f t="shared" si="1"/>
        <v>1</v>
      </c>
      <c r="E80" s="873"/>
      <c r="F80" s="784"/>
      <c r="G80" s="784"/>
      <c r="H80" s="784"/>
      <c r="I80" s="784"/>
      <c r="J80" s="784">
        <v>1</v>
      </c>
      <c r="K80" s="784"/>
      <c r="L80" s="784"/>
      <c r="M80" s="872"/>
      <c r="N80" s="871"/>
      <c r="O80" s="784"/>
      <c r="P80" s="784"/>
      <c r="Q80" s="784"/>
      <c r="R80" s="784"/>
      <c r="S80" s="784"/>
      <c r="T80" s="784"/>
      <c r="U80" s="784"/>
      <c r="V80" s="784"/>
      <c r="W80" s="784"/>
      <c r="X80" s="784"/>
      <c r="Y80" s="872"/>
      <c r="Z80" s="871"/>
      <c r="AA80" s="784"/>
      <c r="AB80" s="784"/>
      <c r="AC80" s="784"/>
      <c r="AD80" s="784"/>
      <c r="AE80" s="784"/>
      <c r="AF80" s="784"/>
      <c r="AG80" s="784"/>
      <c r="AH80" s="784"/>
      <c r="AI80" s="784"/>
      <c r="AJ80" s="784"/>
      <c r="AK80" s="784"/>
      <c r="AL80" s="784"/>
      <c r="AM80" s="784"/>
      <c r="AN80" s="784"/>
      <c r="AO80" s="784"/>
      <c r="AP80" s="872"/>
      <c r="AQ80" s="871"/>
      <c r="AR80" s="784"/>
      <c r="AS80" s="784"/>
      <c r="AT80" s="784"/>
      <c r="AU80" s="784"/>
      <c r="AV80" s="784"/>
      <c r="AW80" s="784"/>
      <c r="AX80" s="784"/>
      <c r="AY80" s="784"/>
      <c r="AZ80" s="784"/>
      <c r="BA80" s="784"/>
      <c r="BB80" s="784"/>
      <c r="BC80" s="784"/>
      <c r="BD80" s="784"/>
      <c r="BE80" s="784"/>
      <c r="BF80" s="784"/>
      <c r="BG80" s="784"/>
      <c r="BH80" s="784"/>
      <c r="BI80" s="872"/>
      <c r="BJ80" s="80"/>
      <c r="BK80" s="784"/>
      <c r="BL80" s="784"/>
      <c r="BM80" s="784"/>
      <c r="BN80" s="784"/>
      <c r="BO80" s="784"/>
      <c r="BP80" s="784"/>
      <c r="BQ80" s="784"/>
      <c r="BR80" s="784"/>
      <c r="BS80" s="784"/>
      <c r="BT80" s="784"/>
      <c r="BU80" s="784"/>
      <c r="BV80" s="233"/>
      <c r="BW80" s="872"/>
      <c r="BX80" s="871"/>
      <c r="BY80" s="784"/>
      <c r="BZ80" s="784"/>
      <c r="CA80" s="784"/>
      <c r="CB80" s="784"/>
      <c r="CC80" s="784"/>
      <c r="CD80" s="784"/>
      <c r="CE80" s="784"/>
      <c r="CF80" s="784"/>
      <c r="CG80" s="784"/>
      <c r="CH80" s="784"/>
      <c r="CI80" s="784"/>
      <c r="CJ80" s="784"/>
      <c r="CK80" s="784"/>
      <c r="CL80" s="784"/>
      <c r="CM80" s="784"/>
      <c r="CN80" s="784"/>
      <c r="CO80" s="784"/>
      <c r="CP80" s="784"/>
      <c r="CQ80" s="784"/>
      <c r="CR80" s="784"/>
      <c r="CS80" s="784"/>
      <c r="CT80" s="784"/>
      <c r="CU80" s="784"/>
      <c r="CV80" s="784"/>
      <c r="CW80" s="784"/>
      <c r="CX80" s="784"/>
      <c r="CY80" s="784"/>
      <c r="CZ80" s="784"/>
      <c r="DA80" s="199"/>
      <c r="DB80" s="871"/>
      <c r="DC80" s="784"/>
      <c r="DD80" s="784"/>
      <c r="DE80" s="784"/>
      <c r="DF80" s="784"/>
      <c r="DG80" s="784"/>
      <c r="DH80" s="784"/>
      <c r="DI80" s="784"/>
      <c r="DJ80" s="872"/>
    </row>
    <row r="81" spans="1:114" ht="15" customHeight="1" x14ac:dyDescent="0.25">
      <c r="A81" s="1737"/>
      <c r="B81" s="860">
        <v>16</v>
      </c>
      <c r="C81" s="981" t="s">
        <v>829</v>
      </c>
      <c r="D81" s="982">
        <f t="shared" si="1"/>
        <v>1</v>
      </c>
      <c r="E81" s="873"/>
      <c r="F81" s="784"/>
      <c r="G81" s="784"/>
      <c r="H81" s="784"/>
      <c r="I81" s="784"/>
      <c r="J81" s="784"/>
      <c r="K81" s="784"/>
      <c r="L81" s="784"/>
      <c r="M81" s="872"/>
      <c r="N81" s="871"/>
      <c r="O81" s="784"/>
      <c r="P81" s="784"/>
      <c r="Q81" s="784"/>
      <c r="R81" s="784"/>
      <c r="S81" s="784"/>
      <c r="T81" s="784"/>
      <c r="U81" s="784"/>
      <c r="V81" s="784"/>
      <c r="W81" s="784"/>
      <c r="X81" s="784"/>
      <c r="Y81" s="872"/>
      <c r="Z81" s="871"/>
      <c r="AA81" s="784"/>
      <c r="AB81" s="784"/>
      <c r="AC81" s="784"/>
      <c r="AD81" s="784"/>
      <c r="AE81" s="784"/>
      <c r="AF81" s="784"/>
      <c r="AG81" s="784"/>
      <c r="AH81" s="784"/>
      <c r="AI81" s="784"/>
      <c r="AJ81" s="784"/>
      <c r="AK81" s="784"/>
      <c r="AL81" s="784"/>
      <c r="AM81" s="784"/>
      <c r="AN81" s="784"/>
      <c r="AO81" s="784"/>
      <c r="AP81" s="872"/>
      <c r="AQ81" s="871"/>
      <c r="AR81" s="784"/>
      <c r="AS81" s="784">
        <v>1</v>
      </c>
      <c r="AT81" s="784"/>
      <c r="AU81" s="784"/>
      <c r="AV81" s="784"/>
      <c r="AW81" s="784"/>
      <c r="AX81" s="784"/>
      <c r="AY81" s="784"/>
      <c r="AZ81" s="784"/>
      <c r="BA81" s="784"/>
      <c r="BB81" s="784"/>
      <c r="BC81" s="784"/>
      <c r="BD81" s="784"/>
      <c r="BE81" s="784"/>
      <c r="BF81" s="784"/>
      <c r="BG81" s="784"/>
      <c r="BH81" s="784"/>
      <c r="BI81" s="872"/>
      <c r="BJ81" s="80"/>
      <c r="BK81" s="784"/>
      <c r="BL81" s="784"/>
      <c r="BM81" s="784"/>
      <c r="BN81" s="784"/>
      <c r="BO81" s="784"/>
      <c r="BP81" s="784"/>
      <c r="BQ81" s="784"/>
      <c r="BR81" s="784"/>
      <c r="BS81" s="784"/>
      <c r="BT81" s="784"/>
      <c r="BU81" s="784"/>
      <c r="BV81" s="233"/>
      <c r="BW81" s="872"/>
      <c r="BX81" s="871"/>
      <c r="BY81" s="784"/>
      <c r="BZ81" s="784"/>
      <c r="CA81" s="784"/>
      <c r="CB81" s="784"/>
      <c r="CC81" s="784"/>
      <c r="CD81" s="784"/>
      <c r="CE81" s="784"/>
      <c r="CF81" s="784"/>
      <c r="CG81" s="784"/>
      <c r="CH81" s="784"/>
      <c r="CI81" s="784"/>
      <c r="CJ81" s="784"/>
      <c r="CK81" s="784"/>
      <c r="CL81" s="784"/>
      <c r="CM81" s="784"/>
      <c r="CN81" s="784"/>
      <c r="CO81" s="784"/>
      <c r="CP81" s="784"/>
      <c r="CQ81" s="784"/>
      <c r="CR81" s="784"/>
      <c r="CS81" s="784"/>
      <c r="CT81" s="784"/>
      <c r="CU81" s="784"/>
      <c r="CV81" s="784"/>
      <c r="CW81" s="784"/>
      <c r="CX81" s="784"/>
      <c r="CY81" s="784"/>
      <c r="CZ81" s="784"/>
      <c r="DA81" s="199"/>
      <c r="DB81" s="871"/>
      <c r="DC81" s="784"/>
      <c r="DD81" s="784"/>
      <c r="DE81" s="784"/>
      <c r="DF81" s="784"/>
      <c r="DG81" s="784"/>
      <c r="DH81" s="784"/>
      <c r="DI81" s="784"/>
      <c r="DJ81" s="872"/>
    </row>
    <row r="82" spans="1:114" ht="15" customHeight="1" x14ac:dyDescent="0.25">
      <c r="A82" s="1737"/>
      <c r="B82" s="860">
        <v>17</v>
      </c>
      <c r="C82" s="981" t="s">
        <v>1240</v>
      </c>
      <c r="D82" s="982">
        <f t="shared" si="1"/>
        <v>1</v>
      </c>
      <c r="E82" s="873"/>
      <c r="F82" s="784"/>
      <c r="G82" s="784"/>
      <c r="H82" s="784"/>
      <c r="I82" s="784"/>
      <c r="J82" s="784"/>
      <c r="K82" s="784"/>
      <c r="L82" s="784"/>
      <c r="M82" s="872"/>
      <c r="N82" s="871"/>
      <c r="O82" s="784"/>
      <c r="P82" s="784"/>
      <c r="Q82" s="784"/>
      <c r="R82" s="784"/>
      <c r="S82" s="784"/>
      <c r="T82" s="784"/>
      <c r="U82" s="784"/>
      <c r="V82" s="784"/>
      <c r="W82" s="784"/>
      <c r="X82" s="784"/>
      <c r="Y82" s="872"/>
      <c r="Z82" s="871"/>
      <c r="AA82" s="784"/>
      <c r="AB82" s="784"/>
      <c r="AC82" s="784"/>
      <c r="AD82" s="784"/>
      <c r="AE82" s="784"/>
      <c r="AF82" s="784"/>
      <c r="AG82" s="784"/>
      <c r="AH82" s="784"/>
      <c r="AI82" s="784"/>
      <c r="AJ82" s="784"/>
      <c r="AK82" s="784"/>
      <c r="AL82" s="784"/>
      <c r="AM82" s="784"/>
      <c r="AN82" s="784"/>
      <c r="AO82" s="784"/>
      <c r="AP82" s="872"/>
      <c r="AQ82" s="871"/>
      <c r="AR82" s="784"/>
      <c r="AS82" s="784"/>
      <c r="AT82" s="784"/>
      <c r="AU82" s="784"/>
      <c r="AV82" s="784"/>
      <c r="AW82" s="784"/>
      <c r="AX82" s="784"/>
      <c r="AY82" s="784"/>
      <c r="AZ82" s="784"/>
      <c r="BA82" s="784"/>
      <c r="BB82" s="784"/>
      <c r="BC82" s="784"/>
      <c r="BD82" s="784"/>
      <c r="BE82" s="784"/>
      <c r="BF82" s="784"/>
      <c r="BG82" s="784"/>
      <c r="BH82" s="784"/>
      <c r="BI82" s="872"/>
      <c r="BJ82" s="80"/>
      <c r="BK82" s="784"/>
      <c r="BL82" s="784"/>
      <c r="BM82" s="784"/>
      <c r="BN82" s="784"/>
      <c r="BO82" s="784"/>
      <c r="BP82" s="784"/>
      <c r="BQ82" s="784"/>
      <c r="BR82" s="784"/>
      <c r="BS82" s="784"/>
      <c r="BT82" s="784">
        <v>1</v>
      </c>
      <c r="BU82" s="784"/>
      <c r="BV82" s="233"/>
      <c r="BW82" s="872"/>
      <c r="BX82" s="871"/>
      <c r="BY82" s="784"/>
      <c r="BZ82" s="784"/>
      <c r="CA82" s="784"/>
      <c r="CB82" s="784"/>
      <c r="CC82" s="784"/>
      <c r="CD82" s="784"/>
      <c r="CE82" s="784"/>
      <c r="CF82" s="784"/>
      <c r="CG82" s="784"/>
      <c r="CH82" s="784"/>
      <c r="CI82" s="784"/>
      <c r="CJ82" s="784"/>
      <c r="CK82" s="784"/>
      <c r="CL82" s="784"/>
      <c r="CM82" s="784"/>
      <c r="CN82" s="784"/>
      <c r="CO82" s="784"/>
      <c r="CP82" s="784"/>
      <c r="CQ82" s="784"/>
      <c r="CR82" s="784"/>
      <c r="CS82" s="784"/>
      <c r="CT82" s="784"/>
      <c r="CU82" s="784"/>
      <c r="CV82" s="784"/>
      <c r="CW82" s="784"/>
      <c r="CX82" s="784"/>
      <c r="CY82" s="784"/>
      <c r="CZ82" s="784"/>
      <c r="DA82" s="199"/>
      <c r="DB82" s="871"/>
      <c r="DC82" s="784"/>
      <c r="DD82" s="784"/>
      <c r="DE82" s="784"/>
      <c r="DF82" s="784"/>
      <c r="DG82" s="784"/>
      <c r="DH82" s="784"/>
      <c r="DI82" s="784"/>
      <c r="DJ82" s="872"/>
    </row>
    <row r="83" spans="1:114" ht="15" customHeight="1" x14ac:dyDescent="0.25">
      <c r="A83" s="1737"/>
      <c r="B83" s="860">
        <v>18</v>
      </c>
      <c r="C83" s="981" t="s">
        <v>597</v>
      </c>
      <c r="D83" s="982">
        <f t="shared" si="1"/>
        <v>1</v>
      </c>
      <c r="E83" s="873"/>
      <c r="F83" s="784"/>
      <c r="G83" s="784"/>
      <c r="H83" s="784"/>
      <c r="I83" s="784"/>
      <c r="J83" s="784"/>
      <c r="K83" s="784"/>
      <c r="L83" s="784"/>
      <c r="M83" s="872"/>
      <c r="N83" s="871"/>
      <c r="O83" s="784"/>
      <c r="P83" s="784"/>
      <c r="Q83" s="784"/>
      <c r="R83" s="784"/>
      <c r="S83" s="784"/>
      <c r="T83" s="784"/>
      <c r="U83" s="784"/>
      <c r="V83" s="784"/>
      <c r="W83" s="784"/>
      <c r="X83" s="784"/>
      <c r="Y83" s="872"/>
      <c r="Z83" s="871"/>
      <c r="AA83" s="784"/>
      <c r="AB83" s="784">
        <v>1</v>
      </c>
      <c r="AC83" s="784"/>
      <c r="AD83" s="784"/>
      <c r="AE83" s="784"/>
      <c r="AF83" s="784"/>
      <c r="AG83" s="784"/>
      <c r="AH83" s="784"/>
      <c r="AI83" s="784"/>
      <c r="AJ83" s="784"/>
      <c r="AK83" s="784"/>
      <c r="AL83" s="784"/>
      <c r="AM83" s="784"/>
      <c r="AN83" s="784"/>
      <c r="AO83" s="784"/>
      <c r="AP83" s="872"/>
      <c r="AQ83" s="871"/>
      <c r="AR83" s="784"/>
      <c r="AS83" s="784"/>
      <c r="AT83" s="784"/>
      <c r="AU83" s="784"/>
      <c r="AV83" s="784"/>
      <c r="AW83" s="784"/>
      <c r="AX83" s="784"/>
      <c r="AY83" s="784"/>
      <c r="AZ83" s="784"/>
      <c r="BA83" s="784"/>
      <c r="BB83" s="784"/>
      <c r="BC83" s="784"/>
      <c r="BD83" s="784"/>
      <c r="BE83" s="784"/>
      <c r="BF83" s="784"/>
      <c r="BG83" s="784"/>
      <c r="BH83" s="784"/>
      <c r="BI83" s="872"/>
      <c r="BJ83" s="80"/>
      <c r="BK83" s="784"/>
      <c r="BL83" s="784"/>
      <c r="BM83" s="784"/>
      <c r="BN83" s="784"/>
      <c r="BO83" s="784"/>
      <c r="BP83" s="784"/>
      <c r="BQ83" s="784"/>
      <c r="BR83" s="784"/>
      <c r="BS83" s="784"/>
      <c r="BT83" s="784"/>
      <c r="BU83" s="784"/>
      <c r="BV83" s="233"/>
      <c r="BW83" s="872"/>
      <c r="BX83" s="871"/>
      <c r="BY83" s="784"/>
      <c r="BZ83" s="784"/>
      <c r="CA83" s="784"/>
      <c r="CB83" s="784"/>
      <c r="CC83" s="784"/>
      <c r="CD83" s="784"/>
      <c r="CE83" s="784"/>
      <c r="CF83" s="784"/>
      <c r="CG83" s="784"/>
      <c r="CH83" s="784"/>
      <c r="CI83" s="784"/>
      <c r="CJ83" s="784"/>
      <c r="CK83" s="784"/>
      <c r="CL83" s="784"/>
      <c r="CM83" s="784"/>
      <c r="CN83" s="784"/>
      <c r="CO83" s="784"/>
      <c r="CP83" s="784"/>
      <c r="CQ83" s="784"/>
      <c r="CR83" s="784"/>
      <c r="CS83" s="784"/>
      <c r="CT83" s="784"/>
      <c r="CU83" s="784"/>
      <c r="CV83" s="784"/>
      <c r="CW83" s="784"/>
      <c r="CX83" s="784"/>
      <c r="CY83" s="784"/>
      <c r="CZ83" s="784"/>
      <c r="DA83" s="199"/>
      <c r="DB83" s="871"/>
      <c r="DC83" s="784"/>
      <c r="DD83" s="784"/>
      <c r="DE83" s="784"/>
      <c r="DF83" s="784"/>
      <c r="DG83" s="784"/>
      <c r="DH83" s="784"/>
      <c r="DI83" s="784"/>
      <c r="DJ83" s="872"/>
    </row>
    <row r="84" spans="1:114" ht="15" customHeight="1" x14ac:dyDescent="0.25">
      <c r="A84" s="1737"/>
      <c r="B84" s="860">
        <v>19</v>
      </c>
      <c r="C84" s="981" t="s">
        <v>246</v>
      </c>
      <c r="D84" s="982">
        <f t="shared" si="1"/>
        <v>0</v>
      </c>
      <c r="E84" s="873"/>
      <c r="F84" s="784"/>
      <c r="G84" s="784"/>
      <c r="H84" s="784"/>
      <c r="I84" s="784"/>
      <c r="J84" s="784"/>
      <c r="K84" s="784"/>
      <c r="L84" s="784"/>
      <c r="M84" s="872"/>
      <c r="N84" s="871"/>
      <c r="O84" s="784"/>
      <c r="P84" s="784"/>
      <c r="Q84" s="784"/>
      <c r="R84" s="784"/>
      <c r="S84" s="784"/>
      <c r="T84" s="784"/>
      <c r="U84" s="784"/>
      <c r="V84" s="784"/>
      <c r="W84" s="784"/>
      <c r="X84" s="784"/>
      <c r="Y84" s="872"/>
      <c r="Z84" s="871"/>
      <c r="AA84" s="784"/>
      <c r="AB84" s="784"/>
      <c r="AC84" s="784"/>
      <c r="AD84" s="784"/>
      <c r="AE84" s="784"/>
      <c r="AF84" s="784"/>
      <c r="AG84" s="784"/>
      <c r="AH84" s="784"/>
      <c r="AI84" s="784"/>
      <c r="AJ84" s="784"/>
      <c r="AK84" s="784"/>
      <c r="AL84" s="784"/>
      <c r="AM84" s="784"/>
      <c r="AN84" s="784"/>
      <c r="AO84" s="784"/>
      <c r="AP84" s="872"/>
      <c r="AQ84" s="871"/>
      <c r="AR84" s="784"/>
      <c r="AS84" s="784"/>
      <c r="AT84" s="784"/>
      <c r="AU84" s="784"/>
      <c r="AV84" s="784"/>
      <c r="AW84" s="784"/>
      <c r="AX84" s="784"/>
      <c r="AY84" s="784"/>
      <c r="AZ84" s="784"/>
      <c r="BA84" s="784"/>
      <c r="BB84" s="784"/>
      <c r="BC84" s="784"/>
      <c r="BD84" s="784"/>
      <c r="BE84" s="784"/>
      <c r="BF84" s="784"/>
      <c r="BG84" s="784"/>
      <c r="BH84" s="784"/>
      <c r="BI84" s="872"/>
      <c r="BJ84" s="80"/>
      <c r="BK84" s="784"/>
      <c r="BL84" s="784"/>
      <c r="BM84" s="784"/>
      <c r="BN84" s="784"/>
      <c r="BO84" s="784"/>
      <c r="BP84" s="784"/>
      <c r="BQ84" s="784"/>
      <c r="BR84" s="784"/>
      <c r="BS84" s="784"/>
      <c r="BT84" s="784"/>
      <c r="BU84" s="784"/>
      <c r="BV84" s="233"/>
      <c r="BW84" s="872"/>
      <c r="BX84" s="871"/>
      <c r="BY84" s="784"/>
      <c r="BZ84" s="784"/>
      <c r="CA84" s="784"/>
      <c r="CB84" s="784"/>
      <c r="CC84" s="784"/>
      <c r="CD84" s="784"/>
      <c r="CE84" s="784"/>
      <c r="CF84" s="784"/>
      <c r="CG84" s="784"/>
      <c r="CH84" s="784"/>
      <c r="CI84" s="784"/>
      <c r="CJ84" s="784"/>
      <c r="CK84" s="784"/>
      <c r="CL84" s="784"/>
      <c r="CM84" s="784"/>
      <c r="CN84" s="784"/>
      <c r="CO84" s="784"/>
      <c r="CP84" s="784"/>
      <c r="CQ84" s="784"/>
      <c r="CR84" s="784"/>
      <c r="CS84" s="784"/>
      <c r="CT84" s="784"/>
      <c r="CU84" s="784"/>
      <c r="CV84" s="784"/>
      <c r="CW84" s="784"/>
      <c r="CX84" s="784"/>
      <c r="CY84" s="784"/>
      <c r="CZ84" s="784"/>
      <c r="DA84" s="199"/>
      <c r="DB84" s="871"/>
      <c r="DC84" s="784"/>
      <c r="DD84" s="784"/>
      <c r="DE84" s="784"/>
      <c r="DF84" s="784"/>
      <c r="DG84" s="784"/>
      <c r="DH84" s="784"/>
      <c r="DI84" s="784"/>
      <c r="DJ84" s="872"/>
    </row>
    <row r="85" spans="1:114" ht="15" customHeight="1" x14ac:dyDescent="0.25">
      <c r="A85" s="1737"/>
      <c r="B85" s="860">
        <v>20</v>
      </c>
      <c r="C85" s="981" t="s">
        <v>526</v>
      </c>
      <c r="D85" s="982">
        <f t="shared" si="1"/>
        <v>6</v>
      </c>
      <c r="E85" s="873"/>
      <c r="F85" s="784"/>
      <c r="G85" s="784"/>
      <c r="H85" s="784"/>
      <c r="I85" s="784"/>
      <c r="J85" s="784"/>
      <c r="K85" s="784"/>
      <c r="L85" s="784"/>
      <c r="M85" s="872"/>
      <c r="N85" s="871"/>
      <c r="O85" s="784"/>
      <c r="P85" s="784"/>
      <c r="Q85" s="784"/>
      <c r="R85" s="784"/>
      <c r="S85" s="784"/>
      <c r="T85" s="784"/>
      <c r="U85" s="784"/>
      <c r="V85" s="784"/>
      <c r="W85" s="784"/>
      <c r="X85" s="784"/>
      <c r="Y85" s="872"/>
      <c r="Z85" s="871"/>
      <c r="AA85" s="784"/>
      <c r="AB85" s="784"/>
      <c r="AC85" s="784"/>
      <c r="AD85" s="784"/>
      <c r="AE85" s="784"/>
      <c r="AF85" s="784"/>
      <c r="AG85" s="784"/>
      <c r="AH85" s="784"/>
      <c r="AI85" s="784"/>
      <c r="AJ85" s="784"/>
      <c r="AK85" s="784"/>
      <c r="AL85" s="784"/>
      <c r="AM85" s="784"/>
      <c r="AN85" s="784"/>
      <c r="AO85" s="784"/>
      <c r="AP85" s="872"/>
      <c r="AQ85" s="871"/>
      <c r="AR85" s="784"/>
      <c r="AS85" s="784"/>
      <c r="AT85" s="784"/>
      <c r="AU85" s="784"/>
      <c r="AV85" s="784"/>
      <c r="AW85" s="784"/>
      <c r="AX85" s="784"/>
      <c r="AY85" s="784"/>
      <c r="AZ85" s="784"/>
      <c r="BA85" s="784"/>
      <c r="BB85" s="784"/>
      <c r="BC85" s="784"/>
      <c r="BD85" s="784"/>
      <c r="BE85" s="784"/>
      <c r="BF85" s="784"/>
      <c r="BG85" s="784"/>
      <c r="BH85" s="784"/>
      <c r="BI85" s="872"/>
      <c r="BJ85" s="80"/>
      <c r="BK85" s="784"/>
      <c r="BL85" s="784"/>
      <c r="BM85" s="784"/>
      <c r="BN85" s="784"/>
      <c r="BO85" s="784"/>
      <c r="BP85" s="784"/>
      <c r="BQ85" s="784"/>
      <c r="BR85" s="784"/>
      <c r="BS85" s="784"/>
      <c r="BT85" s="784"/>
      <c r="BU85" s="784"/>
      <c r="BV85" s="233"/>
      <c r="BW85" s="872"/>
      <c r="BX85" s="871"/>
      <c r="BY85" s="784">
        <v>1</v>
      </c>
      <c r="BZ85" s="784">
        <v>1</v>
      </c>
      <c r="CA85" s="784"/>
      <c r="CB85" s="784"/>
      <c r="CC85" s="784"/>
      <c r="CD85" s="784"/>
      <c r="CE85" s="784"/>
      <c r="CF85" s="784"/>
      <c r="CG85" s="784">
        <v>1</v>
      </c>
      <c r="CH85" s="784">
        <v>1</v>
      </c>
      <c r="CI85" s="784">
        <v>1</v>
      </c>
      <c r="CJ85" s="784"/>
      <c r="CK85" s="784"/>
      <c r="CL85" s="784">
        <v>1</v>
      </c>
      <c r="CM85" s="784"/>
      <c r="CN85" s="784"/>
      <c r="CO85" s="784"/>
      <c r="CP85" s="784"/>
      <c r="CQ85" s="784"/>
      <c r="CR85" s="784"/>
      <c r="CS85" s="784"/>
      <c r="CT85" s="784"/>
      <c r="CU85" s="784"/>
      <c r="CV85" s="784"/>
      <c r="CW85" s="784"/>
      <c r="CX85" s="784"/>
      <c r="CY85" s="784"/>
      <c r="CZ85" s="784"/>
      <c r="DA85" s="199"/>
      <c r="DB85" s="871"/>
      <c r="DC85" s="784"/>
      <c r="DD85" s="784"/>
      <c r="DE85" s="784"/>
      <c r="DF85" s="784"/>
      <c r="DG85" s="784"/>
      <c r="DH85" s="784"/>
      <c r="DI85" s="784"/>
      <c r="DJ85" s="872"/>
    </row>
    <row r="86" spans="1:114" ht="15" customHeight="1" x14ac:dyDescent="0.25">
      <c r="A86" s="1737"/>
      <c r="B86" s="860">
        <v>21</v>
      </c>
      <c r="C86" s="981" t="s">
        <v>251</v>
      </c>
      <c r="D86" s="982">
        <f t="shared" si="1"/>
        <v>1</v>
      </c>
      <c r="E86" s="873"/>
      <c r="F86" s="784"/>
      <c r="G86" s="784"/>
      <c r="H86" s="784"/>
      <c r="I86" s="784"/>
      <c r="J86" s="784"/>
      <c r="K86" s="784"/>
      <c r="L86" s="784"/>
      <c r="M86" s="872"/>
      <c r="N86" s="871"/>
      <c r="O86" s="784"/>
      <c r="P86" s="784"/>
      <c r="Q86" s="784"/>
      <c r="R86" s="784"/>
      <c r="S86" s="784"/>
      <c r="T86" s="784"/>
      <c r="U86" s="784"/>
      <c r="V86" s="784"/>
      <c r="W86" s="784"/>
      <c r="X86" s="784"/>
      <c r="Y86" s="872"/>
      <c r="Z86" s="871"/>
      <c r="AA86" s="784"/>
      <c r="AB86" s="784"/>
      <c r="AC86" s="784"/>
      <c r="AD86" s="784"/>
      <c r="AE86" s="784"/>
      <c r="AF86" s="784"/>
      <c r="AG86" s="784"/>
      <c r="AH86" s="784"/>
      <c r="AI86" s="784"/>
      <c r="AJ86" s="784"/>
      <c r="AK86" s="784"/>
      <c r="AL86" s="784"/>
      <c r="AM86" s="784"/>
      <c r="AN86" s="784"/>
      <c r="AO86" s="784"/>
      <c r="AP86" s="872"/>
      <c r="AQ86" s="871"/>
      <c r="AR86" s="784"/>
      <c r="AS86" s="784"/>
      <c r="AT86" s="784"/>
      <c r="AU86" s="784"/>
      <c r="AV86" s="784"/>
      <c r="AW86" s="784"/>
      <c r="AX86" s="784"/>
      <c r="AY86" s="784"/>
      <c r="AZ86" s="784"/>
      <c r="BA86" s="784"/>
      <c r="BB86" s="784"/>
      <c r="BC86" s="784"/>
      <c r="BD86" s="784"/>
      <c r="BE86" s="784"/>
      <c r="BF86" s="784"/>
      <c r="BG86" s="784"/>
      <c r="BH86" s="784"/>
      <c r="BI86" s="872"/>
      <c r="BJ86" s="80"/>
      <c r="BK86" s="784"/>
      <c r="BL86" s="784"/>
      <c r="BM86" s="784"/>
      <c r="BN86" s="784"/>
      <c r="BO86" s="784"/>
      <c r="BP86" s="784"/>
      <c r="BQ86" s="784"/>
      <c r="BR86" s="784"/>
      <c r="BS86" s="784"/>
      <c r="BT86" s="784"/>
      <c r="BU86" s="784"/>
      <c r="BV86" s="233"/>
      <c r="BW86" s="872"/>
      <c r="BX86" s="871"/>
      <c r="BY86" s="784"/>
      <c r="BZ86" s="784"/>
      <c r="CA86" s="784"/>
      <c r="CB86" s="784"/>
      <c r="CC86" s="784"/>
      <c r="CD86" s="784"/>
      <c r="CE86" s="784"/>
      <c r="CF86" s="784"/>
      <c r="CG86" s="784"/>
      <c r="CH86" s="784"/>
      <c r="CI86" s="784"/>
      <c r="CJ86" s="784"/>
      <c r="CK86" s="784"/>
      <c r="CL86" s="784"/>
      <c r="CM86" s="784"/>
      <c r="CN86" s="784"/>
      <c r="CO86" s="784"/>
      <c r="CP86" s="784"/>
      <c r="CQ86" s="784"/>
      <c r="CR86" s="784"/>
      <c r="CS86" s="784"/>
      <c r="CT86" s="784"/>
      <c r="CU86" s="784"/>
      <c r="CV86" s="784"/>
      <c r="CW86" s="784"/>
      <c r="CX86" s="784"/>
      <c r="CY86" s="784"/>
      <c r="CZ86" s="784"/>
      <c r="DA86" s="199"/>
      <c r="DB86" s="871"/>
      <c r="DC86" s="784"/>
      <c r="DD86" s="784"/>
      <c r="DE86" s="784"/>
      <c r="DF86" s="784"/>
      <c r="DG86" s="784"/>
      <c r="DH86" s="784">
        <v>1</v>
      </c>
      <c r="DI86" s="784"/>
      <c r="DJ86" s="872"/>
    </row>
    <row r="87" spans="1:114" ht="15" customHeight="1" x14ac:dyDescent="0.25">
      <c r="A87" s="1737"/>
      <c r="B87" s="860">
        <v>22</v>
      </c>
      <c r="C87" s="981" t="s">
        <v>238</v>
      </c>
      <c r="D87" s="982">
        <f t="shared" si="1"/>
        <v>1</v>
      </c>
      <c r="E87" s="873"/>
      <c r="F87" s="784"/>
      <c r="G87" s="784"/>
      <c r="H87" s="784"/>
      <c r="I87" s="784"/>
      <c r="J87" s="784"/>
      <c r="K87" s="784">
        <v>1</v>
      </c>
      <c r="L87" s="784"/>
      <c r="M87" s="872"/>
      <c r="N87" s="871"/>
      <c r="O87" s="784"/>
      <c r="P87" s="784"/>
      <c r="Q87" s="784"/>
      <c r="R87" s="784"/>
      <c r="S87" s="784"/>
      <c r="T87" s="784"/>
      <c r="U87" s="784"/>
      <c r="V87" s="784"/>
      <c r="W87" s="784"/>
      <c r="X87" s="784"/>
      <c r="Y87" s="872"/>
      <c r="Z87" s="871"/>
      <c r="AA87" s="784"/>
      <c r="AB87" s="784"/>
      <c r="AC87" s="784"/>
      <c r="AD87" s="784"/>
      <c r="AE87" s="784"/>
      <c r="AF87" s="784"/>
      <c r="AG87" s="784"/>
      <c r="AH87" s="784"/>
      <c r="AI87" s="784"/>
      <c r="AJ87" s="784"/>
      <c r="AK87" s="784"/>
      <c r="AL87" s="784"/>
      <c r="AM87" s="784"/>
      <c r="AN87" s="784"/>
      <c r="AO87" s="784"/>
      <c r="AP87" s="872"/>
      <c r="AQ87" s="871"/>
      <c r="AR87" s="784"/>
      <c r="AS87" s="784"/>
      <c r="AT87" s="784"/>
      <c r="AU87" s="784"/>
      <c r="AV87" s="784"/>
      <c r="AW87" s="784"/>
      <c r="AX87" s="784"/>
      <c r="AY87" s="784"/>
      <c r="AZ87" s="784"/>
      <c r="BA87" s="784"/>
      <c r="BB87" s="784"/>
      <c r="BC87" s="784"/>
      <c r="BD87" s="784"/>
      <c r="BE87" s="784"/>
      <c r="BF87" s="784"/>
      <c r="BG87" s="784"/>
      <c r="BH87" s="784"/>
      <c r="BI87" s="872"/>
      <c r="BJ87" s="80"/>
      <c r="BK87" s="784"/>
      <c r="BL87" s="784"/>
      <c r="BM87" s="784"/>
      <c r="BN87" s="784"/>
      <c r="BO87" s="784"/>
      <c r="BP87" s="784"/>
      <c r="BQ87" s="784"/>
      <c r="BR87" s="784"/>
      <c r="BS87" s="784"/>
      <c r="BT87" s="784"/>
      <c r="BU87" s="784"/>
      <c r="BV87" s="233"/>
      <c r="BW87" s="872"/>
      <c r="BX87" s="871"/>
      <c r="BY87" s="784"/>
      <c r="BZ87" s="784"/>
      <c r="CA87" s="784"/>
      <c r="CB87" s="784"/>
      <c r="CC87" s="784"/>
      <c r="CD87" s="784"/>
      <c r="CE87" s="784"/>
      <c r="CF87" s="784"/>
      <c r="CG87" s="784"/>
      <c r="CH87" s="784"/>
      <c r="CI87" s="784"/>
      <c r="CJ87" s="784"/>
      <c r="CK87" s="784"/>
      <c r="CL87" s="784"/>
      <c r="CM87" s="784"/>
      <c r="CN87" s="784"/>
      <c r="CO87" s="784"/>
      <c r="CP87" s="784"/>
      <c r="CQ87" s="784"/>
      <c r="CR87" s="784"/>
      <c r="CS87" s="784"/>
      <c r="CT87" s="784"/>
      <c r="CU87" s="784"/>
      <c r="CV87" s="784"/>
      <c r="CW87" s="784"/>
      <c r="CX87" s="784"/>
      <c r="CY87" s="784"/>
      <c r="CZ87" s="784"/>
      <c r="DA87" s="199"/>
      <c r="DB87" s="871"/>
      <c r="DC87" s="784"/>
      <c r="DD87" s="784"/>
      <c r="DE87" s="784"/>
      <c r="DF87" s="784"/>
      <c r="DG87" s="784"/>
      <c r="DH87" s="784"/>
      <c r="DI87" s="784"/>
      <c r="DJ87" s="872"/>
    </row>
    <row r="88" spans="1:114" ht="15" customHeight="1" x14ac:dyDescent="0.25">
      <c r="A88" s="1737"/>
      <c r="B88" s="860">
        <v>23</v>
      </c>
      <c r="C88" s="983" t="s">
        <v>236</v>
      </c>
      <c r="D88" s="984">
        <f t="shared" si="1"/>
        <v>2</v>
      </c>
      <c r="E88" s="873"/>
      <c r="F88" s="784">
        <v>1</v>
      </c>
      <c r="G88" s="784"/>
      <c r="H88" s="784"/>
      <c r="I88" s="784"/>
      <c r="J88" s="784"/>
      <c r="K88" s="784">
        <v>1</v>
      </c>
      <c r="L88" s="784"/>
      <c r="M88" s="872"/>
      <c r="N88" s="871"/>
      <c r="O88" s="784"/>
      <c r="P88" s="784"/>
      <c r="Q88" s="784"/>
      <c r="R88" s="784"/>
      <c r="S88" s="784"/>
      <c r="T88" s="784"/>
      <c r="U88" s="784"/>
      <c r="V88" s="784"/>
      <c r="W88" s="784"/>
      <c r="X88" s="784"/>
      <c r="Y88" s="872"/>
      <c r="Z88" s="871"/>
      <c r="AA88" s="784"/>
      <c r="AB88" s="784"/>
      <c r="AC88" s="784"/>
      <c r="AD88" s="784"/>
      <c r="AE88" s="784"/>
      <c r="AF88" s="784"/>
      <c r="AG88" s="784"/>
      <c r="AH88" s="784"/>
      <c r="AI88" s="784"/>
      <c r="AJ88" s="784"/>
      <c r="AK88" s="784"/>
      <c r="AL88" s="784"/>
      <c r="AM88" s="784"/>
      <c r="AN88" s="784"/>
      <c r="AO88" s="784"/>
      <c r="AP88" s="872"/>
      <c r="AQ88" s="871"/>
      <c r="AR88" s="784"/>
      <c r="AS88" s="784"/>
      <c r="AT88" s="784"/>
      <c r="AU88" s="784"/>
      <c r="AV88" s="784"/>
      <c r="AW88" s="784"/>
      <c r="AX88" s="784"/>
      <c r="AY88" s="784"/>
      <c r="AZ88" s="784"/>
      <c r="BA88" s="784"/>
      <c r="BB88" s="784"/>
      <c r="BC88" s="784"/>
      <c r="BD88" s="784"/>
      <c r="BE88" s="784"/>
      <c r="BF88" s="784"/>
      <c r="BG88" s="784"/>
      <c r="BH88" s="784"/>
      <c r="BI88" s="872"/>
      <c r="BJ88" s="80"/>
      <c r="BK88" s="784"/>
      <c r="BL88" s="784"/>
      <c r="BM88" s="784"/>
      <c r="BN88" s="784"/>
      <c r="BO88" s="784"/>
      <c r="BP88" s="784"/>
      <c r="BQ88" s="784"/>
      <c r="BR88" s="784"/>
      <c r="BS88" s="784"/>
      <c r="BT88" s="784"/>
      <c r="BU88" s="784"/>
      <c r="BV88" s="233"/>
      <c r="BW88" s="872"/>
      <c r="BX88" s="871"/>
      <c r="BY88" s="784"/>
      <c r="BZ88" s="784"/>
      <c r="CA88" s="784"/>
      <c r="CB88" s="784"/>
      <c r="CC88" s="784"/>
      <c r="CD88" s="784"/>
      <c r="CE88" s="784"/>
      <c r="CF88" s="784"/>
      <c r="CG88" s="784"/>
      <c r="CH88" s="784"/>
      <c r="CI88" s="784"/>
      <c r="CJ88" s="784"/>
      <c r="CK88" s="784"/>
      <c r="CL88" s="784"/>
      <c r="CM88" s="784"/>
      <c r="CN88" s="784"/>
      <c r="CO88" s="784"/>
      <c r="CP88" s="784"/>
      <c r="CQ88" s="784"/>
      <c r="CR88" s="784"/>
      <c r="CS88" s="784"/>
      <c r="CT88" s="784"/>
      <c r="CU88" s="784"/>
      <c r="CV88" s="784"/>
      <c r="CW88" s="784"/>
      <c r="CX88" s="784"/>
      <c r="CY88" s="784"/>
      <c r="CZ88" s="784"/>
      <c r="DA88" s="199"/>
      <c r="DB88" s="871"/>
      <c r="DC88" s="784"/>
      <c r="DD88" s="784"/>
      <c r="DE88" s="784"/>
      <c r="DF88" s="784"/>
      <c r="DG88" s="784"/>
      <c r="DH88" s="784"/>
      <c r="DI88" s="784"/>
      <c r="DJ88" s="872"/>
    </row>
    <row r="89" spans="1:114" ht="15" customHeight="1" x14ac:dyDescent="0.25">
      <c r="A89" s="1737"/>
      <c r="B89" s="860">
        <v>24</v>
      </c>
      <c r="C89" s="981" t="s">
        <v>254</v>
      </c>
      <c r="D89" s="982">
        <f t="shared" si="1"/>
        <v>1</v>
      </c>
      <c r="E89" s="873"/>
      <c r="F89" s="784"/>
      <c r="G89" s="784"/>
      <c r="H89" s="784"/>
      <c r="I89" s="784"/>
      <c r="J89" s="784"/>
      <c r="K89" s="784"/>
      <c r="L89" s="784"/>
      <c r="M89" s="872"/>
      <c r="N89" s="871"/>
      <c r="O89" s="784"/>
      <c r="P89" s="784"/>
      <c r="Q89" s="784"/>
      <c r="R89" s="784"/>
      <c r="S89" s="784"/>
      <c r="T89" s="784"/>
      <c r="U89" s="784"/>
      <c r="V89" s="784"/>
      <c r="W89" s="784"/>
      <c r="X89" s="784"/>
      <c r="Y89" s="872"/>
      <c r="Z89" s="871"/>
      <c r="AA89" s="784"/>
      <c r="AB89" s="784"/>
      <c r="AC89" s="784"/>
      <c r="AD89" s="784"/>
      <c r="AE89" s="784"/>
      <c r="AF89" s="784"/>
      <c r="AG89" s="784"/>
      <c r="AH89" s="784"/>
      <c r="AI89" s="784"/>
      <c r="AJ89" s="784"/>
      <c r="AK89" s="784"/>
      <c r="AL89" s="784"/>
      <c r="AM89" s="784"/>
      <c r="AN89" s="784">
        <v>1</v>
      </c>
      <c r="AO89" s="784"/>
      <c r="AP89" s="872"/>
      <c r="AQ89" s="871"/>
      <c r="AR89" s="784"/>
      <c r="AS89" s="784"/>
      <c r="AT89" s="784"/>
      <c r="AU89" s="784"/>
      <c r="AV89" s="784"/>
      <c r="AW89" s="784"/>
      <c r="AX89" s="784"/>
      <c r="AY89" s="784"/>
      <c r="AZ89" s="784"/>
      <c r="BA89" s="784"/>
      <c r="BB89" s="784"/>
      <c r="BC89" s="784"/>
      <c r="BD89" s="784"/>
      <c r="BE89" s="784"/>
      <c r="BF89" s="784"/>
      <c r="BG89" s="784"/>
      <c r="BH89" s="784"/>
      <c r="BI89" s="872"/>
      <c r="BJ89" s="80"/>
      <c r="BK89" s="784"/>
      <c r="BL89" s="784"/>
      <c r="BM89" s="784"/>
      <c r="BN89" s="784"/>
      <c r="BO89" s="784"/>
      <c r="BP89" s="784"/>
      <c r="BQ89" s="784"/>
      <c r="BR89" s="784"/>
      <c r="BS89" s="784"/>
      <c r="BT89" s="784"/>
      <c r="BU89" s="784"/>
      <c r="BV89" s="233"/>
      <c r="BW89" s="872"/>
      <c r="BX89" s="871"/>
      <c r="BY89" s="784"/>
      <c r="BZ89" s="784"/>
      <c r="CA89" s="784"/>
      <c r="CB89" s="784"/>
      <c r="CC89" s="784"/>
      <c r="CD89" s="784"/>
      <c r="CE89" s="784"/>
      <c r="CF89" s="784"/>
      <c r="CG89" s="784"/>
      <c r="CH89" s="784"/>
      <c r="CI89" s="784"/>
      <c r="CJ89" s="784"/>
      <c r="CK89" s="784"/>
      <c r="CL89" s="784"/>
      <c r="CM89" s="784"/>
      <c r="CN89" s="784"/>
      <c r="CO89" s="784"/>
      <c r="CP89" s="784"/>
      <c r="CQ89" s="784"/>
      <c r="CR89" s="784"/>
      <c r="CS89" s="784"/>
      <c r="CT89" s="784"/>
      <c r="CU89" s="784"/>
      <c r="CV89" s="784"/>
      <c r="CW89" s="784"/>
      <c r="CX89" s="784"/>
      <c r="CY89" s="784"/>
      <c r="CZ89" s="784"/>
      <c r="DA89" s="199"/>
      <c r="DB89" s="871"/>
      <c r="DC89" s="784"/>
      <c r="DD89" s="784"/>
      <c r="DE89" s="784"/>
      <c r="DF89" s="784"/>
      <c r="DG89" s="784"/>
      <c r="DH89" s="784"/>
      <c r="DI89" s="784"/>
      <c r="DJ89" s="872"/>
    </row>
    <row r="90" spans="1:114" ht="15" customHeight="1" x14ac:dyDescent="0.25">
      <c r="A90" s="1737"/>
      <c r="B90" s="860">
        <v>25</v>
      </c>
      <c r="C90" s="981" t="s">
        <v>253</v>
      </c>
      <c r="D90" s="982">
        <f t="shared" si="1"/>
        <v>0</v>
      </c>
      <c r="E90" s="873"/>
      <c r="F90" s="784"/>
      <c r="G90" s="784"/>
      <c r="H90" s="784"/>
      <c r="I90" s="784"/>
      <c r="J90" s="784"/>
      <c r="K90" s="784"/>
      <c r="L90" s="784"/>
      <c r="M90" s="872"/>
      <c r="N90" s="871"/>
      <c r="O90" s="784"/>
      <c r="P90" s="784"/>
      <c r="Q90" s="784"/>
      <c r="R90" s="784"/>
      <c r="S90" s="784"/>
      <c r="T90" s="784"/>
      <c r="U90" s="784"/>
      <c r="V90" s="784"/>
      <c r="W90" s="784"/>
      <c r="X90" s="784"/>
      <c r="Y90" s="872"/>
      <c r="Z90" s="871"/>
      <c r="AA90" s="784"/>
      <c r="AB90" s="784"/>
      <c r="AC90" s="784"/>
      <c r="AD90" s="784"/>
      <c r="AE90" s="784"/>
      <c r="AF90" s="784"/>
      <c r="AG90" s="784"/>
      <c r="AH90" s="784"/>
      <c r="AI90" s="784"/>
      <c r="AJ90" s="784"/>
      <c r="AK90" s="784"/>
      <c r="AL90" s="784"/>
      <c r="AM90" s="784"/>
      <c r="AN90" s="784"/>
      <c r="AO90" s="784"/>
      <c r="AP90" s="872"/>
      <c r="AQ90" s="871"/>
      <c r="AR90" s="784"/>
      <c r="AS90" s="784"/>
      <c r="AT90" s="784"/>
      <c r="AU90" s="784"/>
      <c r="AV90" s="784"/>
      <c r="AW90" s="784"/>
      <c r="AX90" s="784"/>
      <c r="AY90" s="784"/>
      <c r="AZ90" s="784"/>
      <c r="BA90" s="784"/>
      <c r="BB90" s="784"/>
      <c r="BC90" s="784"/>
      <c r="BD90" s="784"/>
      <c r="BE90" s="784"/>
      <c r="BF90" s="784"/>
      <c r="BG90" s="784"/>
      <c r="BH90" s="784"/>
      <c r="BI90" s="872"/>
      <c r="BJ90" s="80"/>
      <c r="BK90" s="784"/>
      <c r="BL90" s="784"/>
      <c r="BM90" s="784"/>
      <c r="BN90" s="784"/>
      <c r="BO90" s="784"/>
      <c r="BP90" s="784"/>
      <c r="BQ90" s="784"/>
      <c r="BR90" s="784"/>
      <c r="BS90" s="784"/>
      <c r="BT90" s="784"/>
      <c r="BU90" s="784"/>
      <c r="BV90" s="233"/>
      <c r="BW90" s="872"/>
      <c r="BX90" s="871"/>
      <c r="BY90" s="784"/>
      <c r="BZ90" s="784"/>
      <c r="CA90" s="784"/>
      <c r="CB90" s="784"/>
      <c r="CC90" s="784"/>
      <c r="CD90" s="784"/>
      <c r="CE90" s="784"/>
      <c r="CF90" s="784"/>
      <c r="CG90" s="784"/>
      <c r="CH90" s="784"/>
      <c r="CI90" s="784"/>
      <c r="CJ90" s="784"/>
      <c r="CK90" s="784"/>
      <c r="CL90" s="784"/>
      <c r="CM90" s="784"/>
      <c r="CN90" s="784"/>
      <c r="CO90" s="784"/>
      <c r="CP90" s="784"/>
      <c r="CQ90" s="784"/>
      <c r="CR90" s="784"/>
      <c r="CS90" s="784"/>
      <c r="CT90" s="784"/>
      <c r="CU90" s="784"/>
      <c r="CV90" s="784"/>
      <c r="CW90" s="784"/>
      <c r="CX90" s="784"/>
      <c r="CY90" s="784"/>
      <c r="CZ90" s="784"/>
      <c r="DA90" s="199"/>
      <c r="DB90" s="871"/>
      <c r="DC90" s="784"/>
      <c r="DD90" s="784"/>
      <c r="DE90" s="784"/>
      <c r="DF90" s="784"/>
      <c r="DG90" s="784"/>
      <c r="DH90" s="784"/>
      <c r="DI90" s="784"/>
      <c r="DJ90" s="872"/>
    </row>
    <row r="91" spans="1:114" ht="15" customHeight="1" x14ac:dyDescent="0.25">
      <c r="A91" s="1737"/>
      <c r="B91" s="860">
        <v>26</v>
      </c>
      <c r="C91" s="981" t="s">
        <v>240</v>
      </c>
      <c r="D91" s="982">
        <f t="shared" si="1"/>
        <v>6</v>
      </c>
      <c r="E91" s="873"/>
      <c r="F91" s="784"/>
      <c r="G91" s="784"/>
      <c r="H91" s="784"/>
      <c r="I91" s="784"/>
      <c r="J91" s="784"/>
      <c r="K91" s="784"/>
      <c r="L91" s="784"/>
      <c r="M91" s="872"/>
      <c r="N91" s="871"/>
      <c r="O91" s="784"/>
      <c r="P91" s="784"/>
      <c r="Q91" s="784"/>
      <c r="R91" s="784"/>
      <c r="S91" s="784"/>
      <c r="T91" s="784"/>
      <c r="U91" s="784"/>
      <c r="V91" s="784"/>
      <c r="W91" s="784"/>
      <c r="X91" s="784"/>
      <c r="Y91" s="872"/>
      <c r="Z91" s="871"/>
      <c r="AA91" s="784"/>
      <c r="AB91" s="784"/>
      <c r="AC91" s="784"/>
      <c r="AD91" s="784"/>
      <c r="AE91" s="784"/>
      <c r="AF91" s="784"/>
      <c r="AG91" s="784"/>
      <c r="AH91" s="784"/>
      <c r="AI91" s="784"/>
      <c r="AJ91" s="784"/>
      <c r="AK91" s="784"/>
      <c r="AL91" s="784"/>
      <c r="AM91" s="784"/>
      <c r="AN91" s="784"/>
      <c r="AO91" s="784"/>
      <c r="AP91" s="872"/>
      <c r="AQ91" s="871"/>
      <c r="AR91" s="784"/>
      <c r="AS91" s="784"/>
      <c r="AT91" s="784"/>
      <c r="AU91" s="784"/>
      <c r="AV91" s="784">
        <v>1</v>
      </c>
      <c r="AW91" s="784"/>
      <c r="AX91" s="784"/>
      <c r="AY91" s="784"/>
      <c r="AZ91" s="784"/>
      <c r="BA91" s="784"/>
      <c r="BB91" s="784"/>
      <c r="BC91" s="784"/>
      <c r="BD91" s="784"/>
      <c r="BE91" s="784"/>
      <c r="BF91" s="784"/>
      <c r="BG91" s="784"/>
      <c r="BH91" s="784"/>
      <c r="BI91" s="872"/>
      <c r="BJ91" s="80"/>
      <c r="BK91" s="784"/>
      <c r="BL91" s="784"/>
      <c r="BM91" s="784"/>
      <c r="BN91" s="784"/>
      <c r="BO91" s="784"/>
      <c r="BP91" s="784">
        <v>1</v>
      </c>
      <c r="BQ91" s="784"/>
      <c r="BR91" s="784"/>
      <c r="BS91" s="784"/>
      <c r="BT91" s="784"/>
      <c r="BU91" s="784">
        <v>1</v>
      </c>
      <c r="BV91" s="233"/>
      <c r="BW91" s="872"/>
      <c r="BX91" s="871"/>
      <c r="BY91" s="784"/>
      <c r="BZ91" s="784"/>
      <c r="CA91" s="784"/>
      <c r="CB91" s="784"/>
      <c r="CC91" s="784"/>
      <c r="CD91" s="784"/>
      <c r="CE91" s="784"/>
      <c r="CF91" s="784"/>
      <c r="CG91" s="784">
        <v>1</v>
      </c>
      <c r="CH91" s="784"/>
      <c r="CI91" s="784"/>
      <c r="CJ91" s="784"/>
      <c r="CK91" s="784"/>
      <c r="CL91" s="784"/>
      <c r="CM91" s="784"/>
      <c r="CN91" s="784">
        <v>1</v>
      </c>
      <c r="CO91" s="784"/>
      <c r="CP91" s="784"/>
      <c r="CQ91" s="784"/>
      <c r="CR91" s="784"/>
      <c r="CS91" s="784"/>
      <c r="CT91" s="784"/>
      <c r="CU91" s="784"/>
      <c r="CV91" s="784">
        <v>1</v>
      </c>
      <c r="CW91" s="784"/>
      <c r="CX91" s="784"/>
      <c r="CY91" s="784"/>
      <c r="CZ91" s="784"/>
      <c r="DA91" s="199"/>
      <c r="DB91" s="871"/>
      <c r="DC91" s="784"/>
      <c r="DD91" s="784"/>
      <c r="DE91" s="784"/>
      <c r="DF91" s="784"/>
      <c r="DG91" s="784"/>
      <c r="DH91" s="784"/>
      <c r="DI91" s="784"/>
      <c r="DJ91" s="872"/>
    </row>
    <row r="92" spans="1:114" ht="15" customHeight="1" x14ac:dyDescent="0.25">
      <c r="A92" s="1737"/>
      <c r="B92" s="860">
        <v>27</v>
      </c>
      <c r="C92" s="981" t="s">
        <v>531</v>
      </c>
      <c r="D92" s="982">
        <f t="shared" si="1"/>
        <v>1</v>
      </c>
      <c r="E92" s="873"/>
      <c r="F92" s="784"/>
      <c r="G92" s="784"/>
      <c r="H92" s="784"/>
      <c r="I92" s="784"/>
      <c r="J92" s="784"/>
      <c r="K92" s="784"/>
      <c r="L92" s="784"/>
      <c r="M92" s="872">
        <v>1</v>
      </c>
      <c r="N92" s="871"/>
      <c r="O92" s="784"/>
      <c r="P92" s="784"/>
      <c r="Q92" s="784"/>
      <c r="R92" s="784"/>
      <c r="S92" s="784"/>
      <c r="T92" s="784"/>
      <c r="U92" s="784"/>
      <c r="V92" s="784"/>
      <c r="W92" s="784"/>
      <c r="X92" s="784"/>
      <c r="Y92" s="872"/>
      <c r="Z92" s="871"/>
      <c r="AA92" s="784"/>
      <c r="AB92" s="784"/>
      <c r="AC92" s="784"/>
      <c r="AD92" s="784"/>
      <c r="AE92" s="784"/>
      <c r="AF92" s="784"/>
      <c r="AG92" s="784"/>
      <c r="AH92" s="784"/>
      <c r="AI92" s="784"/>
      <c r="AJ92" s="784"/>
      <c r="AK92" s="784"/>
      <c r="AL92" s="784"/>
      <c r="AM92" s="784"/>
      <c r="AN92" s="784"/>
      <c r="AO92" s="784"/>
      <c r="AP92" s="872"/>
      <c r="AQ92" s="871"/>
      <c r="AR92" s="784"/>
      <c r="AS92" s="784"/>
      <c r="AT92" s="784"/>
      <c r="AU92" s="784"/>
      <c r="AV92" s="784"/>
      <c r="AW92" s="784"/>
      <c r="AX92" s="784"/>
      <c r="AY92" s="784"/>
      <c r="AZ92" s="784"/>
      <c r="BA92" s="784"/>
      <c r="BB92" s="784"/>
      <c r="BC92" s="784"/>
      <c r="BD92" s="784"/>
      <c r="BE92" s="784"/>
      <c r="BF92" s="784"/>
      <c r="BG92" s="784"/>
      <c r="BH92" s="784"/>
      <c r="BI92" s="872"/>
      <c r="BJ92" s="80"/>
      <c r="BK92" s="784"/>
      <c r="BL92" s="784"/>
      <c r="BM92" s="784"/>
      <c r="BN92" s="784"/>
      <c r="BO92" s="784"/>
      <c r="BP92" s="784"/>
      <c r="BQ92" s="784"/>
      <c r="BR92" s="784"/>
      <c r="BS92" s="784"/>
      <c r="BT92" s="784"/>
      <c r="BU92" s="784"/>
      <c r="BV92" s="233"/>
      <c r="BW92" s="872"/>
      <c r="BX92" s="871"/>
      <c r="BY92" s="784"/>
      <c r="BZ92" s="784"/>
      <c r="CA92" s="784"/>
      <c r="CB92" s="784"/>
      <c r="CC92" s="784"/>
      <c r="CD92" s="784"/>
      <c r="CE92" s="784"/>
      <c r="CF92" s="784"/>
      <c r="CG92" s="784"/>
      <c r="CH92" s="784"/>
      <c r="CI92" s="784"/>
      <c r="CJ92" s="784"/>
      <c r="CK92" s="784"/>
      <c r="CL92" s="784"/>
      <c r="CM92" s="784"/>
      <c r="CN92" s="784"/>
      <c r="CO92" s="784"/>
      <c r="CP92" s="784"/>
      <c r="CQ92" s="784"/>
      <c r="CR92" s="784"/>
      <c r="CS92" s="784"/>
      <c r="CT92" s="784"/>
      <c r="CU92" s="784"/>
      <c r="CV92" s="784"/>
      <c r="CW92" s="784"/>
      <c r="CX92" s="784"/>
      <c r="CY92" s="784"/>
      <c r="CZ92" s="784"/>
      <c r="DA92" s="199"/>
      <c r="DB92" s="871"/>
      <c r="DC92" s="784"/>
      <c r="DD92" s="784"/>
      <c r="DE92" s="784"/>
      <c r="DF92" s="784"/>
      <c r="DG92" s="784"/>
      <c r="DH92" s="784"/>
      <c r="DI92" s="784"/>
      <c r="DJ92" s="872"/>
    </row>
    <row r="93" spans="1:114" ht="15" customHeight="1" x14ac:dyDescent="0.25">
      <c r="A93" s="1737"/>
      <c r="B93" s="860">
        <v>28</v>
      </c>
      <c r="C93" s="981" t="s">
        <v>533</v>
      </c>
      <c r="D93" s="982">
        <f t="shared" si="1"/>
        <v>2</v>
      </c>
      <c r="E93" s="873"/>
      <c r="F93" s="784"/>
      <c r="G93" s="784"/>
      <c r="H93" s="784"/>
      <c r="I93" s="784"/>
      <c r="J93" s="784"/>
      <c r="K93" s="784"/>
      <c r="L93" s="784"/>
      <c r="M93" s="872"/>
      <c r="N93" s="871"/>
      <c r="O93" s="784"/>
      <c r="P93" s="784"/>
      <c r="Q93" s="784"/>
      <c r="R93" s="784"/>
      <c r="S93" s="784"/>
      <c r="T93" s="784"/>
      <c r="U93" s="784"/>
      <c r="V93" s="784"/>
      <c r="W93" s="784"/>
      <c r="X93" s="784"/>
      <c r="Y93" s="872"/>
      <c r="Z93" s="871"/>
      <c r="AA93" s="784"/>
      <c r="AB93" s="784"/>
      <c r="AC93" s="784"/>
      <c r="AD93" s="784"/>
      <c r="AE93" s="784"/>
      <c r="AF93" s="784"/>
      <c r="AG93" s="784"/>
      <c r="AH93" s="784"/>
      <c r="AI93" s="784"/>
      <c r="AJ93" s="784"/>
      <c r="AK93" s="784"/>
      <c r="AL93" s="784"/>
      <c r="AM93" s="784"/>
      <c r="AN93" s="784"/>
      <c r="AO93" s="784"/>
      <c r="AP93" s="872"/>
      <c r="AQ93" s="871"/>
      <c r="AR93" s="784"/>
      <c r="AS93" s="784"/>
      <c r="AT93" s="784"/>
      <c r="AU93" s="784"/>
      <c r="AV93" s="784"/>
      <c r="AW93" s="784"/>
      <c r="AX93" s="784"/>
      <c r="AY93" s="784"/>
      <c r="AZ93" s="784"/>
      <c r="BA93" s="784"/>
      <c r="BB93" s="784"/>
      <c r="BC93" s="784"/>
      <c r="BD93" s="784"/>
      <c r="BE93" s="784"/>
      <c r="BF93" s="784"/>
      <c r="BG93" s="784"/>
      <c r="BH93" s="784"/>
      <c r="BI93" s="872"/>
      <c r="BJ93" s="80"/>
      <c r="BK93" s="784"/>
      <c r="BL93" s="784"/>
      <c r="BM93" s="784"/>
      <c r="BN93" s="784"/>
      <c r="BO93" s="784"/>
      <c r="BP93" s="784"/>
      <c r="BQ93" s="784"/>
      <c r="BR93" s="784"/>
      <c r="BS93" s="784"/>
      <c r="BT93" s="784"/>
      <c r="BU93" s="784"/>
      <c r="BV93" s="233"/>
      <c r="BW93" s="872"/>
      <c r="BX93" s="871"/>
      <c r="BY93" s="784"/>
      <c r="BZ93" s="784"/>
      <c r="CA93" s="784"/>
      <c r="CB93" s="784"/>
      <c r="CC93" s="784"/>
      <c r="CD93" s="784"/>
      <c r="CE93" s="784"/>
      <c r="CF93" s="784"/>
      <c r="CG93" s="784"/>
      <c r="CH93" s="784"/>
      <c r="CI93" s="784"/>
      <c r="CJ93" s="784"/>
      <c r="CK93" s="784"/>
      <c r="CL93" s="784"/>
      <c r="CM93" s="784"/>
      <c r="CN93" s="784"/>
      <c r="CO93" s="784"/>
      <c r="CP93" s="784"/>
      <c r="CQ93" s="784">
        <v>1</v>
      </c>
      <c r="CR93" s="784"/>
      <c r="CS93" s="784"/>
      <c r="CT93" s="784">
        <v>1</v>
      </c>
      <c r="CU93" s="784"/>
      <c r="CV93" s="784"/>
      <c r="CW93" s="784"/>
      <c r="CX93" s="784"/>
      <c r="CY93" s="784"/>
      <c r="CZ93" s="784"/>
      <c r="DA93" s="199"/>
      <c r="DB93" s="871"/>
      <c r="DC93" s="784"/>
      <c r="DD93" s="784"/>
      <c r="DE93" s="784"/>
      <c r="DF93" s="784"/>
      <c r="DG93" s="784"/>
      <c r="DH93" s="784"/>
      <c r="DI93" s="784"/>
      <c r="DJ93" s="872"/>
    </row>
    <row r="94" spans="1:114" ht="15" customHeight="1" x14ac:dyDescent="0.25">
      <c r="A94" s="1737"/>
      <c r="B94" s="860">
        <v>29</v>
      </c>
      <c r="C94" s="981" t="s">
        <v>534</v>
      </c>
      <c r="D94" s="982">
        <f t="shared" si="1"/>
        <v>2</v>
      </c>
      <c r="E94" s="873"/>
      <c r="F94" s="784"/>
      <c r="G94" s="784"/>
      <c r="H94" s="784"/>
      <c r="I94" s="784"/>
      <c r="J94" s="784"/>
      <c r="K94" s="784"/>
      <c r="L94" s="784"/>
      <c r="M94" s="872"/>
      <c r="N94" s="871"/>
      <c r="O94" s="784"/>
      <c r="P94" s="784"/>
      <c r="Q94" s="784"/>
      <c r="R94" s="784"/>
      <c r="S94" s="784"/>
      <c r="T94" s="784"/>
      <c r="U94" s="784"/>
      <c r="V94" s="784"/>
      <c r="W94" s="784"/>
      <c r="X94" s="784"/>
      <c r="Y94" s="872"/>
      <c r="Z94" s="871"/>
      <c r="AA94" s="784"/>
      <c r="AB94" s="784"/>
      <c r="AC94" s="784"/>
      <c r="AD94" s="784"/>
      <c r="AE94" s="784"/>
      <c r="AF94" s="784"/>
      <c r="AG94" s="784"/>
      <c r="AH94" s="784"/>
      <c r="AI94" s="784"/>
      <c r="AJ94" s="784"/>
      <c r="AK94" s="784"/>
      <c r="AL94" s="784"/>
      <c r="AM94" s="784"/>
      <c r="AN94" s="784"/>
      <c r="AO94" s="784"/>
      <c r="AP94" s="872"/>
      <c r="AQ94" s="871"/>
      <c r="AR94" s="784"/>
      <c r="AS94" s="784"/>
      <c r="AT94" s="784"/>
      <c r="AU94" s="784"/>
      <c r="AV94" s="784"/>
      <c r="AW94" s="784"/>
      <c r="AX94" s="784"/>
      <c r="AY94" s="784"/>
      <c r="AZ94" s="784"/>
      <c r="BA94" s="784"/>
      <c r="BB94" s="784"/>
      <c r="BC94" s="784"/>
      <c r="BD94" s="784"/>
      <c r="BE94" s="784"/>
      <c r="BF94" s="784"/>
      <c r="BG94" s="784"/>
      <c r="BH94" s="784"/>
      <c r="BI94" s="872"/>
      <c r="BJ94" s="80"/>
      <c r="BK94" s="784"/>
      <c r="BL94" s="784"/>
      <c r="BM94" s="784"/>
      <c r="BN94" s="784"/>
      <c r="BO94" s="784"/>
      <c r="BP94" s="784"/>
      <c r="BQ94" s="784"/>
      <c r="BR94" s="784"/>
      <c r="BS94" s="784"/>
      <c r="BT94" s="784"/>
      <c r="BU94" s="784">
        <v>1</v>
      </c>
      <c r="BV94" s="233">
        <v>1</v>
      </c>
      <c r="BW94" s="872"/>
      <c r="BX94" s="871"/>
      <c r="BY94" s="784"/>
      <c r="BZ94" s="784"/>
      <c r="CA94" s="784"/>
      <c r="CB94" s="784"/>
      <c r="CC94" s="784"/>
      <c r="CD94" s="784"/>
      <c r="CE94" s="784"/>
      <c r="CF94" s="784"/>
      <c r="CG94" s="784"/>
      <c r="CH94" s="784"/>
      <c r="CI94" s="784"/>
      <c r="CJ94" s="784"/>
      <c r="CK94" s="784"/>
      <c r="CL94" s="784"/>
      <c r="CM94" s="784"/>
      <c r="CN94" s="784"/>
      <c r="CO94" s="784"/>
      <c r="CP94" s="784"/>
      <c r="CQ94" s="784"/>
      <c r="CR94" s="784"/>
      <c r="CS94" s="784"/>
      <c r="CT94" s="784"/>
      <c r="CU94" s="784"/>
      <c r="CV94" s="784"/>
      <c r="CW94" s="784"/>
      <c r="CX94" s="784"/>
      <c r="CY94" s="784"/>
      <c r="CZ94" s="784"/>
      <c r="DA94" s="199"/>
      <c r="DB94" s="871"/>
      <c r="DC94" s="784"/>
      <c r="DD94" s="784"/>
      <c r="DE94" s="784"/>
      <c r="DF94" s="784"/>
      <c r="DG94" s="784"/>
      <c r="DH94" s="784"/>
      <c r="DI94" s="784"/>
      <c r="DJ94" s="872"/>
    </row>
    <row r="95" spans="1:114" ht="15" customHeight="1" x14ac:dyDescent="0.25">
      <c r="A95" s="1737"/>
      <c r="B95" s="860">
        <v>30</v>
      </c>
      <c r="C95" s="981" t="s">
        <v>528</v>
      </c>
      <c r="D95" s="982">
        <f t="shared" si="1"/>
        <v>4</v>
      </c>
      <c r="E95" s="873"/>
      <c r="F95" s="784"/>
      <c r="G95" s="784"/>
      <c r="H95" s="784"/>
      <c r="I95" s="784"/>
      <c r="J95" s="784"/>
      <c r="K95" s="784"/>
      <c r="L95" s="784"/>
      <c r="M95" s="872"/>
      <c r="N95" s="871"/>
      <c r="O95" s="784"/>
      <c r="P95" s="784"/>
      <c r="Q95" s="784"/>
      <c r="R95" s="784"/>
      <c r="S95" s="784"/>
      <c r="T95" s="784"/>
      <c r="U95" s="784"/>
      <c r="V95" s="784"/>
      <c r="W95" s="784"/>
      <c r="X95" s="784"/>
      <c r="Y95" s="872"/>
      <c r="Z95" s="871"/>
      <c r="AA95" s="784"/>
      <c r="AB95" s="784"/>
      <c r="AC95" s="784"/>
      <c r="AD95" s="784"/>
      <c r="AE95" s="784"/>
      <c r="AF95" s="784"/>
      <c r="AG95" s="784"/>
      <c r="AH95" s="784"/>
      <c r="AI95" s="784"/>
      <c r="AJ95" s="784"/>
      <c r="AK95" s="784"/>
      <c r="AL95" s="784"/>
      <c r="AM95" s="784"/>
      <c r="AN95" s="784"/>
      <c r="AO95" s="784"/>
      <c r="AP95" s="872"/>
      <c r="AQ95" s="871"/>
      <c r="AR95" s="784"/>
      <c r="AS95" s="784"/>
      <c r="AT95" s="784"/>
      <c r="AU95" s="784"/>
      <c r="AV95" s="784"/>
      <c r="AW95" s="784"/>
      <c r="AX95" s="784"/>
      <c r="AY95" s="784"/>
      <c r="AZ95" s="784"/>
      <c r="BA95" s="784"/>
      <c r="BB95" s="784"/>
      <c r="BC95" s="784"/>
      <c r="BD95" s="784"/>
      <c r="BE95" s="784"/>
      <c r="BF95" s="784"/>
      <c r="BG95" s="784"/>
      <c r="BH95" s="784"/>
      <c r="BI95" s="872"/>
      <c r="BJ95" s="80"/>
      <c r="BK95" s="784"/>
      <c r="BL95" s="784"/>
      <c r="BM95" s="784"/>
      <c r="BN95" s="784"/>
      <c r="BO95" s="784"/>
      <c r="BP95" s="784"/>
      <c r="BQ95" s="784"/>
      <c r="BR95" s="784"/>
      <c r="BS95" s="784"/>
      <c r="BT95" s="784"/>
      <c r="BU95" s="784"/>
      <c r="BV95" s="233"/>
      <c r="BW95" s="872"/>
      <c r="BX95" s="871"/>
      <c r="BY95" s="784"/>
      <c r="BZ95" s="784">
        <v>1</v>
      </c>
      <c r="CA95" s="784"/>
      <c r="CB95" s="784"/>
      <c r="CC95" s="784"/>
      <c r="CD95" s="784">
        <v>1</v>
      </c>
      <c r="CE95" s="784"/>
      <c r="CF95" s="784">
        <v>1</v>
      </c>
      <c r="CG95" s="784"/>
      <c r="CH95" s="784"/>
      <c r="CI95" s="784">
        <v>1</v>
      </c>
      <c r="CJ95" s="784"/>
      <c r="CK95" s="784"/>
      <c r="CL95" s="784"/>
      <c r="CM95" s="784"/>
      <c r="CN95" s="784"/>
      <c r="CO95" s="784"/>
      <c r="CP95" s="784"/>
      <c r="CQ95" s="784"/>
      <c r="CR95" s="784"/>
      <c r="CS95" s="784"/>
      <c r="CT95" s="784"/>
      <c r="CU95" s="784"/>
      <c r="CV95" s="784"/>
      <c r="CW95" s="784"/>
      <c r="CX95" s="784"/>
      <c r="CY95" s="784"/>
      <c r="CZ95" s="784"/>
      <c r="DA95" s="199"/>
      <c r="DB95" s="871"/>
      <c r="DC95" s="784"/>
      <c r="DD95" s="784"/>
      <c r="DE95" s="784"/>
      <c r="DF95" s="784"/>
      <c r="DG95" s="784"/>
      <c r="DH95" s="784"/>
      <c r="DI95" s="784"/>
      <c r="DJ95" s="872"/>
    </row>
    <row r="96" spans="1:114" ht="15" customHeight="1" x14ac:dyDescent="0.25">
      <c r="A96" s="1737"/>
      <c r="B96" s="860">
        <v>31</v>
      </c>
      <c r="C96" s="981" t="s">
        <v>529</v>
      </c>
      <c r="D96" s="982">
        <f t="shared" si="1"/>
        <v>1</v>
      </c>
      <c r="E96" s="873"/>
      <c r="F96" s="784"/>
      <c r="G96" s="784"/>
      <c r="H96" s="784"/>
      <c r="I96" s="784"/>
      <c r="J96" s="784"/>
      <c r="K96" s="784"/>
      <c r="L96" s="784"/>
      <c r="M96" s="872"/>
      <c r="N96" s="871"/>
      <c r="O96" s="784"/>
      <c r="P96" s="784"/>
      <c r="Q96" s="784"/>
      <c r="R96" s="784"/>
      <c r="S96" s="784"/>
      <c r="T96" s="784"/>
      <c r="U96" s="784">
        <v>1</v>
      </c>
      <c r="V96" s="784"/>
      <c r="W96" s="784"/>
      <c r="X96" s="784"/>
      <c r="Y96" s="872"/>
      <c r="Z96" s="871"/>
      <c r="AA96" s="784"/>
      <c r="AB96" s="784"/>
      <c r="AC96" s="784"/>
      <c r="AD96" s="784"/>
      <c r="AE96" s="784"/>
      <c r="AF96" s="784"/>
      <c r="AG96" s="784"/>
      <c r="AH96" s="784"/>
      <c r="AI96" s="784"/>
      <c r="AJ96" s="784"/>
      <c r="AK96" s="784"/>
      <c r="AL96" s="784"/>
      <c r="AM96" s="784"/>
      <c r="AN96" s="784"/>
      <c r="AO96" s="784"/>
      <c r="AP96" s="872"/>
      <c r="AQ96" s="871"/>
      <c r="AR96" s="784"/>
      <c r="AS96" s="784"/>
      <c r="AT96" s="784"/>
      <c r="AU96" s="784"/>
      <c r="AV96" s="784"/>
      <c r="AW96" s="784"/>
      <c r="AX96" s="784"/>
      <c r="AY96" s="784"/>
      <c r="AZ96" s="784"/>
      <c r="BA96" s="784"/>
      <c r="BB96" s="784"/>
      <c r="BC96" s="784"/>
      <c r="BD96" s="784"/>
      <c r="BE96" s="784"/>
      <c r="BF96" s="784"/>
      <c r="BG96" s="784"/>
      <c r="BH96" s="784"/>
      <c r="BI96" s="872"/>
      <c r="BJ96" s="80"/>
      <c r="BK96" s="784"/>
      <c r="BL96" s="784"/>
      <c r="BM96" s="784"/>
      <c r="BN96" s="784"/>
      <c r="BO96" s="784"/>
      <c r="BP96" s="784"/>
      <c r="BQ96" s="784"/>
      <c r="BR96" s="784"/>
      <c r="BS96" s="784"/>
      <c r="BT96" s="784"/>
      <c r="BU96" s="784"/>
      <c r="BV96" s="233"/>
      <c r="BW96" s="872"/>
      <c r="BX96" s="871"/>
      <c r="BY96" s="784"/>
      <c r="BZ96" s="784"/>
      <c r="CA96" s="784"/>
      <c r="CB96" s="784"/>
      <c r="CC96" s="784"/>
      <c r="CD96" s="784"/>
      <c r="CE96" s="784"/>
      <c r="CF96" s="784"/>
      <c r="CG96" s="784"/>
      <c r="CH96" s="784"/>
      <c r="CI96" s="784"/>
      <c r="CJ96" s="784"/>
      <c r="CK96" s="784"/>
      <c r="CL96" s="784"/>
      <c r="CM96" s="784"/>
      <c r="CN96" s="784"/>
      <c r="CO96" s="784"/>
      <c r="CP96" s="784"/>
      <c r="CQ96" s="784"/>
      <c r="CR96" s="784"/>
      <c r="CS96" s="784"/>
      <c r="CT96" s="784"/>
      <c r="CU96" s="784"/>
      <c r="CV96" s="784"/>
      <c r="CW96" s="784"/>
      <c r="CX96" s="784"/>
      <c r="CY96" s="784"/>
      <c r="CZ96" s="784"/>
      <c r="DA96" s="199"/>
      <c r="DB96" s="871"/>
      <c r="DC96" s="784"/>
      <c r="DD96" s="784"/>
      <c r="DE96" s="784"/>
      <c r="DF96" s="784"/>
      <c r="DG96" s="784"/>
      <c r="DH96" s="784"/>
      <c r="DI96" s="784"/>
      <c r="DJ96" s="872"/>
    </row>
    <row r="97" spans="1:114" ht="15" customHeight="1" x14ac:dyDescent="0.25">
      <c r="A97" s="1737"/>
      <c r="B97" s="860">
        <v>32</v>
      </c>
      <c r="C97" s="981" t="s">
        <v>530</v>
      </c>
      <c r="D97" s="982">
        <f t="shared" si="1"/>
        <v>3</v>
      </c>
      <c r="E97" s="873"/>
      <c r="F97" s="784"/>
      <c r="G97" s="784"/>
      <c r="H97" s="784"/>
      <c r="I97" s="784"/>
      <c r="J97" s="784"/>
      <c r="K97" s="784"/>
      <c r="L97" s="784"/>
      <c r="M97" s="872"/>
      <c r="N97" s="871"/>
      <c r="O97" s="784"/>
      <c r="P97" s="784"/>
      <c r="Q97" s="784"/>
      <c r="R97" s="784"/>
      <c r="S97" s="784"/>
      <c r="T97" s="784"/>
      <c r="U97" s="784"/>
      <c r="V97" s="784"/>
      <c r="W97" s="784"/>
      <c r="X97" s="784"/>
      <c r="Y97" s="872"/>
      <c r="Z97" s="871"/>
      <c r="AA97" s="784"/>
      <c r="AB97" s="784"/>
      <c r="AC97" s="784"/>
      <c r="AD97" s="784"/>
      <c r="AE97" s="784"/>
      <c r="AF97" s="784"/>
      <c r="AG97" s="784"/>
      <c r="AH97" s="784"/>
      <c r="AI97" s="784"/>
      <c r="AJ97" s="784"/>
      <c r="AK97" s="784"/>
      <c r="AL97" s="784"/>
      <c r="AM97" s="784"/>
      <c r="AN97" s="784"/>
      <c r="AO97" s="784"/>
      <c r="AP97" s="872"/>
      <c r="AQ97" s="871"/>
      <c r="AR97" s="784"/>
      <c r="AS97" s="784"/>
      <c r="AT97" s="784"/>
      <c r="AU97" s="784"/>
      <c r="AV97" s="784"/>
      <c r="AW97" s="784"/>
      <c r="AX97" s="784"/>
      <c r="AY97" s="784"/>
      <c r="AZ97" s="784"/>
      <c r="BA97" s="784"/>
      <c r="BB97" s="784"/>
      <c r="BC97" s="784"/>
      <c r="BD97" s="784"/>
      <c r="BE97" s="784"/>
      <c r="BF97" s="784"/>
      <c r="BG97" s="784"/>
      <c r="BH97" s="784"/>
      <c r="BI97" s="872"/>
      <c r="BJ97" s="80"/>
      <c r="BK97" s="784"/>
      <c r="BL97" s="784"/>
      <c r="BM97" s="784"/>
      <c r="BN97" s="784"/>
      <c r="BO97" s="784"/>
      <c r="BP97" s="784"/>
      <c r="BQ97" s="784"/>
      <c r="BR97" s="784"/>
      <c r="BS97" s="784"/>
      <c r="BT97" s="784"/>
      <c r="BU97" s="784"/>
      <c r="BV97" s="233"/>
      <c r="BW97" s="872"/>
      <c r="BX97" s="871"/>
      <c r="BY97" s="784"/>
      <c r="BZ97" s="784"/>
      <c r="CA97" s="784"/>
      <c r="CB97" s="784"/>
      <c r="CC97" s="784"/>
      <c r="CD97" s="784"/>
      <c r="CE97" s="784"/>
      <c r="CF97" s="784"/>
      <c r="CG97" s="784"/>
      <c r="CH97" s="784"/>
      <c r="CI97" s="784"/>
      <c r="CJ97" s="784"/>
      <c r="CK97" s="784"/>
      <c r="CL97" s="784"/>
      <c r="CM97" s="784"/>
      <c r="CN97" s="784"/>
      <c r="CO97" s="784"/>
      <c r="CP97" s="784"/>
      <c r="CQ97" s="784"/>
      <c r="CR97" s="784"/>
      <c r="CS97" s="784"/>
      <c r="CT97" s="784"/>
      <c r="CU97" s="784"/>
      <c r="CV97" s="784"/>
      <c r="CW97" s="784"/>
      <c r="CX97" s="784"/>
      <c r="CY97" s="784"/>
      <c r="CZ97" s="784"/>
      <c r="DA97" s="199"/>
      <c r="DB97" s="871">
        <v>1</v>
      </c>
      <c r="DC97" s="784">
        <v>1</v>
      </c>
      <c r="DD97" s="784"/>
      <c r="DE97" s="784"/>
      <c r="DF97" s="784"/>
      <c r="DG97" s="784">
        <v>1</v>
      </c>
      <c r="DH97" s="784"/>
      <c r="DI97" s="784"/>
      <c r="DJ97" s="872"/>
    </row>
    <row r="98" spans="1:114" ht="15" customHeight="1" x14ac:dyDescent="0.25">
      <c r="A98" s="1737"/>
      <c r="B98" s="860">
        <v>33</v>
      </c>
      <c r="C98" s="981" t="s">
        <v>242</v>
      </c>
      <c r="D98" s="982">
        <f t="shared" si="1"/>
        <v>1</v>
      </c>
      <c r="E98" s="873"/>
      <c r="F98" s="784"/>
      <c r="G98" s="784"/>
      <c r="H98" s="784"/>
      <c r="I98" s="784"/>
      <c r="J98" s="784"/>
      <c r="K98" s="784"/>
      <c r="L98" s="784"/>
      <c r="M98" s="872"/>
      <c r="N98" s="871"/>
      <c r="O98" s="784"/>
      <c r="P98" s="784"/>
      <c r="Q98" s="784"/>
      <c r="R98" s="784"/>
      <c r="S98" s="784"/>
      <c r="T98" s="784"/>
      <c r="U98" s="784"/>
      <c r="V98" s="784"/>
      <c r="W98" s="784">
        <v>1</v>
      </c>
      <c r="X98" s="784"/>
      <c r="Y98" s="872"/>
      <c r="Z98" s="871"/>
      <c r="AA98" s="784"/>
      <c r="AB98" s="784"/>
      <c r="AC98" s="784"/>
      <c r="AD98" s="784"/>
      <c r="AE98" s="784"/>
      <c r="AF98" s="784"/>
      <c r="AG98" s="784"/>
      <c r="AH98" s="784"/>
      <c r="AI98" s="784"/>
      <c r="AJ98" s="784"/>
      <c r="AK98" s="784"/>
      <c r="AL98" s="784"/>
      <c r="AM98" s="784"/>
      <c r="AN98" s="784"/>
      <c r="AO98" s="784"/>
      <c r="AP98" s="872"/>
      <c r="AQ98" s="871"/>
      <c r="AR98" s="784"/>
      <c r="AS98" s="784"/>
      <c r="AT98" s="784"/>
      <c r="AU98" s="784"/>
      <c r="AV98" s="784"/>
      <c r="AW98" s="784"/>
      <c r="AX98" s="784"/>
      <c r="AY98" s="784"/>
      <c r="AZ98" s="784"/>
      <c r="BA98" s="784"/>
      <c r="BB98" s="784"/>
      <c r="BC98" s="784"/>
      <c r="BD98" s="784"/>
      <c r="BE98" s="784"/>
      <c r="BF98" s="784"/>
      <c r="BG98" s="784"/>
      <c r="BH98" s="784"/>
      <c r="BI98" s="872"/>
      <c r="BJ98" s="80"/>
      <c r="BK98" s="784"/>
      <c r="BL98" s="784"/>
      <c r="BM98" s="784"/>
      <c r="BN98" s="784"/>
      <c r="BO98" s="784"/>
      <c r="BP98" s="784"/>
      <c r="BQ98" s="784"/>
      <c r="BR98" s="784"/>
      <c r="BS98" s="784"/>
      <c r="BT98" s="784"/>
      <c r="BU98" s="784"/>
      <c r="BV98" s="233"/>
      <c r="BW98" s="872"/>
      <c r="BX98" s="871"/>
      <c r="BY98" s="784"/>
      <c r="BZ98" s="784"/>
      <c r="CA98" s="784"/>
      <c r="CB98" s="784"/>
      <c r="CC98" s="784"/>
      <c r="CD98" s="784"/>
      <c r="CE98" s="784"/>
      <c r="CF98" s="784"/>
      <c r="CG98" s="784"/>
      <c r="CH98" s="784"/>
      <c r="CI98" s="784"/>
      <c r="CJ98" s="784"/>
      <c r="CK98" s="784"/>
      <c r="CL98" s="784"/>
      <c r="CM98" s="784"/>
      <c r="CN98" s="784"/>
      <c r="CO98" s="784"/>
      <c r="CP98" s="784"/>
      <c r="CQ98" s="784"/>
      <c r="CR98" s="784"/>
      <c r="CS98" s="784"/>
      <c r="CT98" s="784"/>
      <c r="CU98" s="784"/>
      <c r="CV98" s="784"/>
      <c r="CW98" s="784"/>
      <c r="CX98" s="784"/>
      <c r="CY98" s="784"/>
      <c r="CZ98" s="784"/>
      <c r="DA98" s="199"/>
      <c r="DB98" s="871"/>
      <c r="DC98" s="784"/>
      <c r="DD98" s="784"/>
      <c r="DE98" s="784"/>
      <c r="DF98" s="784"/>
      <c r="DG98" s="784"/>
      <c r="DH98" s="784"/>
      <c r="DI98" s="784"/>
      <c r="DJ98" s="872"/>
    </row>
    <row r="99" spans="1:114" ht="15" customHeight="1" x14ac:dyDescent="0.25">
      <c r="A99" s="1737"/>
      <c r="B99" s="860">
        <v>34</v>
      </c>
      <c r="C99" s="981" t="s">
        <v>532</v>
      </c>
      <c r="D99" s="982">
        <f t="shared" si="1"/>
        <v>2</v>
      </c>
      <c r="E99" s="873"/>
      <c r="F99" s="784"/>
      <c r="G99" s="784"/>
      <c r="H99" s="784"/>
      <c r="I99" s="784"/>
      <c r="J99" s="784"/>
      <c r="K99" s="784"/>
      <c r="L99" s="784"/>
      <c r="M99" s="872"/>
      <c r="N99" s="871"/>
      <c r="O99" s="784"/>
      <c r="P99" s="784"/>
      <c r="Q99" s="784"/>
      <c r="R99" s="784"/>
      <c r="S99" s="784"/>
      <c r="T99" s="784"/>
      <c r="U99" s="784"/>
      <c r="V99" s="784"/>
      <c r="W99" s="784"/>
      <c r="X99" s="784"/>
      <c r="Y99" s="872"/>
      <c r="Z99" s="871"/>
      <c r="AA99" s="784"/>
      <c r="AB99" s="784"/>
      <c r="AC99" s="784"/>
      <c r="AD99" s="784"/>
      <c r="AE99" s="784"/>
      <c r="AF99" s="784"/>
      <c r="AG99" s="784">
        <v>1</v>
      </c>
      <c r="AH99" s="784"/>
      <c r="AI99" s="784"/>
      <c r="AJ99" s="784">
        <v>1</v>
      </c>
      <c r="AK99" s="784"/>
      <c r="AL99" s="784"/>
      <c r="AM99" s="784"/>
      <c r="AN99" s="784"/>
      <c r="AO99" s="784"/>
      <c r="AP99" s="872"/>
      <c r="AQ99" s="871"/>
      <c r="AR99" s="784"/>
      <c r="AS99" s="784"/>
      <c r="AT99" s="784"/>
      <c r="AU99" s="784"/>
      <c r="AV99" s="784"/>
      <c r="AW99" s="784"/>
      <c r="AX99" s="784"/>
      <c r="AY99" s="784"/>
      <c r="AZ99" s="784"/>
      <c r="BA99" s="784"/>
      <c r="BB99" s="784"/>
      <c r="BC99" s="784"/>
      <c r="BD99" s="784"/>
      <c r="BE99" s="784"/>
      <c r="BF99" s="784"/>
      <c r="BG99" s="784"/>
      <c r="BH99" s="784"/>
      <c r="BI99" s="872"/>
      <c r="BJ99" s="80"/>
      <c r="BK99" s="784"/>
      <c r="BL99" s="784"/>
      <c r="BM99" s="784"/>
      <c r="BN99" s="784"/>
      <c r="BO99" s="784"/>
      <c r="BP99" s="784"/>
      <c r="BQ99" s="784"/>
      <c r="BR99" s="784"/>
      <c r="BS99" s="784"/>
      <c r="BT99" s="784"/>
      <c r="BU99" s="784"/>
      <c r="BV99" s="233"/>
      <c r="BW99" s="872"/>
      <c r="BX99" s="871"/>
      <c r="BY99" s="784"/>
      <c r="BZ99" s="784"/>
      <c r="CA99" s="784"/>
      <c r="CB99" s="784"/>
      <c r="CC99" s="784"/>
      <c r="CD99" s="784"/>
      <c r="CE99" s="784"/>
      <c r="CF99" s="784"/>
      <c r="CG99" s="784"/>
      <c r="CH99" s="784"/>
      <c r="CI99" s="784"/>
      <c r="CJ99" s="784"/>
      <c r="CK99" s="784"/>
      <c r="CL99" s="784"/>
      <c r="CM99" s="784"/>
      <c r="CN99" s="784"/>
      <c r="CO99" s="784"/>
      <c r="CP99" s="784"/>
      <c r="CQ99" s="784"/>
      <c r="CR99" s="784"/>
      <c r="CS99" s="784"/>
      <c r="CT99" s="784"/>
      <c r="CU99" s="784"/>
      <c r="CV99" s="784"/>
      <c r="CW99" s="784"/>
      <c r="CX99" s="784"/>
      <c r="CY99" s="784"/>
      <c r="CZ99" s="784"/>
      <c r="DA99" s="199"/>
      <c r="DB99" s="871"/>
      <c r="DC99" s="784"/>
      <c r="DD99" s="784"/>
      <c r="DE99" s="784"/>
      <c r="DF99" s="784"/>
      <c r="DG99" s="784"/>
      <c r="DH99" s="784"/>
      <c r="DI99" s="784"/>
      <c r="DJ99" s="872"/>
    </row>
    <row r="100" spans="1:114" ht="15" customHeight="1" thickBot="1" x14ac:dyDescent="0.3">
      <c r="A100" s="1737"/>
      <c r="B100" s="861">
        <v>35</v>
      </c>
      <c r="C100" s="981" t="s">
        <v>239</v>
      </c>
      <c r="D100" s="982">
        <f t="shared" si="1"/>
        <v>1</v>
      </c>
      <c r="E100" s="873"/>
      <c r="F100" s="784"/>
      <c r="G100" s="784"/>
      <c r="H100" s="784"/>
      <c r="I100" s="784">
        <v>1</v>
      </c>
      <c r="J100" s="784"/>
      <c r="K100" s="784"/>
      <c r="L100" s="784"/>
      <c r="M100" s="872"/>
      <c r="N100" s="871"/>
      <c r="O100" s="784"/>
      <c r="P100" s="784"/>
      <c r="Q100" s="784"/>
      <c r="R100" s="784"/>
      <c r="S100" s="784"/>
      <c r="T100" s="784"/>
      <c r="U100" s="784"/>
      <c r="V100" s="784"/>
      <c r="W100" s="784"/>
      <c r="X100" s="784"/>
      <c r="Y100" s="872"/>
      <c r="Z100" s="871"/>
      <c r="AA100" s="784"/>
      <c r="AB100" s="784"/>
      <c r="AC100" s="784"/>
      <c r="AD100" s="784"/>
      <c r="AE100" s="784"/>
      <c r="AF100" s="784"/>
      <c r="AG100" s="784"/>
      <c r="AH100" s="784"/>
      <c r="AI100" s="784"/>
      <c r="AJ100" s="784"/>
      <c r="AK100" s="784"/>
      <c r="AL100" s="784"/>
      <c r="AM100" s="784"/>
      <c r="AN100" s="784"/>
      <c r="AO100" s="784"/>
      <c r="AP100" s="872"/>
      <c r="AQ100" s="871"/>
      <c r="AR100" s="784"/>
      <c r="AS100" s="784"/>
      <c r="AT100" s="784"/>
      <c r="AU100" s="784"/>
      <c r="AV100" s="784"/>
      <c r="AW100" s="784"/>
      <c r="AX100" s="784"/>
      <c r="AY100" s="784"/>
      <c r="AZ100" s="784"/>
      <c r="BA100" s="784"/>
      <c r="BB100" s="784"/>
      <c r="BC100" s="784"/>
      <c r="BD100" s="784"/>
      <c r="BE100" s="784"/>
      <c r="BF100" s="784"/>
      <c r="BG100" s="784"/>
      <c r="BH100" s="784"/>
      <c r="BI100" s="872"/>
      <c r="BJ100" s="80"/>
      <c r="BK100" s="784"/>
      <c r="BL100" s="784"/>
      <c r="BM100" s="784"/>
      <c r="BN100" s="784"/>
      <c r="BO100" s="784"/>
      <c r="BP100" s="784"/>
      <c r="BQ100" s="784"/>
      <c r="BR100" s="784"/>
      <c r="BS100" s="784"/>
      <c r="BT100" s="784"/>
      <c r="BU100" s="784"/>
      <c r="BV100" s="233"/>
      <c r="BW100" s="872"/>
      <c r="BX100" s="871"/>
      <c r="BY100" s="784"/>
      <c r="BZ100" s="784"/>
      <c r="CA100" s="784"/>
      <c r="CB100" s="784"/>
      <c r="CC100" s="784"/>
      <c r="CD100" s="784"/>
      <c r="CE100" s="784"/>
      <c r="CF100" s="784"/>
      <c r="CG100" s="784"/>
      <c r="CH100" s="784"/>
      <c r="CI100" s="784"/>
      <c r="CJ100" s="784"/>
      <c r="CK100" s="784"/>
      <c r="CL100" s="784"/>
      <c r="CM100" s="784"/>
      <c r="CN100" s="784"/>
      <c r="CO100" s="784"/>
      <c r="CP100" s="784"/>
      <c r="CQ100" s="784"/>
      <c r="CR100" s="784"/>
      <c r="CS100" s="784"/>
      <c r="CT100" s="784"/>
      <c r="CU100" s="784"/>
      <c r="CV100" s="784"/>
      <c r="CW100" s="784"/>
      <c r="CX100" s="784"/>
      <c r="CY100" s="784"/>
      <c r="CZ100" s="784"/>
      <c r="DA100" s="199"/>
      <c r="DB100" s="871"/>
      <c r="DC100" s="784"/>
      <c r="DD100" s="784"/>
      <c r="DE100" s="784"/>
      <c r="DF100" s="784"/>
      <c r="DG100" s="784"/>
      <c r="DH100" s="784"/>
      <c r="DI100" s="784"/>
      <c r="DJ100" s="872"/>
    </row>
    <row r="101" spans="1:114" ht="15" customHeight="1" thickBot="1" x14ac:dyDescent="0.3">
      <c r="A101" s="1738"/>
      <c r="B101" s="349">
        <v>36</v>
      </c>
      <c r="C101" s="985" t="s">
        <v>192</v>
      </c>
      <c r="D101" s="986">
        <f t="shared" si="1"/>
        <v>4</v>
      </c>
      <c r="E101" s="951"/>
      <c r="F101" s="79"/>
      <c r="G101" s="79"/>
      <c r="H101" s="79"/>
      <c r="I101" s="79"/>
      <c r="J101" s="79"/>
      <c r="K101" s="79"/>
      <c r="L101" s="79"/>
      <c r="M101" s="875"/>
      <c r="N101" s="876"/>
      <c r="O101" s="79">
        <v>1</v>
      </c>
      <c r="P101" s="79"/>
      <c r="Q101" s="79"/>
      <c r="R101" s="79"/>
      <c r="S101" s="79"/>
      <c r="T101" s="79"/>
      <c r="U101" s="79"/>
      <c r="V101" s="79"/>
      <c r="W101" s="79"/>
      <c r="X101" s="79"/>
      <c r="Y101" s="875"/>
      <c r="Z101" s="876"/>
      <c r="AA101" s="79"/>
      <c r="AB101" s="79"/>
      <c r="AC101" s="79"/>
      <c r="AD101" s="79"/>
      <c r="AE101" s="79"/>
      <c r="AF101" s="79"/>
      <c r="AG101" s="79"/>
      <c r="AH101" s="79"/>
      <c r="AI101" s="79"/>
      <c r="AJ101" s="79"/>
      <c r="AK101" s="79"/>
      <c r="AL101" s="79"/>
      <c r="AM101" s="79"/>
      <c r="AN101" s="79">
        <v>1</v>
      </c>
      <c r="AO101" s="79"/>
      <c r="AP101" s="875"/>
      <c r="AQ101" s="876"/>
      <c r="AR101" s="79"/>
      <c r="AS101" s="79"/>
      <c r="AT101" s="79"/>
      <c r="AU101" s="79"/>
      <c r="AV101" s="79"/>
      <c r="AW101" s="79"/>
      <c r="AX101" s="79"/>
      <c r="AY101" s="79"/>
      <c r="AZ101" s="79"/>
      <c r="BA101" s="79"/>
      <c r="BB101" s="79"/>
      <c r="BC101" s="79"/>
      <c r="BD101" s="79"/>
      <c r="BE101" s="79"/>
      <c r="BF101" s="79"/>
      <c r="BG101" s="79"/>
      <c r="BH101" s="79"/>
      <c r="BI101" s="875">
        <v>1</v>
      </c>
      <c r="BJ101" s="81"/>
      <c r="BK101" s="79"/>
      <c r="BL101" s="79"/>
      <c r="BM101" s="79"/>
      <c r="BN101" s="79"/>
      <c r="BO101" s="79"/>
      <c r="BP101" s="79"/>
      <c r="BQ101" s="79"/>
      <c r="BR101" s="79"/>
      <c r="BS101" s="79"/>
      <c r="BT101" s="79"/>
      <c r="BU101" s="79"/>
      <c r="BV101" s="1249">
        <v>1</v>
      </c>
      <c r="BW101" s="875"/>
      <c r="BX101" s="876"/>
      <c r="BY101" s="79"/>
      <c r="BZ101" s="79"/>
      <c r="CA101" s="79"/>
      <c r="CB101" s="79"/>
      <c r="CC101" s="79"/>
      <c r="CD101" s="79"/>
      <c r="CE101" s="79"/>
      <c r="CF101" s="79"/>
      <c r="CG101" s="79"/>
      <c r="CH101" s="79"/>
      <c r="CI101" s="79"/>
      <c r="CJ101" s="79"/>
      <c r="CK101" s="79"/>
      <c r="CL101" s="79"/>
      <c r="CM101" s="79"/>
      <c r="CN101" s="79"/>
      <c r="CO101" s="79"/>
      <c r="CP101" s="79"/>
      <c r="CQ101" s="79"/>
      <c r="CR101" s="79"/>
      <c r="CS101" s="79"/>
      <c r="CT101" s="79"/>
      <c r="CU101" s="79"/>
      <c r="CV101" s="79"/>
      <c r="CW101" s="79"/>
      <c r="CX101" s="79"/>
      <c r="CY101" s="79"/>
      <c r="CZ101" s="79"/>
      <c r="DA101" s="200"/>
      <c r="DB101" s="876"/>
      <c r="DC101" s="79"/>
      <c r="DD101" s="79"/>
      <c r="DE101" s="79"/>
      <c r="DF101" s="79"/>
      <c r="DG101" s="79"/>
      <c r="DH101" s="79"/>
      <c r="DI101" s="79"/>
      <c r="DJ101" s="875"/>
    </row>
    <row r="102" spans="1:114" ht="15" customHeight="1" x14ac:dyDescent="0.25">
      <c r="A102" s="1736" t="s">
        <v>545</v>
      </c>
      <c r="B102" s="937">
        <v>1</v>
      </c>
      <c r="C102" s="905" t="s">
        <v>1058</v>
      </c>
      <c r="D102" s="920">
        <f t="shared" si="1"/>
        <v>0</v>
      </c>
      <c r="E102" s="892"/>
      <c r="F102" s="119"/>
      <c r="G102" s="119"/>
      <c r="H102" s="119"/>
      <c r="I102" s="119"/>
      <c r="J102" s="119"/>
      <c r="K102" s="119"/>
      <c r="L102" s="119"/>
      <c r="M102" s="893"/>
      <c r="N102" s="894"/>
      <c r="O102" s="119"/>
      <c r="P102" s="119"/>
      <c r="Q102" s="119"/>
      <c r="R102" s="119"/>
      <c r="S102" s="119"/>
      <c r="T102" s="119"/>
      <c r="U102" s="119"/>
      <c r="V102" s="119"/>
      <c r="W102" s="119"/>
      <c r="X102" s="119"/>
      <c r="Y102" s="893"/>
      <c r="Z102" s="894"/>
      <c r="AA102" s="119"/>
      <c r="AB102" s="119"/>
      <c r="AC102" s="119"/>
      <c r="AD102" s="119"/>
      <c r="AE102" s="119"/>
      <c r="AF102" s="119"/>
      <c r="AG102" s="119"/>
      <c r="AH102" s="119"/>
      <c r="AI102" s="119"/>
      <c r="AJ102" s="119"/>
      <c r="AK102" s="119"/>
      <c r="AL102" s="119"/>
      <c r="AM102" s="119"/>
      <c r="AN102" s="119"/>
      <c r="AO102" s="119"/>
      <c r="AP102" s="893"/>
      <c r="AQ102" s="894"/>
      <c r="AR102" s="119"/>
      <c r="AS102" s="119"/>
      <c r="AT102" s="119"/>
      <c r="AU102" s="119"/>
      <c r="AV102" s="119"/>
      <c r="AW102" s="119"/>
      <c r="AX102" s="119"/>
      <c r="AY102" s="119"/>
      <c r="AZ102" s="119"/>
      <c r="BA102" s="119"/>
      <c r="BB102" s="119"/>
      <c r="BC102" s="119"/>
      <c r="BD102" s="119"/>
      <c r="BE102" s="119"/>
      <c r="BF102" s="119"/>
      <c r="BG102" s="119"/>
      <c r="BH102" s="119"/>
      <c r="BI102" s="893"/>
      <c r="BJ102" s="118"/>
      <c r="BK102" s="119"/>
      <c r="BL102" s="119"/>
      <c r="BM102" s="119"/>
      <c r="BN102" s="119"/>
      <c r="BO102" s="119"/>
      <c r="BP102" s="119"/>
      <c r="BQ102" s="119"/>
      <c r="BR102" s="119"/>
      <c r="BS102" s="119"/>
      <c r="BT102" s="119"/>
      <c r="BU102" s="119"/>
      <c r="BV102" s="1246"/>
      <c r="BW102" s="893"/>
      <c r="BX102" s="894"/>
      <c r="BY102" s="119"/>
      <c r="BZ102" s="119"/>
      <c r="CA102" s="119"/>
      <c r="CB102" s="119"/>
      <c r="CC102" s="119"/>
      <c r="CD102" s="119"/>
      <c r="CE102" s="119"/>
      <c r="CF102" s="119"/>
      <c r="CG102" s="119"/>
      <c r="CH102" s="119"/>
      <c r="CI102" s="119"/>
      <c r="CJ102" s="119"/>
      <c r="CK102" s="119"/>
      <c r="CL102" s="119"/>
      <c r="CM102" s="119"/>
      <c r="CN102" s="119"/>
      <c r="CO102" s="119"/>
      <c r="CP102" s="119"/>
      <c r="CQ102" s="119"/>
      <c r="CR102" s="119"/>
      <c r="CS102" s="119"/>
      <c r="CT102" s="119"/>
      <c r="CU102" s="119"/>
      <c r="CV102" s="119"/>
      <c r="CW102" s="119"/>
      <c r="CX102" s="119"/>
      <c r="CY102" s="119"/>
      <c r="CZ102" s="119"/>
      <c r="DA102" s="198"/>
      <c r="DB102" s="894"/>
      <c r="DC102" s="119"/>
      <c r="DD102" s="119"/>
      <c r="DE102" s="119"/>
      <c r="DF102" s="119"/>
      <c r="DG102" s="119"/>
      <c r="DH102" s="119"/>
      <c r="DI102" s="119"/>
      <c r="DJ102" s="893"/>
    </row>
    <row r="103" spans="1:114" ht="15" customHeight="1" x14ac:dyDescent="0.25">
      <c r="A103" s="1737"/>
      <c r="B103" s="862">
        <v>2</v>
      </c>
      <c r="C103" s="949" t="s">
        <v>90</v>
      </c>
      <c r="D103" s="950">
        <f t="shared" si="1"/>
        <v>1</v>
      </c>
      <c r="E103" s="891"/>
      <c r="F103" s="761"/>
      <c r="G103" s="761"/>
      <c r="H103" s="761"/>
      <c r="I103" s="761"/>
      <c r="J103" s="761"/>
      <c r="K103" s="761"/>
      <c r="L103" s="761"/>
      <c r="M103" s="878"/>
      <c r="N103" s="877"/>
      <c r="O103" s="761"/>
      <c r="P103" s="761"/>
      <c r="Q103" s="761"/>
      <c r="R103" s="761"/>
      <c r="S103" s="761"/>
      <c r="T103" s="761"/>
      <c r="U103" s="761"/>
      <c r="V103" s="761"/>
      <c r="W103" s="761"/>
      <c r="X103" s="761"/>
      <c r="Y103" s="878"/>
      <c r="Z103" s="877"/>
      <c r="AA103" s="761"/>
      <c r="AB103" s="761"/>
      <c r="AC103" s="761"/>
      <c r="AD103" s="761"/>
      <c r="AE103" s="761"/>
      <c r="AF103" s="761"/>
      <c r="AG103" s="761"/>
      <c r="AH103" s="761"/>
      <c r="AI103" s="761"/>
      <c r="AJ103" s="761"/>
      <c r="AK103" s="761"/>
      <c r="AL103" s="761"/>
      <c r="AM103" s="761"/>
      <c r="AN103" s="761"/>
      <c r="AO103" s="761"/>
      <c r="AP103" s="878"/>
      <c r="AQ103" s="877"/>
      <c r="AR103" s="761"/>
      <c r="AS103" s="761"/>
      <c r="AT103" s="761"/>
      <c r="AU103" s="761"/>
      <c r="AV103" s="761"/>
      <c r="AW103" s="761"/>
      <c r="AX103" s="761"/>
      <c r="AY103" s="761"/>
      <c r="AZ103" s="761"/>
      <c r="BA103" s="761"/>
      <c r="BB103" s="761"/>
      <c r="BC103" s="761"/>
      <c r="BD103" s="761"/>
      <c r="BE103" s="761"/>
      <c r="BF103" s="761"/>
      <c r="BG103" s="761"/>
      <c r="BH103" s="761"/>
      <c r="BI103" s="878"/>
      <c r="BJ103" s="694"/>
      <c r="BK103" s="761"/>
      <c r="BL103" s="761"/>
      <c r="BM103" s="761"/>
      <c r="BN103" s="761"/>
      <c r="BO103" s="761"/>
      <c r="BP103" s="761"/>
      <c r="BQ103" s="761"/>
      <c r="BR103" s="761"/>
      <c r="BS103" s="761"/>
      <c r="BT103" s="761"/>
      <c r="BU103" s="761"/>
      <c r="BV103" s="1247"/>
      <c r="BW103" s="878"/>
      <c r="BX103" s="877"/>
      <c r="BY103" s="761"/>
      <c r="BZ103" s="761"/>
      <c r="CA103" s="761"/>
      <c r="CB103" s="761"/>
      <c r="CC103" s="761"/>
      <c r="CD103" s="761"/>
      <c r="CE103" s="761"/>
      <c r="CF103" s="761"/>
      <c r="CG103" s="761"/>
      <c r="CH103" s="761">
        <v>1</v>
      </c>
      <c r="CI103" s="761"/>
      <c r="CJ103" s="761"/>
      <c r="CK103" s="761"/>
      <c r="CL103" s="761"/>
      <c r="CM103" s="761"/>
      <c r="CN103" s="761"/>
      <c r="CO103" s="761"/>
      <c r="CP103" s="761"/>
      <c r="CQ103" s="761"/>
      <c r="CR103" s="761"/>
      <c r="CS103" s="761"/>
      <c r="CT103" s="761"/>
      <c r="CU103" s="761"/>
      <c r="CV103" s="761"/>
      <c r="CW103" s="761"/>
      <c r="CX103" s="761"/>
      <c r="CY103" s="761"/>
      <c r="CZ103" s="761"/>
      <c r="DA103" s="488"/>
      <c r="DB103" s="877"/>
      <c r="DC103" s="761"/>
      <c r="DD103" s="761"/>
      <c r="DE103" s="761"/>
      <c r="DF103" s="761"/>
      <c r="DG103" s="761"/>
      <c r="DH103" s="761"/>
      <c r="DI103" s="761"/>
      <c r="DJ103" s="878"/>
    </row>
    <row r="104" spans="1:114" ht="15" customHeight="1" x14ac:dyDescent="0.25">
      <c r="A104" s="1737"/>
      <c r="B104" s="860">
        <v>3</v>
      </c>
      <c r="C104" s="954" t="s">
        <v>1085</v>
      </c>
      <c r="D104" s="921">
        <f t="shared" si="1"/>
        <v>1</v>
      </c>
      <c r="E104" s="873"/>
      <c r="F104" s="784"/>
      <c r="G104" s="784"/>
      <c r="H104" s="784"/>
      <c r="I104" s="784"/>
      <c r="J104" s="784"/>
      <c r="K104" s="784"/>
      <c r="L104" s="784"/>
      <c r="M104" s="872"/>
      <c r="N104" s="871"/>
      <c r="O104" s="784">
        <v>1</v>
      </c>
      <c r="P104" s="784"/>
      <c r="Q104" s="784"/>
      <c r="R104" s="784"/>
      <c r="S104" s="784"/>
      <c r="T104" s="784"/>
      <c r="U104" s="784"/>
      <c r="V104" s="784"/>
      <c r="W104" s="784"/>
      <c r="X104" s="784"/>
      <c r="Y104" s="872"/>
      <c r="Z104" s="871"/>
      <c r="AA104" s="784"/>
      <c r="AB104" s="784"/>
      <c r="AC104" s="784"/>
      <c r="AD104" s="784"/>
      <c r="AE104" s="784"/>
      <c r="AF104" s="784"/>
      <c r="AG104" s="784"/>
      <c r="AH104" s="784"/>
      <c r="AI104" s="784"/>
      <c r="AJ104" s="784"/>
      <c r="AK104" s="784"/>
      <c r="AL104" s="784"/>
      <c r="AM104" s="784"/>
      <c r="AN104" s="784"/>
      <c r="AO104" s="784"/>
      <c r="AP104" s="872"/>
      <c r="AQ104" s="871"/>
      <c r="AR104" s="784"/>
      <c r="AS104" s="784"/>
      <c r="AT104" s="784"/>
      <c r="AU104" s="784"/>
      <c r="AV104" s="784"/>
      <c r="AW104" s="784"/>
      <c r="AX104" s="784"/>
      <c r="AY104" s="784"/>
      <c r="AZ104" s="784"/>
      <c r="BA104" s="784"/>
      <c r="BB104" s="784"/>
      <c r="BC104" s="784"/>
      <c r="BD104" s="784"/>
      <c r="BE104" s="784"/>
      <c r="BF104" s="784"/>
      <c r="BG104" s="784"/>
      <c r="BH104" s="784"/>
      <c r="BI104" s="872"/>
      <c r="BJ104" s="80"/>
      <c r="BK104" s="784"/>
      <c r="BL104" s="784"/>
      <c r="BM104" s="784"/>
      <c r="BN104" s="784"/>
      <c r="BO104" s="784"/>
      <c r="BP104" s="784"/>
      <c r="BQ104" s="784"/>
      <c r="BR104" s="784"/>
      <c r="BS104" s="784"/>
      <c r="BT104" s="784"/>
      <c r="BU104" s="784"/>
      <c r="BV104" s="233"/>
      <c r="BW104" s="872"/>
      <c r="BX104" s="871"/>
      <c r="BY104" s="784"/>
      <c r="BZ104" s="784"/>
      <c r="CA104" s="784"/>
      <c r="CB104" s="784"/>
      <c r="CC104" s="784"/>
      <c r="CD104" s="784"/>
      <c r="CE104" s="784"/>
      <c r="CF104" s="784"/>
      <c r="CG104" s="784"/>
      <c r="CH104" s="784"/>
      <c r="CI104" s="784"/>
      <c r="CJ104" s="784"/>
      <c r="CK104" s="784"/>
      <c r="CL104" s="784"/>
      <c r="CM104" s="784"/>
      <c r="CN104" s="784"/>
      <c r="CO104" s="784"/>
      <c r="CP104" s="784"/>
      <c r="CQ104" s="784"/>
      <c r="CR104" s="784"/>
      <c r="CS104" s="784"/>
      <c r="CT104" s="784"/>
      <c r="CU104" s="784"/>
      <c r="CV104" s="784"/>
      <c r="CW104" s="784"/>
      <c r="CX104" s="784"/>
      <c r="CY104" s="784"/>
      <c r="CZ104" s="784"/>
      <c r="DA104" s="199"/>
      <c r="DB104" s="871"/>
      <c r="DC104" s="784"/>
      <c r="DD104" s="784"/>
      <c r="DE104" s="784"/>
      <c r="DF104" s="784"/>
      <c r="DG104" s="784"/>
      <c r="DH104" s="784"/>
      <c r="DI104" s="784"/>
      <c r="DJ104" s="872"/>
    </row>
    <row r="105" spans="1:114" ht="15" customHeight="1" x14ac:dyDescent="0.25">
      <c r="A105" s="1737"/>
      <c r="B105" s="860">
        <v>4</v>
      </c>
      <c r="C105" s="907" t="s">
        <v>859</v>
      </c>
      <c r="D105" s="921">
        <f t="shared" si="1"/>
        <v>62</v>
      </c>
      <c r="E105" s="873">
        <v>1</v>
      </c>
      <c r="F105" s="784"/>
      <c r="G105" s="784">
        <v>1</v>
      </c>
      <c r="H105" s="784">
        <v>1</v>
      </c>
      <c r="I105" s="784"/>
      <c r="J105" s="784">
        <v>1</v>
      </c>
      <c r="K105" s="784"/>
      <c r="L105" s="784"/>
      <c r="M105" s="872"/>
      <c r="N105" s="871"/>
      <c r="O105" s="784"/>
      <c r="P105" s="784"/>
      <c r="Q105" s="784">
        <v>1</v>
      </c>
      <c r="R105" s="784"/>
      <c r="S105" s="784">
        <v>1</v>
      </c>
      <c r="T105" s="784"/>
      <c r="U105" s="784">
        <v>1</v>
      </c>
      <c r="V105" s="784"/>
      <c r="W105" s="784">
        <v>1</v>
      </c>
      <c r="X105" s="784">
        <v>1</v>
      </c>
      <c r="Y105" s="872"/>
      <c r="Z105" s="871"/>
      <c r="AA105" s="784"/>
      <c r="AB105" s="784">
        <v>1</v>
      </c>
      <c r="AC105" s="784"/>
      <c r="AD105" s="784"/>
      <c r="AE105" s="784">
        <v>1</v>
      </c>
      <c r="AF105" s="784">
        <v>1</v>
      </c>
      <c r="AG105" s="784"/>
      <c r="AH105" s="784"/>
      <c r="AI105" s="784"/>
      <c r="AJ105" s="784">
        <v>1</v>
      </c>
      <c r="AK105" s="784">
        <v>1</v>
      </c>
      <c r="AL105" s="784"/>
      <c r="AM105" s="784">
        <v>1</v>
      </c>
      <c r="AN105" s="784"/>
      <c r="AO105" s="784">
        <v>1</v>
      </c>
      <c r="AP105" s="872">
        <v>1</v>
      </c>
      <c r="AQ105" s="871">
        <v>1</v>
      </c>
      <c r="AR105" s="784">
        <v>1</v>
      </c>
      <c r="AS105" s="784">
        <v>1</v>
      </c>
      <c r="AT105" s="784">
        <v>1</v>
      </c>
      <c r="AU105" s="784">
        <v>1</v>
      </c>
      <c r="AV105" s="784">
        <v>1</v>
      </c>
      <c r="AW105" s="784">
        <v>1</v>
      </c>
      <c r="AX105" s="784"/>
      <c r="AY105" s="784"/>
      <c r="AZ105" s="784">
        <v>1</v>
      </c>
      <c r="BA105" s="784"/>
      <c r="BB105" s="784">
        <v>1</v>
      </c>
      <c r="BC105" s="784"/>
      <c r="BD105" s="784">
        <v>1</v>
      </c>
      <c r="BE105" s="784"/>
      <c r="BF105" s="784"/>
      <c r="BG105" s="784">
        <v>1</v>
      </c>
      <c r="BH105" s="784"/>
      <c r="BI105" s="872">
        <v>1</v>
      </c>
      <c r="BJ105" s="80">
        <v>1</v>
      </c>
      <c r="BK105" s="784">
        <v>1</v>
      </c>
      <c r="BL105" s="784">
        <v>1</v>
      </c>
      <c r="BM105" s="784"/>
      <c r="BN105" s="784">
        <v>1</v>
      </c>
      <c r="BO105" s="784">
        <v>1</v>
      </c>
      <c r="BP105" s="784"/>
      <c r="BQ105" s="784"/>
      <c r="BR105" s="784"/>
      <c r="BS105" s="784">
        <v>1</v>
      </c>
      <c r="BT105" s="784"/>
      <c r="BU105" s="784">
        <v>1</v>
      </c>
      <c r="BV105" s="233">
        <v>1</v>
      </c>
      <c r="BW105" s="872">
        <v>1</v>
      </c>
      <c r="BX105" s="871"/>
      <c r="BY105" s="784">
        <v>1</v>
      </c>
      <c r="BZ105" s="784"/>
      <c r="CA105" s="784">
        <v>1</v>
      </c>
      <c r="CB105" s="784"/>
      <c r="CC105" s="784"/>
      <c r="CD105" s="784"/>
      <c r="CE105" s="784">
        <v>1</v>
      </c>
      <c r="CF105" s="784"/>
      <c r="CG105" s="784">
        <v>1</v>
      </c>
      <c r="CH105" s="784"/>
      <c r="CI105" s="784">
        <v>1</v>
      </c>
      <c r="CJ105" s="784">
        <v>1</v>
      </c>
      <c r="CK105" s="784"/>
      <c r="CL105" s="784"/>
      <c r="CM105" s="784">
        <v>1</v>
      </c>
      <c r="CN105" s="784">
        <v>1</v>
      </c>
      <c r="CO105" s="784"/>
      <c r="CP105" s="784">
        <v>1</v>
      </c>
      <c r="CQ105" s="784">
        <v>1</v>
      </c>
      <c r="CR105" s="784">
        <v>1</v>
      </c>
      <c r="CS105" s="784"/>
      <c r="CT105" s="784">
        <v>1</v>
      </c>
      <c r="CU105" s="784"/>
      <c r="CV105" s="784">
        <v>1</v>
      </c>
      <c r="CW105" s="784">
        <v>1</v>
      </c>
      <c r="CX105" s="784">
        <v>1</v>
      </c>
      <c r="CY105" s="784">
        <v>1</v>
      </c>
      <c r="CZ105" s="784">
        <v>1</v>
      </c>
      <c r="DA105" s="199">
        <v>1</v>
      </c>
      <c r="DB105" s="871">
        <v>1</v>
      </c>
      <c r="DC105" s="784">
        <v>1</v>
      </c>
      <c r="DD105" s="784"/>
      <c r="DE105" s="784"/>
      <c r="DF105" s="784">
        <v>1</v>
      </c>
      <c r="DG105" s="784">
        <v>1</v>
      </c>
      <c r="DH105" s="784"/>
      <c r="DI105" s="784">
        <v>1</v>
      </c>
      <c r="DJ105" s="872">
        <v>1</v>
      </c>
    </row>
    <row r="106" spans="1:114" ht="15" customHeight="1" x14ac:dyDescent="0.25">
      <c r="A106" s="1737"/>
      <c r="B106" s="860">
        <v>5</v>
      </c>
      <c r="C106" s="906" t="s">
        <v>1104</v>
      </c>
      <c r="D106" s="922">
        <f t="shared" si="1"/>
        <v>6</v>
      </c>
      <c r="E106" s="873">
        <v>1</v>
      </c>
      <c r="F106" s="784"/>
      <c r="G106" s="784"/>
      <c r="H106" s="784"/>
      <c r="I106" s="784"/>
      <c r="J106" s="784"/>
      <c r="K106" s="784"/>
      <c r="L106" s="784"/>
      <c r="M106" s="872"/>
      <c r="N106" s="871"/>
      <c r="O106" s="784"/>
      <c r="P106" s="784"/>
      <c r="Q106" s="784"/>
      <c r="R106" s="784"/>
      <c r="S106" s="784"/>
      <c r="T106" s="784"/>
      <c r="U106" s="784"/>
      <c r="V106" s="784"/>
      <c r="W106" s="784"/>
      <c r="X106" s="784"/>
      <c r="Y106" s="872"/>
      <c r="Z106" s="871"/>
      <c r="AA106" s="784"/>
      <c r="AB106" s="784"/>
      <c r="AC106" s="784"/>
      <c r="AD106" s="784"/>
      <c r="AE106" s="784"/>
      <c r="AF106" s="784"/>
      <c r="AG106" s="784"/>
      <c r="AH106" s="784"/>
      <c r="AI106" s="784"/>
      <c r="AJ106" s="784"/>
      <c r="AK106" s="784"/>
      <c r="AL106" s="784"/>
      <c r="AM106" s="784"/>
      <c r="AN106" s="784"/>
      <c r="AO106" s="784"/>
      <c r="AP106" s="872"/>
      <c r="AQ106" s="871"/>
      <c r="AR106" s="784"/>
      <c r="AS106" s="784"/>
      <c r="AT106" s="784"/>
      <c r="AU106" s="784">
        <v>1</v>
      </c>
      <c r="AV106" s="784"/>
      <c r="AW106" s="784"/>
      <c r="AX106" s="784"/>
      <c r="AY106" s="784"/>
      <c r="AZ106" s="784"/>
      <c r="BA106" s="784"/>
      <c r="BB106" s="784"/>
      <c r="BC106" s="784"/>
      <c r="BD106" s="784"/>
      <c r="BE106" s="784"/>
      <c r="BF106" s="784">
        <v>1</v>
      </c>
      <c r="BG106" s="784"/>
      <c r="BH106" s="784"/>
      <c r="BI106" s="872">
        <v>1</v>
      </c>
      <c r="BJ106" s="80"/>
      <c r="BK106" s="784"/>
      <c r="BL106" s="784"/>
      <c r="BM106" s="784">
        <v>1</v>
      </c>
      <c r="BN106" s="784"/>
      <c r="BO106" s="784"/>
      <c r="BP106" s="784"/>
      <c r="BQ106" s="784"/>
      <c r="BR106" s="784">
        <v>1</v>
      </c>
      <c r="BS106" s="784"/>
      <c r="BT106" s="784"/>
      <c r="BU106" s="784"/>
      <c r="BV106" s="233"/>
      <c r="BW106" s="872"/>
      <c r="BX106" s="871"/>
      <c r="BY106" s="784"/>
      <c r="BZ106" s="784"/>
      <c r="CA106" s="784"/>
      <c r="CB106" s="784"/>
      <c r="CC106" s="784"/>
      <c r="CD106" s="784"/>
      <c r="CE106" s="784"/>
      <c r="CF106" s="784"/>
      <c r="CG106" s="784"/>
      <c r="CH106" s="784"/>
      <c r="CI106" s="784"/>
      <c r="CJ106" s="784"/>
      <c r="CK106" s="784"/>
      <c r="CL106" s="784"/>
      <c r="CM106" s="784"/>
      <c r="CN106" s="784"/>
      <c r="CO106" s="784"/>
      <c r="CP106" s="784"/>
      <c r="CQ106" s="784"/>
      <c r="CR106" s="784"/>
      <c r="CS106" s="784"/>
      <c r="CT106" s="784"/>
      <c r="CU106" s="784"/>
      <c r="CV106" s="784"/>
      <c r="CW106" s="784"/>
      <c r="CX106" s="784"/>
      <c r="CY106" s="784"/>
      <c r="CZ106" s="784"/>
      <c r="DA106" s="199"/>
      <c r="DB106" s="871"/>
      <c r="DC106" s="784"/>
      <c r="DD106" s="784"/>
      <c r="DE106" s="784"/>
      <c r="DF106" s="784"/>
      <c r="DG106" s="784"/>
      <c r="DH106" s="784"/>
      <c r="DI106" s="784"/>
      <c r="DJ106" s="872"/>
    </row>
    <row r="107" spans="1:114" ht="15" customHeight="1" x14ac:dyDescent="0.25">
      <c r="A107" s="1737"/>
      <c r="B107" s="860">
        <v>6</v>
      </c>
      <c r="C107" s="907" t="s">
        <v>491</v>
      </c>
      <c r="D107" s="921">
        <f t="shared" si="1"/>
        <v>0</v>
      </c>
      <c r="E107" s="873"/>
      <c r="F107" s="784"/>
      <c r="G107" s="784"/>
      <c r="H107" s="784"/>
      <c r="I107" s="784"/>
      <c r="J107" s="784"/>
      <c r="K107" s="784"/>
      <c r="L107" s="784"/>
      <c r="M107" s="872"/>
      <c r="N107" s="871"/>
      <c r="O107" s="784"/>
      <c r="P107" s="784"/>
      <c r="Q107" s="784"/>
      <c r="R107" s="784"/>
      <c r="S107" s="784"/>
      <c r="T107" s="784"/>
      <c r="U107" s="784"/>
      <c r="V107" s="784"/>
      <c r="W107" s="784"/>
      <c r="X107" s="784"/>
      <c r="Y107" s="872"/>
      <c r="Z107" s="871"/>
      <c r="AA107" s="784"/>
      <c r="AB107" s="784"/>
      <c r="AC107" s="784"/>
      <c r="AD107" s="784"/>
      <c r="AE107" s="784"/>
      <c r="AF107" s="784"/>
      <c r="AG107" s="784"/>
      <c r="AH107" s="784"/>
      <c r="AI107" s="784"/>
      <c r="AJ107" s="784"/>
      <c r="AK107" s="784"/>
      <c r="AL107" s="784"/>
      <c r="AM107" s="784"/>
      <c r="AN107" s="784"/>
      <c r="AO107" s="784"/>
      <c r="AP107" s="872"/>
      <c r="AQ107" s="871"/>
      <c r="AR107" s="784"/>
      <c r="AS107" s="784"/>
      <c r="AT107" s="784"/>
      <c r="AU107" s="784"/>
      <c r="AV107" s="784"/>
      <c r="AW107" s="784"/>
      <c r="AX107" s="784"/>
      <c r="AY107" s="784"/>
      <c r="AZ107" s="784"/>
      <c r="BA107" s="784"/>
      <c r="BB107" s="784"/>
      <c r="BC107" s="784"/>
      <c r="BD107" s="784"/>
      <c r="BE107" s="784"/>
      <c r="BF107" s="784"/>
      <c r="BG107" s="784"/>
      <c r="BH107" s="784"/>
      <c r="BI107" s="872"/>
      <c r="BJ107" s="80"/>
      <c r="BK107" s="784"/>
      <c r="BL107" s="784"/>
      <c r="BM107" s="784"/>
      <c r="BN107" s="784"/>
      <c r="BO107" s="784"/>
      <c r="BP107" s="784"/>
      <c r="BQ107" s="784"/>
      <c r="BR107" s="784"/>
      <c r="BS107" s="784"/>
      <c r="BT107" s="784"/>
      <c r="BU107" s="784"/>
      <c r="BV107" s="233"/>
      <c r="BW107" s="872"/>
      <c r="BX107" s="871"/>
      <c r="BY107" s="784"/>
      <c r="BZ107" s="784"/>
      <c r="CA107" s="784"/>
      <c r="CB107" s="784"/>
      <c r="CC107" s="784"/>
      <c r="CD107" s="784"/>
      <c r="CE107" s="784"/>
      <c r="CF107" s="784"/>
      <c r="CG107" s="784"/>
      <c r="CH107" s="784"/>
      <c r="CI107" s="784"/>
      <c r="CJ107" s="784"/>
      <c r="CK107" s="784"/>
      <c r="CL107" s="784"/>
      <c r="CM107" s="784"/>
      <c r="CN107" s="784"/>
      <c r="CO107" s="784"/>
      <c r="CP107" s="784"/>
      <c r="CQ107" s="784"/>
      <c r="CR107" s="784"/>
      <c r="CS107" s="784"/>
      <c r="CT107" s="784"/>
      <c r="CU107" s="784"/>
      <c r="CV107" s="784"/>
      <c r="CW107" s="784"/>
      <c r="CX107" s="784"/>
      <c r="CY107" s="784"/>
      <c r="CZ107" s="784"/>
      <c r="DA107" s="199"/>
      <c r="DB107" s="871"/>
      <c r="DC107" s="784"/>
      <c r="DD107" s="784"/>
      <c r="DE107" s="784"/>
      <c r="DF107" s="784"/>
      <c r="DG107" s="784"/>
      <c r="DH107" s="784"/>
      <c r="DI107" s="784"/>
      <c r="DJ107" s="872"/>
    </row>
    <row r="108" spans="1:114" ht="15" customHeight="1" x14ac:dyDescent="0.25">
      <c r="A108" s="1737"/>
      <c r="B108" s="861">
        <v>7</v>
      </c>
      <c r="C108" s="907" t="s">
        <v>769</v>
      </c>
      <c r="D108" s="921">
        <f t="shared" si="1"/>
        <v>1</v>
      </c>
      <c r="E108" s="873"/>
      <c r="F108" s="784"/>
      <c r="G108" s="784"/>
      <c r="H108" s="784"/>
      <c r="I108" s="784"/>
      <c r="J108" s="784"/>
      <c r="K108" s="784"/>
      <c r="L108" s="784"/>
      <c r="M108" s="872"/>
      <c r="N108" s="871"/>
      <c r="O108" s="784"/>
      <c r="P108" s="784">
        <v>1</v>
      </c>
      <c r="Q108" s="784"/>
      <c r="R108" s="784"/>
      <c r="S108" s="784"/>
      <c r="T108" s="784"/>
      <c r="U108" s="784"/>
      <c r="V108" s="784"/>
      <c r="W108" s="784"/>
      <c r="X108" s="784"/>
      <c r="Y108" s="872"/>
      <c r="Z108" s="871"/>
      <c r="AA108" s="784"/>
      <c r="AB108" s="784"/>
      <c r="AC108" s="784"/>
      <c r="AD108" s="784"/>
      <c r="AE108" s="784"/>
      <c r="AF108" s="784"/>
      <c r="AG108" s="784"/>
      <c r="AH108" s="784"/>
      <c r="AI108" s="784"/>
      <c r="AJ108" s="784"/>
      <c r="AK108" s="784"/>
      <c r="AL108" s="784"/>
      <c r="AM108" s="784"/>
      <c r="AN108" s="784"/>
      <c r="AO108" s="784"/>
      <c r="AP108" s="872"/>
      <c r="AQ108" s="871"/>
      <c r="AR108" s="784"/>
      <c r="AS108" s="784"/>
      <c r="AT108" s="784"/>
      <c r="AU108" s="784"/>
      <c r="AV108" s="784"/>
      <c r="AW108" s="784"/>
      <c r="AX108" s="784"/>
      <c r="AY108" s="784"/>
      <c r="AZ108" s="784"/>
      <c r="BA108" s="784"/>
      <c r="BB108" s="784"/>
      <c r="BC108" s="784"/>
      <c r="BD108" s="784"/>
      <c r="BE108" s="784"/>
      <c r="BF108" s="784"/>
      <c r="BG108" s="784"/>
      <c r="BH108" s="784"/>
      <c r="BI108" s="872"/>
      <c r="BJ108" s="80"/>
      <c r="BK108" s="784"/>
      <c r="BL108" s="784"/>
      <c r="BM108" s="784"/>
      <c r="BN108" s="784"/>
      <c r="BO108" s="784"/>
      <c r="BP108" s="784"/>
      <c r="BQ108" s="784"/>
      <c r="BR108" s="784"/>
      <c r="BS108" s="784"/>
      <c r="BT108" s="784"/>
      <c r="BU108" s="784"/>
      <c r="BV108" s="233"/>
      <c r="BW108" s="872"/>
      <c r="BX108" s="871"/>
      <c r="BY108" s="784"/>
      <c r="BZ108" s="784"/>
      <c r="CA108" s="784"/>
      <c r="CB108" s="784"/>
      <c r="CC108" s="784"/>
      <c r="CD108" s="784"/>
      <c r="CE108" s="784"/>
      <c r="CF108" s="784"/>
      <c r="CG108" s="784"/>
      <c r="CH108" s="784"/>
      <c r="CI108" s="784"/>
      <c r="CJ108" s="784"/>
      <c r="CK108" s="784"/>
      <c r="CL108" s="784"/>
      <c r="CM108" s="784"/>
      <c r="CN108" s="784"/>
      <c r="CO108" s="784"/>
      <c r="CP108" s="784"/>
      <c r="CQ108" s="784"/>
      <c r="CR108" s="784"/>
      <c r="CS108" s="784"/>
      <c r="CT108" s="784"/>
      <c r="CU108" s="784"/>
      <c r="CV108" s="784"/>
      <c r="CW108" s="784"/>
      <c r="CX108" s="784"/>
      <c r="CY108" s="784"/>
      <c r="CZ108" s="784"/>
      <c r="DA108" s="199"/>
      <c r="DB108" s="871"/>
      <c r="DC108" s="784"/>
      <c r="DD108" s="784"/>
      <c r="DE108" s="784"/>
      <c r="DF108" s="784"/>
      <c r="DG108" s="784"/>
      <c r="DH108" s="784"/>
      <c r="DI108" s="784"/>
      <c r="DJ108" s="872"/>
    </row>
    <row r="109" spans="1:114" ht="15" customHeight="1" x14ac:dyDescent="0.25">
      <c r="A109" s="1737"/>
      <c r="B109" s="861">
        <v>8</v>
      </c>
      <c r="C109" s="907" t="s">
        <v>714</v>
      </c>
      <c r="D109" s="921">
        <f t="shared" si="1"/>
        <v>8</v>
      </c>
      <c r="E109" s="873">
        <v>1</v>
      </c>
      <c r="F109" s="784"/>
      <c r="G109" s="784"/>
      <c r="H109" s="784"/>
      <c r="I109" s="784"/>
      <c r="J109" s="784"/>
      <c r="K109" s="784"/>
      <c r="L109" s="784"/>
      <c r="M109" s="872"/>
      <c r="N109" s="871"/>
      <c r="O109" s="784"/>
      <c r="P109" s="784"/>
      <c r="Q109" s="784">
        <v>1</v>
      </c>
      <c r="R109" s="784"/>
      <c r="S109" s="784"/>
      <c r="T109" s="784"/>
      <c r="U109" s="784"/>
      <c r="V109" s="784"/>
      <c r="W109" s="784"/>
      <c r="X109" s="784"/>
      <c r="Y109" s="872"/>
      <c r="Z109" s="871"/>
      <c r="AA109" s="784"/>
      <c r="AB109" s="784"/>
      <c r="AC109" s="784"/>
      <c r="AD109" s="784"/>
      <c r="AE109" s="784"/>
      <c r="AF109" s="784"/>
      <c r="AG109" s="784"/>
      <c r="AH109" s="784"/>
      <c r="AI109" s="784"/>
      <c r="AJ109" s="784"/>
      <c r="AK109" s="784"/>
      <c r="AL109" s="784"/>
      <c r="AM109" s="784"/>
      <c r="AN109" s="784"/>
      <c r="AO109" s="784"/>
      <c r="AP109" s="872"/>
      <c r="AQ109" s="871"/>
      <c r="AR109" s="784"/>
      <c r="AS109" s="784">
        <v>1</v>
      </c>
      <c r="AT109" s="784"/>
      <c r="AU109" s="784">
        <v>1</v>
      </c>
      <c r="AV109" s="784">
        <v>1</v>
      </c>
      <c r="AW109" s="784"/>
      <c r="AX109" s="784"/>
      <c r="AY109" s="784"/>
      <c r="AZ109" s="784"/>
      <c r="BA109" s="784"/>
      <c r="BB109" s="784">
        <v>1</v>
      </c>
      <c r="BC109" s="784"/>
      <c r="BD109" s="784"/>
      <c r="BE109" s="784"/>
      <c r="BF109" s="784"/>
      <c r="BG109" s="784"/>
      <c r="BH109" s="784"/>
      <c r="BI109" s="872">
        <v>1</v>
      </c>
      <c r="BJ109" s="80"/>
      <c r="BK109" s="784"/>
      <c r="BL109" s="784"/>
      <c r="BM109" s="784"/>
      <c r="BN109" s="784"/>
      <c r="BO109" s="784">
        <v>1</v>
      </c>
      <c r="BP109" s="784"/>
      <c r="BQ109" s="784"/>
      <c r="BR109" s="784"/>
      <c r="BS109" s="784"/>
      <c r="BT109" s="784"/>
      <c r="BU109" s="784"/>
      <c r="BV109" s="233"/>
      <c r="BW109" s="872"/>
      <c r="BX109" s="871"/>
      <c r="BY109" s="784"/>
      <c r="BZ109" s="784"/>
      <c r="CA109" s="784"/>
      <c r="CB109" s="784"/>
      <c r="CC109" s="784"/>
      <c r="CD109" s="784"/>
      <c r="CE109" s="784"/>
      <c r="CF109" s="784"/>
      <c r="CG109" s="784"/>
      <c r="CH109" s="784"/>
      <c r="CI109" s="784"/>
      <c r="CJ109" s="784"/>
      <c r="CK109" s="784"/>
      <c r="CL109" s="784"/>
      <c r="CM109" s="784"/>
      <c r="CN109" s="784"/>
      <c r="CO109" s="784"/>
      <c r="CP109" s="784"/>
      <c r="CQ109" s="784"/>
      <c r="CR109" s="784"/>
      <c r="CS109" s="784"/>
      <c r="CT109" s="784"/>
      <c r="CU109" s="784"/>
      <c r="CV109" s="784"/>
      <c r="CW109" s="784"/>
      <c r="CX109" s="784"/>
      <c r="CY109" s="784"/>
      <c r="CZ109" s="784"/>
      <c r="DA109" s="199"/>
      <c r="DB109" s="871"/>
      <c r="DC109" s="784"/>
      <c r="DD109" s="784"/>
      <c r="DE109" s="784"/>
      <c r="DF109" s="784"/>
      <c r="DG109" s="784"/>
      <c r="DH109" s="784"/>
      <c r="DI109" s="784"/>
      <c r="DJ109" s="872"/>
    </row>
    <row r="110" spans="1:114" ht="15" customHeight="1" x14ac:dyDescent="0.25">
      <c r="A110" s="1737"/>
      <c r="B110" s="861">
        <v>9</v>
      </c>
      <c r="C110" s="1170" t="s">
        <v>1367</v>
      </c>
      <c r="D110" s="921">
        <f t="shared" si="1"/>
        <v>1</v>
      </c>
      <c r="E110" s="896"/>
      <c r="F110" s="763"/>
      <c r="G110" s="763"/>
      <c r="H110" s="763"/>
      <c r="I110" s="763"/>
      <c r="J110" s="763"/>
      <c r="K110" s="763"/>
      <c r="L110" s="763"/>
      <c r="M110" s="889"/>
      <c r="N110" s="890"/>
      <c r="O110" s="763"/>
      <c r="P110" s="763"/>
      <c r="Q110" s="763"/>
      <c r="R110" s="763"/>
      <c r="S110" s="763"/>
      <c r="T110" s="763"/>
      <c r="U110" s="763"/>
      <c r="V110" s="763"/>
      <c r="W110" s="763"/>
      <c r="X110" s="763"/>
      <c r="Y110" s="889"/>
      <c r="Z110" s="890"/>
      <c r="AA110" s="763"/>
      <c r="AB110" s="763"/>
      <c r="AC110" s="763"/>
      <c r="AD110" s="763"/>
      <c r="AE110" s="763"/>
      <c r="AF110" s="763"/>
      <c r="AG110" s="763"/>
      <c r="AH110" s="763"/>
      <c r="AI110" s="763"/>
      <c r="AJ110" s="763"/>
      <c r="AK110" s="763"/>
      <c r="AL110" s="763"/>
      <c r="AM110" s="763"/>
      <c r="AN110" s="763"/>
      <c r="AO110" s="763"/>
      <c r="AP110" s="889"/>
      <c r="AQ110" s="890"/>
      <c r="AR110" s="763"/>
      <c r="AS110" s="763"/>
      <c r="AT110" s="763"/>
      <c r="AU110" s="763"/>
      <c r="AV110" s="763"/>
      <c r="AW110" s="763"/>
      <c r="AX110" s="763"/>
      <c r="AY110" s="763"/>
      <c r="AZ110" s="763"/>
      <c r="BA110" s="763"/>
      <c r="BB110" s="763"/>
      <c r="BC110" s="763"/>
      <c r="BD110" s="763"/>
      <c r="BE110" s="763"/>
      <c r="BF110" s="763"/>
      <c r="BG110" s="763"/>
      <c r="BH110" s="763"/>
      <c r="BI110" s="889"/>
      <c r="BJ110" s="398"/>
      <c r="BK110" s="763"/>
      <c r="BL110" s="763"/>
      <c r="BM110" s="763"/>
      <c r="BN110" s="763"/>
      <c r="BO110" s="763"/>
      <c r="BP110" s="763"/>
      <c r="BQ110" s="763"/>
      <c r="BR110" s="763"/>
      <c r="BS110" s="763"/>
      <c r="BT110" s="763"/>
      <c r="BU110" s="763"/>
      <c r="BV110" s="1248"/>
      <c r="BW110" s="889"/>
      <c r="BX110" s="890"/>
      <c r="BY110" s="763"/>
      <c r="BZ110" s="763"/>
      <c r="CA110" s="763"/>
      <c r="CB110" s="763"/>
      <c r="CC110" s="763"/>
      <c r="CD110" s="763"/>
      <c r="CE110" s="763"/>
      <c r="CF110" s="763"/>
      <c r="CG110" s="763"/>
      <c r="CH110" s="763"/>
      <c r="CI110" s="763"/>
      <c r="CJ110" s="763"/>
      <c r="CK110" s="763"/>
      <c r="CL110" s="763"/>
      <c r="CM110" s="763"/>
      <c r="CN110" s="763"/>
      <c r="CO110" s="763"/>
      <c r="CP110" s="763"/>
      <c r="CQ110" s="763"/>
      <c r="CR110" s="763"/>
      <c r="CS110" s="763"/>
      <c r="CT110" s="763"/>
      <c r="CU110" s="763"/>
      <c r="CV110" s="763"/>
      <c r="CW110" s="763"/>
      <c r="CX110" s="763"/>
      <c r="CY110" s="763"/>
      <c r="CZ110" s="763"/>
      <c r="DA110" s="397"/>
      <c r="DB110" s="890"/>
      <c r="DC110" s="763"/>
      <c r="DD110" s="763"/>
      <c r="DE110" s="763"/>
      <c r="DF110" s="763"/>
      <c r="DG110" s="763"/>
      <c r="DH110" s="763"/>
      <c r="DI110" s="763">
        <v>1</v>
      </c>
      <c r="DJ110" s="889"/>
    </row>
    <row r="111" spans="1:114" ht="15" customHeight="1" x14ac:dyDescent="0.25">
      <c r="A111" s="1737"/>
      <c r="B111" s="861">
        <v>10</v>
      </c>
      <c r="C111" s="1170" t="s">
        <v>1391</v>
      </c>
      <c r="D111" s="921">
        <f t="shared" si="1"/>
        <v>1</v>
      </c>
      <c r="E111" s="896"/>
      <c r="F111" s="763"/>
      <c r="G111" s="763"/>
      <c r="H111" s="763"/>
      <c r="I111" s="763">
        <v>1</v>
      </c>
      <c r="J111" s="763"/>
      <c r="K111" s="763"/>
      <c r="L111" s="763"/>
      <c r="M111" s="889"/>
      <c r="N111" s="890"/>
      <c r="O111" s="763"/>
      <c r="P111" s="763"/>
      <c r="Q111" s="763"/>
      <c r="R111" s="763"/>
      <c r="S111" s="763"/>
      <c r="T111" s="763"/>
      <c r="U111" s="763"/>
      <c r="V111" s="763"/>
      <c r="W111" s="763"/>
      <c r="X111" s="763"/>
      <c r="Y111" s="889"/>
      <c r="Z111" s="890"/>
      <c r="AA111" s="763"/>
      <c r="AB111" s="763"/>
      <c r="AC111" s="763"/>
      <c r="AD111" s="763"/>
      <c r="AE111" s="763"/>
      <c r="AF111" s="763"/>
      <c r="AG111" s="763"/>
      <c r="AH111" s="763"/>
      <c r="AI111" s="763"/>
      <c r="AJ111" s="763"/>
      <c r="AK111" s="763"/>
      <c r="AL111" s="763"/>
      <c r="AM111" s="763"/>
      <c r="AN111" s="763"/>
      <c r="AO111" s="763"/>
      <c r="AP111" s="889"/>
      <c r="AQ111" s="890"/>
      <c r="AR111" s="763"/>
      <c r="AS111" s="763"/>
      <c r="AT111" s="763"/>
      <c r="AU111" s="763"/>
      <c r="AV111" s="763"/>
      <c r="AW111" s="763"/>
      <c r="AX111" s="763"/>
      <c r="AY111" s="763"/>
      <c r="AZ111" s="763"/>
      <c r="BA111" s="763"/>
      <c r="BB111" s="763"/>
      <c r="BC111" s="763"/>
      <c r="BD111" s="763"/>
      <c r="BE111" s="763"/>
      <c r="BF111" s="763"/>
      <c r="BG111" s="763"/>
      <c r="BH111" s="763"/>
      <c r="BI111" s="889"/>
      <c r="BJ111" s="398"/>
      <c r="BK111" s="763"/>
      <c r="BL111" s="763"/>
      <c r="BM111" s="763"/>
      <c r="BN111" s="763"/>
      <c r="BO111" s="763"/>
      <c r="BP111" s="763"/>
      <c r="BQ111" s="763"/>
      <c r="BR111" s="763"/>
      <c r="BS111" s="763"/>
      <c r="BT111" s="763"/>
      <c r="BU111" s="763"/>
      <c r="BV111" s="1248"/>
      <c r="BW111" s="889"/>
      <c r="BX111" s="890"/>
      <c r="BY111" s="763"/>
      <c r="BZ111" s="763"/>
      <c r="CA111" s="763"/>
      <c r="CB111" s="763"/>
      <c r="CC111" s="763"/>
      <c r="CD111" s="763"/>
      <c r="CE111" s="763"/>
      <c r="CF111" s="763"/>
      <c r="CG111" s="763"/>
      <c r="CH111" s="763"/>
      <c r="CI111" s="763"/>
      <c r="CJ111" s="763"/>
      <c r="CK111" s="763"/>
      <c r="CL111" s="763"/>
      <c r="CM111" s="763"/>
      <c r="CN111" s="763"/>
      <c r="CO111" s="763"/>
      <c r="CP111" s="763"/>
      <c r="CQ111" s="763"/>
      <c r="CR111" s="763"/>
      <c r="CS111" s="763"/>
      <c r="CT111" s="763"/>
      <c r="CU111" s="763"/>
      <c r="CV111" s="763"/>
      <c r="CW111" s="763"/>
      <c r="CX111" s="763"/>
      <c r="CY111" s="763"/>
      <c r="CZ111" s="763"/>
      <c r="DA111" s="397"/>
      <c r="DB111" s="890"/>
      <c r="DC111" s="763"/>
      <c r="DD111" s="763"/>
      <c r="DE111" s="763"/>
      <c r="DF111" s="763"/>
      <c r="DG111" s="763"/>
      <c r="DH111" s="763"/>
      <c r="DI111" s="763"/>
      <c r="DJ111" s="889"/>
    </row>
    <row r="112" spans="1:114" s="1336" customFormat="1" ht="15" customHeight="1" x14ac:dyDescent="0.25">
      <c r="A112" s="1737"/>
      <c r="B112" s="861">
        <v>11</v>
      </c>
      <c r="C112" s="1170" t="s">
        <v>1103</v>
      </c>
      <c r="D112" s="921">
        <f t="shared" si="1"/>
        <v>1</v>
      </c>
      <c r="E112" s="896">
        <v>1</v>
      </c>
      <c r="F112" s="763"/>
      <c r="G112" s="763"/>
      <c r="H112" s="763"/>
      <c r="I112" s="763"/>
      <c r="J112" s="763"/>
      <c r="K112" s="763"/>
      <c r="L112" s="763"/>
      <c r="M112" s="889"/>
      <c r="N112" s="890"/>
      <c r="O112" s="763"/>
      <c r="P112" s="763"/>
      <c r="Q112" s="763"/>
      <c r="R112" s="763"/>
      <c r="S112" s="763"/>
      <c r="T112" s="763"/>
      <c r="U112" s="763"/>
      <c r="V112" s="763"/>
      <c r="W112" s="763"/>
      <c r="X112" s="763"/>
      <c r="Y112" s="889"/>
      <c r="Z112" s="890"/>
      <c r="AA112" s="763"/>
      <c r="AB112" s="763"/>
      <c r="AC112" s="763"/>
      <c r="AD112" s="763"/>
      <c r="AE112" s="763"/>
      <c r="AF112" s="763"/>
      <c r="AG112" s="763"/>
      <c r="AH112" s="763"/>
      <c r="AI112" s="763"/>
      <c r="AJ112" s="763"/>
      <c r="AK112" s="763"/>
      <c r="AL112" s="763"/>
      <c r="AM112" s="763"/>
      <c r="AN112" s="763"/>
      <c r="AO112" s="763"/>
      <c r="AP112" s="889"/>
      <c r="AQ112" s="890"/>
      <c r="AR112" s="763"/>
      <c r="AS112" s="763"/>
      <c r="AT112" s="763"/>
      <c r="AU112" s="763"/>
      <c r="AV112" s="763"/>
      <c r="AW112" s="763"/>
      <c r="AX112" s="763"/>
      <c r="AY112" s="763"/>
      <c r="AZ112" s="763"/>
      <c r="BA112" s="763"/>
      <c r="BB112" s="763"/>
      <c r="BC112" s="763"/>
      <c r="BD112" s="763"/>
      <c r="BE112" s="763"/>
      <c r="BF112" s="763"/>
      <c r="BG112" s="763"/>
      <c r="BH112" s="763"/>
      <c r="BI112" s="889"/>
      <c r="BJ112" s="398"/>
      <c r="BK112" s="763"/>
      <c r="BL112" s="763"/>
      <c r="BM112" s="763"/>
      <c r="BN112" s="763"/>
      <c r="BO112" s="763"/>
      <c r="BP112" s="763"/>
      <c r="BQ112" s="763"/>
      <c r="BR112" s="763"/>
      <c r="BS112" s="763"/>
      <c r="BT112" s="763"/>
      <c r="BU112" s="763"/>
      <c r="BV112" s="1248"/>
      <c r="BW112" s="889"/>
      <c r="BX112" s="890"/>
      <c r="BY112" s="763"/>
      <c r="BZ112" s="763"/>
      <c r="CA112" s="763"/>
      <c r="CB112" s="763"/>
      <c r="CC112" s="763"/>
      <c r="CD112" s="763"/>
      <c r="CE112" s="763"/>
      <c r="CF112" s="763"/>
      <c r="CG112" s="763"/>
      <c r="CH112" s="763"/>
      <c r="CI112" s="763"/>
      <c r="CJ112" s="763"/>
      <c r="CK112" s="763"/>
      <c r="CL112" s="763"/>
      <c r="CM112" s="763"/>
      <c r="CN112" s="763"/>
      <c r="CO112" s="763"/>
      <c r="CP112" s="763"/>
      <c r="CQ112" s="763"/>
      <c r="CR112" s="763"/>
      <c r="CS112" s="763"/>
      <c r="CT112" s="763"/>
      <c r="CU112" s="763"/>
      <c r="CV112" s="763"/>
      <c r="CW112" s="763"/>
      <c r="CX112" s="763"/>
      <c r="CY112" s="763"/>
      <c r="CZ112" s="763"/>
      <c r="DA112" s="397"/>
      <c r="DB112" s="890"/>
      <c r="DC112" s="763"/>
      <c r="DD112" s="763"/>
      <c r="DE112" s="763"/>
      <c r="DF112" s="763"/>
      <c r="DG112" s="763"/>
      <c r="DH112" s="763"/>
      <c r="DI112" s="763"/>
      <c r="DJ112" s="889"/>
    </row>
    <row r="113" spans="1:114" ht="15" customHeight="1" thickBot="1" x14ac:dyDescent="0.3">
      <c r="A113" s="1737"/>
      <c r="B113" s="861">
        <v>12</v>
      </c>
      <c r="C113" s="1170" t="s">
        <v>1352</v>
      </c>
      <c r="D113" s="921">
        <f t="shared" si="1"/>
        <v>2</v>
      </c>
      <c r="E113" s="896"/>
      <c r="F113" s="763"/>
      <c r="G113" s="763"/>
      <c r="H113" s="763"/>
      <c r="I113" s="763"/>
      <c r="J113" s="763"/>
      <c r="K113" s="763"/>
      <c r="L113" s="763"/>
      <c r="M113" s="889"/>
      <c r="N113" s="890"/>
      <c r="O113" s="763"/>
      <c r="P113" s="763"/>
      <c r="Q113" s="763"/>
      <c r="R113" s="763"/>
      <c r="S113" s="763"/>
      <c r="T113" s="763"/>
      <c r="U113" s="763"/>
      <c r="V113" s="763"/>
      <c r="W113" s="763"/>
      <c r="X113" s="763"/>
      <c r="Y113" s="889"/>
      <c r="Z113" s="890"/>
      <c r="AA113" s="763"/>
      <c r="AB113" s="763"/>
      <c r="AC113" s="763"/>
      <c r="AD113" s="763"/>
      <c r="AE113" s="763"/>
      <c r="AF113" s="763"/>
      <c r="AG113" s="763"/>
      <c r="AH113" s="763"/>
      <c r="AI113" s="763"/>
      <c r="AJ113" s="763"/>
      <c r="AK113" s="763"/>
      <c r="AL113" s="763"/>
      <c r="AM113" s="763"/>
      <c r="AN113" s="763"/>
      <c r="AO113" s="763"/>
      <c r="AP113" s="889"/>
      <c r="AQ113" s="890"/>
      <c r="AR113" s="763"/>
      <c r="AS113" s="763"/>
      <c r="AT113" s="763"/>
      <c r="AU113" s="763"/>
      <c r="AV113" s="763"/>
      <c r="AW113" s="763"/>
      <c r="AX113" s="763"/>
      <c r="AY113" s="763"/>
      <c r="AZ113" s="763"/>
      <c r="BA113" s="763"/>
      <c r="BB113" s="763"/>
      <c r="BC113" s="763"/>
      <c r="BD113" s="763"/>
      <c r="BE113" s="763"/>
      <c r="BF113" s="763"/>
      <c r="BG113" s="763"/>
      <c r="BH113" s="763"/>
      <c r="BI113" s="889"/>
      <c r="BJ113" s="398"/>
      <c r="BK113" s="763"/>
      <c r="BL113" s="763"/>
      <c r="BM113" s="763"/>
      <c r="BN113" s="763"/>
      <c r="BO113" s="763"/>
      <c r="BP113" s="763"/>
      <c r="BQ113" s="763"/>
      <c r="BR113" s="763"/>
      <c r="BS113" s="763"/>
      <c r="BT113" s="763"/>
      <c r="BU113" s="763"/>
      <c r="BV113" s="1248"/>
      <c r="BW113" s="889"/>
      <c r="BX113" s="890"/>
      <c r="BY113" s="763"/>
      <c r="BZ113" s="763"/>
      <c r="CA113" s="763"/>
      <c r="CB113" s="763"/>
      <c r="CC113" s="763"/>
      <c r="CD113" s="763"/>
      <c r="CE113" s="763"/>
      <c r="CF113" s="763"/>
      <c r="CG113" s="763"/>
      <c r="CH113" s="763"/>
      <c r="CI113" s="763"/>
      <c r="CJ113" s="763"/>
      <c r="CK113" s="763"/>
      <c r="CL113" s="763"/>
      <c r="CM113" s="763"/>
      <c r="CN113" s="763"/>
      <c r="CO113" s="763"/>
      <c r="CP113" s="763"/>
      <c r="CQ113" s="763"/>
      <c r="CR113" s="763"/>
      <c r="CS113" s="763"/>
      <c r="CT113" s="763"/>
      <c r="CU113" s="763"/>
      <c r="CV113" s="763"/>
      <c r="CW113" s="763"/>
      <c r="CX113" s="763"/>
      <c r="CY113" s="763"/>
      <c r="CZ113" s="763"/>
      <c r="DA113" s="397"/>
      <c r="DB113" s="890"/>
      <c r="DC113" s="763"/>
      <c r="DD113" s="763"/>
      <c r="DE113" s="763">
        <v>1</v>
      </c>
      <c r="DF113" s="763"/>
      <c r="DG113" s="763"/>
      <c r="DH113" s="763"/>
      <c r="DI113" s="763">
        <v>1</v>
      </c>
      <c r="DJ113" s="889"/>
    </row>
    <row r="114" spans="1:114" ht="15" customHeight="1" thickBot="1" x14ac:dyDescent="0.3">
      <c r="A114" s="1738"/>
      <c r="B114" s="349">
        <v>13</v>
      </c>
      <c r="C114" s="908" t="s">
        <v>121</v>
      </c>
      <c r="D114" s="923">
        <f t="shared" si="1"/>
        <v>1</v>
      </c>
      <c r="E114" s="951"/>
      <c r="F114" s="79"/>
      <c r="G114" s="79"/>
      <c r="H114" s="79"/>
      <c r="I114" s="79"/>
      <c r="J114" s="79"/>
      <c r="K114" s="79"/>
      <c r="L114" s="79"/>
      <c r="M114" s="875"/>
      <c r="N114" s="876"/>
      <c r="O114" s="79"/>
      <c r="P114" s="79"/>
      <c r="Q114" s="79"/>
      <c r="R114" s="79"/>
      <c r="S114" s="79"/>
      <c r="T114" s="79"/>
      <c r="U114" s="79"/>
      <c r="V114" s="79">
        <v>1</v>
      </c>
      <c r="W114" s="79"/>
      <c r="X114" s="79"/>
      <c r="Y114" s="875"/>
      <c r="Z114" s="876"/>
      <c r="AA114" s="79"/>
      <c r="AB114" s="79"/>
      <c r="AC114" s="79"/>
      <c r="AD114" s="79"/>
      <c r="AE114" s="79"/>
      <c r="AF114" s="79"/>
      <c r="AG114" s="79"/>
      <c r="AH114" s="79"/>
      <c r="AI114" s="79"/>
      <c r="AJ114" s="79"/>
      <c r="AK114" s="79"/>
      <c r="AL114" s="79"/>
      <c r="AM114" s="79"/>
      <c r="AN114" s="79"/>
      <c r="AO114" s="79"/>
      <c r="AP114" s="875"/>
      <c r="AQ114" s="876"/>
      <c r="AR114" s="79"/>
      <c r="AS114" s="79"/>
      <c r="AT114" s="79"/>
      <c r="AU114" s="79"/>
      <c r="AV114" s="79"/>
      <c r="AW114" s="79"/>
      <c r="AX114" s="79"/>
      <c r="AY114" s="79"/>
      <c r="AZ114" s="79"/>
      <c r="BA114" s="79"/>
      <c r="BB114" s="79"/>
      <c r="BC114" s="79"/>
      <c r="BD114" s="79"/>
      <c r="BE114" s="79"/>
      <c r="BF114" s="79"/>
      <c r="BG114" s="79"/>
      <c r="BH114" s="79"/>
      <c r="BI114" s="875"/>
      <c r="BJ114" s="81"/>
      <c r="BK114" s="79"/>
      <c r="BL114" s="79"/>
      <c r="BM114" s="79"/>
      <c r="BN114" s="79"/>
      <c r="BO114" s="79"/>
      <c r="BP114" s="79"/>
      <c r="BQ114" s="79"/>
      <c r="BR114" s="79"/>
      <c r="BS114" s="79"/>
      <c r="BT114" s="79"/>
      <c r="BU114" s="79"/>
      <c r="BV114" s="1249"/>
      <c r="BW114" s="875"/>
      <c r="BX114" s="876"/>
      <c r="BY114" s="79"/>
      <c r="BZ114" s="79"/>
      <c r="CA114" s="79"/>
      <c r="CB114" s="79"/>
      <c r="CC114" s="79"/>
      <c r="CD114" s="79"/>
      <c r="CE114" s="79"/>
      <c r="CF114" s="79"/>
      <c r="CG114" s="79"/>
      <c r="CH114" s="79"/>
      <c r="CI114" s="79"/>
      <c r="CJ114" s="79"/>
      <c r="CK114" s="79"/>
      <c r="CL114" s="79"/>
      <c r="CM114" s="79"/>
      <c r="CN114" s="79"/>
      <c r="CO114" s="79"/>
      <c r="CP114" s="79"/>
      <c r="CQ114" s="79"/>
      <c r="CR114" s="79"/>
      <c r="CS114" s="79"/>
      <c r="CT114" s="79"/>
      <c r="CU114" s="79"/>
      <c r="CV114" s="79"/>
      <c r="CW114" s="79"/>
      <c r="CX114" s="79"/>
      <c r="CY114" s="79"/>
      <c r="CZ114" s="79"/>
      <c r="DA114" s="200"/>
      <c r="DB114" s="876"/>
      <c r="DC114" s="79"/>
      <c r="DD114" s="79"/>
      <c r="DE114" s="79"/>
      <c r="DF114" s="79"/>
      <c r="DG114" s="79"/>
      <c r="DH114" s="79"/>
      <c r="DI114" s="79"/>
      <c r="DJ114" s="875"/>
    </row>
    <row r="115" spans="1:114" ht="15" customHeight="1" x14ac:dyDescent="0.25">
      <c r="A115" s="1736" t="s">
        <v>543</v>
      </c>
      <c r="B115" s="937">
        <v>1</v>
      </c>
      <c r="C115" s="938" t="s">
        <v>80</v>
      </c>
      <c r="D115" s="955">
        <f t="shared" si="1"/>
        <v>4</v>
      </c>
      <c r="E115" s="892"/>
      <c r="F115" s="119"/>
      <c r="G115" s="119"/>
      <c r="H115" s="119"/>
      <c r="I115" s="119"/>
      <c r="J115" s="119"/>
      <c r="K115" s="119"/>
      <c r="L115" s="119"/>
      <c r="M115" s="893"/>
      <c r="N115" s="894"/>
      <c r="O115" s="119"/>
      <c r="P115" s="119"/>
      <c r="Q115" s="119">
        <v>1</v>
      </c>
      <c r="R115" s="119"/>
      <c r="S115" s="119"/>
      <c r="T115" s="119"/>
      <c r="U115" s="119"/>
      <c r="V115" s="119"/>
      <c r="W115" s="119"/>
      <c r="X115" s="119"/>
      <c r="Y115" s="893"/>
      <c r="Z115" s="894"/>
      <c r="AA115" s="119"/>
      <c r="AB115" s="119"/>
      <c r="AC115" s="119"/>
      <c r="AD115" s="119"/>
      <c r="AE115" s="119"/>
      <c r="AF115" s="119"/>
      <c r="AG115" s="119"/>
      <c r="AH115" s="119"/>
      <c r="AI115" s="119"/>
      <c r="AJ115" s="119"/>
      <c r="AK115" s="119"/>
      <c r="AL115" s="119"/>
      <c r="AM115" s="119"/>
      <c r="AN115" s="119">
        <v>1</v>
      </c>
      <c r="AO115" s="119"/>
      <c r="AP115" s="893"/>
      <c r="AQ115" s="894"/>
      <c r="AR115" s="119"/>
      <c r="AS115" s="119"/>
      <c r="AT115" s="119"/>
      <c r="AU115" s="119"/>
      <c r="AV115" s="119"/>
      <c r="AW115" s="119"/>
      <c r="AX115" s="119"/>
      <c r="AY115" s="119"/>
      <c r="AZ115" s="119"/>
      <c r="BA115" s="119"/>
      <c r="BB115" s="119"/>
      <c r="BC115" s="119"/>
      <c r="BD115" s="119"/>
      <c r="BE115" s="119"/>
      <c r="BF115" s="119"/>
      <c r="BG115" s="119"/>
      <c r="BH115" s="119"/>
      <c r="BI115" s="893"/>
      <c r="BJ115" s="118"/>
      <c r="BK115" s="119"/>
      <c r="BL115" s="119"/>
      <c r="BM115" s="119">
        <v>1</v>
      </c>
      <c r="BN115" s="119"/>
      <c r="BO115" s="119"/>
      <c r="BP115" s="119"/>
      <c r="BQ115" s="119"/>
      <c r="BR115" s="119"/>
      <c r="BS115" s="119"/>
      <c r="BT115" s="119"/>
      <c r="BU115" s="119"/>
      <c r="BV115" s="1246">
        <v>1</v>
      </c>
      <c r="BW115" s="893"/>
      <c r="BX115" s="894"/>
      <c r="BY115" s="119"/>
      <c r="BZ115" s="119"/>
      <c r="CA115" s="119"/>
      <c r="CB115" s="119"/>
      <c r="CC115" s="119"/>
      <c r="CD115" s="119"/>
      <c r="CE115" s="119"/>
      <c r="CF115" s="119"/>
      <c r="CG115" s="119"/>
      <c r="CH115" s="119"/>
      <c r="CI115" s="119"/>
      <c r="CJ115" s="119"/>
      <c r="CK115" s="119"/>
      <c r="CL115" s="119"/>
      <c r="CM115" s="119"/>
      <c r="CN115" s="119"/>
      <c r="CO115" s="119"/>
      <c r="CP115" s="119"/>
      <c r="CQ115" s="119"/>
      <c r="CR115" s="119"/>
      <c r="CS115" s="119"/>
      <c r="CT115" s="119"/>
      <c r="CU115" s="119"/>
      <c r="CV115" s="119"/>
      <c r="CW115" s="119"/>
      <c r="CX115" s="119"/>
      <c r="CY115" s="119"/>
      <c r="CZ115" s="119"/>
      <c r="DA115" s="198"/>
      <c r="DB115" s="894"/>
      <c r="DC115" s="119"/>
      <c r="DD115" s="119"/>
      <c r="DE115" s="119"/>
      <c r="DF115" s="119"/>
      <c r="DG115" s="119"/>
      <c r="DH115" s="119"/>
      <c r="DI115" s="119"/>
      <c r="DJ115" s="893"/>
    </row>
    <row r="116" spans="1:114" ht="15" customHeight="1" x14ac:dyDescent="0.25">
      <c r="A116" s="1737"/>
      <c r="B116" s="860">
        <v>2</v>
      </c>
      <c r="C116" s="940" t="s">
        <v>847</v>
      </c>
      <c r="D116" s="925">
        <f t="shared" si="1"/>
        <v>0</v>
      </c>
      <c r="E116" s="873"/>
      <c r="F116" s="784"/>
      <c r="G116" s="784"/>
      <c r="H116" s="784"/>
      <c r="I116" s="784"/>
      <c r="J116" s="784"/>
      <c r="K116" s="784"/>
      <c r="L116" s="784"/>
      <c r="M116" s="872"/>
      <c r="N116" s="871"/>
      <c r="O116" s="784"/>
      <c r="P116" s="784"/>
      <c r="Q116" s="784"/>
      <c r="R116" s="784"/>
      <c r="S116" s="784"/>
      <c r="T116" s="784"/>
      <c r="U116" s="784"/>
      <c r="V116" s="784"/>
      <c r="W116" s="784"/>
      <c r="X116" s="784"/>
      <c r="Y116" s="872"/>
      <c r="Z116" s="871"/>
      <c r="AA116" s="784"/>
      <c r="AB116" s="784"/>
      <c r="AC116" s="784"/>
      <c r="AD116" s="784"/>
      <c r="AE116" s="784"/>
      <c r="AF116" s="784"/>
      <c r="AG116" s="784"/>
      <c r="AH116" s="784"/>
      <c r="AI116" s="784"/>
      <c r="AJ116" s="784"/>
      <c r="AK116" s="784"/>
      <c r="AL116" s="784"/>
      <c r="AM116" s="784"/>
      <c r="AN116" s="784"/>
      <c r="AO116" s="784"/>
      <c r="AP116" s="872"/>
      <c r="AQ116" s="871"/>
      <c r="AR116" s="784"/>
      <c r="AS116" s="784"/>
      <c r="AT116" s="784"/>
      <c r="AU116" s="784"/>
      <c r="AV116" s="784"/>
      <c r="AW116" s="784"/>
      <c r="AX116" s="784"/>
      <c r="AY116" s="784"/>
      <c r="AZ116" s="784"/>
      <c r="BA116" s="784"/>
      <c r="BB116" s="784"/>
      <c r="BC116" s="784"/>
      <c r="BD116" s="784"/>
      <c r="BE116" s="784"/>
      <c r="BF116" s="784"/>
      <c r="BG116" s="784"/>
      <c r="BH116" s="784"/>
      <c r="BI116" s="872"/>
      <c r="BJ116" s="80"/>
      <c r="BK116" s="784"/>
      <c r="BL116" s="784"/>
      <c r="BM116" s="784"/>
      <c r="BN116" s="784"/>
      <c r="BO116" s="784"/>
      <c r="BP116" s="784"/>
      <c r="BQ116" s="784"/>
      <c r="BR116" s="784"/>
      <c r="BS116" s="784"/>
      <c r="BT116" s="784"/>
      <c r="BU116" s="784"/>
      <c r="BV116" s="233"/>
      <c r="BW116" s="872"/>
      <c r="BX116" s="871"/>
      <c r="BY116" s="784"/>
      <c r="BZ116" s="784"/>
      <c r="CA116" s="784"/>
      <c r="CB116" s="784"/>
      <c r="CC116" s="784"/>
      <c r="CD116" s="784"/>
      <c r="CE116" s="784"/>
      <c r="CF116" s="784"/>
      <c r="CG116" s="784"/>
      <c r="CH116" s="784"/>
      <c r="CI116" s="784"/>
      <c r="CJ116" s="784"/>
      <c r="CK116" s="784"/>
      <c r="CL116" s="784"/>
      <c r="CM116" s="784"/>
      <c r="CN116" s="784"/>
      <c r="CO116" s="784"/>
      <c r="CP116" s="784"/>
      <c r="CQ116" s="784"/>
      <c r="CR116" s="784"/>
      <c r="CS116" s="784"/>
      <c r="CT116" s="784"/>
      <c r="CU116" s="784"/>
      <c r="CV116" s="784"/>
      <c r="CW116" s="784"/>
      <c r="CX116" s="784"/>
      <c r="CY116" s="784"/>
      <c r="CZ116" s="784"/>
      <c r="DA116" s="199"/>
      <c r="DB116" s="871"/>
      <c r="DC116" s="784"/>
      <c r="DD116" s="784"/>
      <c r="DE116" s="784"/>
      <c r="DF116" s="784"/>
      <c r="DG116" s="784"/>
      <c r="DH116" s="784"/>
      <c r="DI116" s="784"/>
      <c r="DJ116" s="872"/>
    </row>
    <row r="117" spans="1:114" ht="27" customHeight="1" x14ac:dyDescent="0.25">
      <c r="A117" s="1737"/>
      <c r="B117" s="860">
        <v>3</v>
      </c>
      <c r="C117" s="939" t="s">
        <v>1395</v>
      </c>
      <c r="D117" s="924">
        <f t="shared" si="1"/>
        <v>2</v>
      </c>
      <c r="E117" s="873"/>
      <c r="F117" s="784"/>
      <c r="G117" s="784"/>
      <c r="H117" s="784"/>
      <c r="I117" s="784">
        <v>1</v>
      </c>
      <c r="J117" s="784"/>
      <c r="K117" s="784"/>
      <c r="L117" s="784"/>
      <c r="M117" s="872"/>
      <c r="N117" s="871"/>
      <c r="O117" s="784"/>
      <c r="P117" s="784"/>
      <c r="Q117" s="784"/>
      <c r="R117" s="784"/>
      <c r="S117" s="784"/>
      <c r="T117" s="784"/>
      <c r="U117" s="784"/>
      <c r="V117" s="784"/>
      <c r="W117" s="784"/>
      <c r="X117" s="784"/>
      <c r="Y117" s="872"/>
      <c r="Z117" s="871"/>
      <c r="AA117" s="784"/>
      <c r="AB117" s="784"/>
      <c r="AC117" s="784"/>
      <c r="AD117" s="784"/>
      <c r="AE117" s="784"/>
      <c r="AF117" s="784"/>
      <c r="AG117" s="784"/>
      <c r="AH117" s="784"/>
      <c r="AI117" s="784"/>
      <c r="AJ117" s="784"/>
      <c r="AK117" s="784"/>
      <c r="AL117" s="784"/>
      <c r="AM117" s="784"/>
      <c r="AN117" s="784"/>
      <c r="AO117" s="784"/>
      <c r="AP117" s="872"/>
      <c r="AQ117" s="871"/>
      <c r="AR117" s="784"/>
      <c r="AS117" s="784"/>
      <c r="AT117" s="784"/>
      <c r="AU117" s="784"/>
      <c r="AV117" s="784"/>
      <c r="AW117" s="784"/>
      <c r="AX117" s="784"/>
      <c r="AY117" s="784"/>
      <c r="AZ117" s="784"/>
      <c r="BA117" s="784"/>
      <c r="BB117" s="784"/>
      <c r="BC117" s="784"/>
      <c r="BD117" s="784"/>
      <c r="BE117" s="784"/>
      <c r="BF117" s="784"/>
      <c r="BG117" s="784"/>
      <c r="BH117" s="784"/>
      <c r="BI117" s="872"/>
      <c r="BJ117" s="80"/>
      <c r="BK117" s="784"/>
      <c r="BL117" s="784"/>
      <c r="BM117" s="784"/>
      <c r="BN117" s="784"/>
      <c r="BO117" s="784"/>
      <c r="BP117" s="784"/>
      <c r="BQ117" s="784"/>
      <c r="BR117" s="784"/>
      <c r="BS117" s="784"/>
      <c r="BT117" s="784"/>
      <c r="BU117" s="784"/>
      <c r="BV117" s="233">
        <v>1</v>
      </c>
      <c r="BW117" s="872"/>
      <c r="BX117" s="871"/>
      <c r="BY117" s="784"/>
      <c r="BZ117" s="784"/>
      <c r="CA117" s="784"/>
      <c r="CB117" s="784"/>
      <c r="CC117" s="784"/>
      <c r="CD117" s="784"/>
      <c r="CE117" s="784"/>
      <c r="CF117" s="784"/>
      <c r="CG117" s="784"/>
      <c r="CH117" s="784"/>
      <c r="CI117" s="784"/>
      <c r="CJ117" s="784"/>
      <c r="CK117" s="784"/>
      <c r="CL117" s="784"/>
      <c r="CM117" s="784"/>
      <c r="CN117" s="784"/>
      <c r="CO117" s="784"/>
      <c r="CP117" s="784"/>
      <c r="CQ117" s="784"/>
      <c r="CR117" s="784"/>
      <c r="CS117" s="784"/>
      <c r="CT117" s="784"/>
      <c r="CU117" s="784"/>
      <c r="CV117" s="784"/>
      <c r="CW117" s="784"/>
      <c r="CX117" s="784"/>
      <c r="CY117" s="784"/>
      <c r="CZ117" s="784"/>
      <c r="DA117" s="199"/>
      <c r="DB117" s="871"/>
      <c r="DC117" s="784"/>
      <c r="DD117" s="784"/>
      <c r="DE117" s="784"/>
      <c r="DF117" s="784"/>
      <c r="DG117" s="784"/>
      <c r="DH117" s="784"/>
      <c r="DI117" s="784"/>
      <c r="DJ117" s="872"/>
    </row>
    <row r="118" spans="1:114" ht="15" customHeight="1" x14ac:dyDescent="0.25">
      <c r="A118" s="1737"/>
      <c r="B118" s="860">
        <v>4</v>
      </c>
      <c r="C118" s="940" t="s">
        <v>1371</v>
      </c>
      <c r="D118" s="925">
        <f t="shared" si="1"/>
        <v>2</v>
      </c>
      <c r="E118" s="873"/>
      <c r="F118" s="784"/>
      <c r="G118" s="784"/>
      <c r="H118" s="784"/>
      <c r="I118" s="784"/>
      <c r="J118" s="784"/>
      <c r="K118" s="784"/>
      <c r="L118" s="784"/>
      <c r="M118" s="872"/>
      <c r="N118" s="871"/>
      <c r="O118" s="784"/>
      <c r="P118" s="784"/>
      <c r="Q118" s="784"/>
      <c r="R118" s="784"/>
      <c r="S118" s="784"/>
      <c r="T118" s="784"/>
      <c r="U118" s="784"/>
      <c r="V118" s="784"/>
      <c r="W118" s="784"/>
      <c r="X118" s="784"/>
      <c r="Y118" s="872"/>
      <c r="Z118" s="871"/>
      <c r="AA118" s="784"/>
      <c r="AB118" s="784"/>
      <c r="AC118" s="784"/>
      <c r="AD118" s="784"/>
      <c r="AE118" s="784"/>
      <c r="AF118" s="784"/>
      <c r="AG118" s="784"/>
      <c r="AH118" s="784"/>
      <c r="AI118" s="784"/>
      <c r="AJ118" s="784"/>
      <c r="AK118" s="784"/>
      <c r="AL118" s="784"/>
      <c r="AM118" s="784"/>
      <c r="AN118" s="784"/>
      <c r="AO118" s="784"/>
      <c r="AP118" s="872"/>
      <c r="AQ118" s="871"/>
      <c r="AR118" s="784"/>
      <c r="AS118" s="784"/>
      <c r="AT118" s="784"/>
      <c r="AU118" s="784"/>
      <c r="AV118" s="784"/>
      <c r="AW118" s="784"/>
      <c r="AX118" s="784"/>
      <c r="AY118" s="784"/>
      <c r="AZ118" s="784"/>
      <c r="BA118" s="784"/>
      <c r="BB118" s="784"/>
      <c r="BC118" s="784"/>
      <c r="BD118" s="784">
        <v>1</v>
      </c>
      <c r="BE118" s="784">
        <v>1</v>
      </c>
      <c r="BF118" s="784"/>
      <c r="BG118" s="784"/>
      <c r="BH118" s="784"/>
      <c r="BI118" s="872"/>
      <c r="BJ118" s="80"/>
      <c r="BK118" s="784"/>
      <c r="BL118" s="784"/>
      <c r="BM118" s="784"/>
      <c r="BN118" s="784"/>
      <c r="BO118" s="784"/>
      <c r="BP118" s="784"/>
      <c r="BQ118" s="784"/>
      <c r="BR118" s="784"/>
      <c r="BS118" s="784"/>
      <c r="BT118" s="784"/>
      <c r="BU118" s="784"/>
      <c r="BV118" s="233"/>
      <c r="BW118" s="872"/>
      <c r="BX118" s="871"/>
      <c r="BY118" s="784"/>
      <c r="BZ118" s="784"/>
      <c r="CA118" s="784"/>
      <c r="CB118" s="784"/>
      <c r="CC118" s="784"/>
      <c r="CD118" s="784"/>
      <c r="CE118" s="784"/>
      <c r="CF118" s="784"/>
      <c r="CG118" s="784"/>
      <c r="CH118" s="784"/>
      <c r="CI118" s="784"/>
      <c r="CJ118" s="784"/>
      <c r="CK118" s="784"/>
      <c r="CL118" s="784"/>
      <c r="CM118" s="784"/>
      <c r="CN118" s="784"/>
      <c r="CO118" s="784"/>
      <c r="CP118" s="784"/>
      <c r="CQ118" s="784"/>
      <c r="CR118" s="784"/>
      <c r="CS118" s="784"/>
      <c r="CT118" s="784"/>
      <c r="CU118" s="784"/>
      <c r="CV118" s="784"/>
      <c r="CW118" s="784"/>
      <c r="CX118" s="784"/>
      <c r="CY118" s="784"/>
      <c r="CZ118" s="784"/>
      <c r="DA118" s="199"/>
      <c r="DB118" s="871"/>
      <c r="DC118" s="784"/>
      <c r="DD118" s="784"/>
      <c r="DE118" s="784"/>
      <c r="DF118" s="784"/>
      <c r="DG118" s="784"/>
      <c r="DH118" s="784"/>
      <c r="DI118" s="784"/>
      <c r="DJ118" s="872"/>
    </row>
    <row r="119" spans="1:114" ht="15" customHeight="1" x14ac:dyDescent="0.25">
      <c r="A119" s="1737"/>
      <c r="B119" s="860">
        <v>5</v>
      </c>
      <c r="C119" s="940" t="s">
        <v>1340</v>
      </c>
      <c r="D119" s="925">
        <f t="shared" si="1"/>
        <v>1</v>
      </c>
      <c r="E119" s="873"/>
      <c r="F119" s="784"/>
      <c r="G119" s="784"/>
      <c r="H119" s="784"/>
      <c r="I119" s="784"/>
      <c r="J119" s="784"/>
      <c r="K119" s="784"/>
      <c r="L119" s="784"/>
      <c r="M119" s="872"/>
      <c r="N119" s="871"/>
      <c r="O119" s="784"/>
      <c r="P119" s="784"/>
      <c r="Q119" s="784"/>
      <c r="R119" s="784"/>
      <c r="S119" s="784"/>
      <c r="T119" s="784"/>
      <c r="U119" s="784"/>
      <c r="V119" s="784"/>
      <c r="W119" s="784"/>
      <c r="X119" s="784"/>
      <c r="Y119" s="872"/>
      <c r="Z119" s="871"/>
      <c r="AA119" s="784"/>
      <c r="AB119" s="784"/>
      <c r="AC119" s="784"/>
      <c r="AD119" s="784"/>
      <c r="AE119" s="784"/>
      <c r="AF119" s="784"/>
      <c r="AG119" s="784"/>
      <c r="AH119" s="784"/>
      <c r="AI119" s="784"/>
      <c r="AJ119" s="784"/>
      <c r="AK119" s="784"/>
      <c r="AL119" s="784"/>
      <c r="AM119" s="784"/>
      <c r="AN119" s="784"/>
      <c r="AO119" s="784"/>
      <c r="AP119" s="872"/>
      <c r="AQ119" s="871"/>
      <c r="AR119" s="784"/>
      <c r="AS119" s="784"/>
      <c r="AT119" s="784"/>
      <c r="AU119" s="784"/>
      <c r="AV119" s="784"/>
      <c r="AW119" s="784"/>
      <c r="AX119" s="784"/>
      <c r="AY119" s="784"/>
      <c r="AZ119" s="784"/>
      <c r="BA119" s="784"/>
      <c r="BB119" s="784"/>
      <c r="BC119" s="784"/>
      <c r="BD119" s="784"/>
      <c r="BE119" s="784"/>
      <c r="BF119" s="784"/>
      <c r="BG119" s="784"/>
      <c r="BH119" s="784"/>
      <c r="BI119" s="872"/>
      <c r="BJ119" s="80"/>
      <c r="BK119" s="784"/>
      <c r="BL119" s="784"/>
      <c r="BM119" s="784"/>
      <c r="BN119" s="784"/>
      <c r="BO119" s="784"/>
      <c r="BP119" s="784"/>
      <c r="BQ119" s="784"/>
      <c r="BR119" s="784"/>
      <c r="BS119" s="784"/>
      <c r="BT119" s="784"/>
      <c r="BU119" s="784"/>
      <c r="BV119" s="233"/>
      <c r="BW119" s="872"/>
      <c r="BX119" s="871"/>
      <c r="BY119" s="784"/>
      <c r="BZ119" s="784"/>
      <c r="CA119" s="784"/>
      <c r="CB119" s="784"/>
      <c r="CC119" s="784"/>
      <c r="CD119" s="784"/>
      <c r="CE119" s="784"/>
      <c r="CF119" s="784"/>
      <c r="CG119" s="784"/>
      <c r="CH119" s="784"/>
      <c r="CI119" s="784"/>
      <c r="CJ119" s="784"/>
      <c r="CK119" s="784"/>
      <c r="CL119" s="784"/>
      <c r="CM119" s="784"/>
      <c r="CN119" s="784"/>
      <c r="CO119" s="784"/>
      <c r="CP119" s="784"/>
      <c r="CQ119" s="784"/>
      <c r="CR119" s="784"/>
      <c r="CS119" s="784"/>
      <c r="CT119" s="784"/>
      <c r="CU119" s="784"/>
      <c r="CV119" s="784"/>
      <c r="CW119" s="784"/>
      <c r="CX119" s="784"/>
      <c r="CY119" s="784"/>
      <c r="CZ119" s="784"/>
      <c r="DA119" s="199">
        <v>1</v>
      </c>
      <c r="DB119" s="871"/>
      <c r="DC119" s="784"/>
      <c r="DD119" s="784"/>
      <c r="DE119" s="784"/>
      <c r="DF119" s="784"/>
      <c r="DG119" s="784"/>
      <c r="DH119" s="784"/>
      <c r="DI119" s="784"/>
      <c r="DJ119" s="872"/>
    </row>
    <row r="120" spans="1:114" ht="15" customHeight="1" x14ac:dyDescent="0.25">
      <c r="A120" s="1737"/>
      <c r="B120" s="860">
        <v>6</v>
      </c>
      <c r="C120" s="940" t="s">
        <v>1370</v>
      </c>
      <c r="D120" s="925">
        <f t="shared" si="1"/>
        <v>2</v>
      </c>
      <c r="E120" s="873"/>
      <c r="F120" s="784"/>
      <c r="G120" s="784"/>
      <c r="H120" s="784"/>
      <c r="I120" s="784"/>
      <c r="J120" s="784"/>
      <c r="K120" s="784"/>
      <c r="L120" s="784"/>
      <c r="M120" s="872"/>
      <c r="N120" s="871"/>
      <c r="O120" s="784"/>
      <c r="P120" s="784"/>
      <c r="Q120" s="784"/>
      <c r="R120" s="784"/>
      <c r="S120" s="784"/>
      <c r="T120" s="784"/>
      <c r="U120" s="784"/>
      <c r="V120" s="784"/>
      <c r="W120" s="784"/>
      <c r="X120" s="784"/>
      <c r="Y120" s="872"/>
      <c r="Z120" s="871"/>
      <c r="AA120" s="784"/>
      <c r="AB120" s="784">
        <v>1</v>
      </c>
      <c r="AC120" s="784"/>
      <c r="AD120" s="784"/>
      <c r="AE120" s="784"/>
      <c r="AF120" s="784"/>
      <c r="AG120" s="784"/>
      <c r="AH120" s="784"/>
      <c r="AI120" s="784"/>
      <c r="AJ120" s="784"/>
      <c r="AK120" s="784"/>
      <c r="AL120" s="784"/>
      <c r="AM120" s="784"/>
      <c r="AN120" s="784"/>
      <c r="AO120" s="784"/>
      <c r="AP120" s="872"/>
      <c r="AQ120" s="871"/>
      <c r="AR120" s="784"/>
      <c r="AS120" s="784"/>
      <c r="AT120" s="784"/>
      <c r="AU120" s="784"/>
      <c r="AV120" s="784"/>
      <c r="AW120" s="784"/>
      <c r="AX120" s="784"/>
      <c r="AY120" s="784"/>
      <c r="AZ120" s="784"/>
      <c r="BA120" s="784"/>
      <c r="BB120" s="784"/>
      <c r="BC120" s="784"/>
      <c r="BD120" s="784"/>
      <c r="BE120" s="784"/>
      <c r="BF120" s="784"/>
      <c r="BG120" s="784"/>
      <c r="BH120" s="784"/>
      <c r="BI120" s="872"/>
      <c r="BJ120" s="80"/>
      <c r="BK120" s="784"/>
      <c r="BL120" s="784"/>
      <c r="BM120" s="784">
        <v>1</v>
      </c>
      <c r="BN120" s="784"/>
      <c r="BO120" s="784"/>
      <c r="BP120" s="784"/>
      <c r="BQ120" s="784"/>
      <c r="BR120" s="784"/>
      <c r="BS120" s="784"/>
      <c r="BT120" s="784"/>
      <c r="BU120" s="784"/>
      <c r="BV120" s="233"/>
      <c r="BW120" s="872"/>
      <c r="BX120" s="871"/>
      <c r="BY120" s="784"/>
      <c r="BZ120" s="784"/>
      <c r="CA120" s="784"/>
      <c r="CB120" s="784"/>
      <c r="CC120" s="784"/>
      <c r="CD120" s="784"/>
      <c r="CE120" s="784"/>
      <c r="CF120" s="784"/>
      <c r="CG120" s="784"/>
      <c r="CH120" s="784"/>
      <c r="CI120" s="784"/>
      <c r="CJ120" s="784"/>
      <c r="CK120" s="784"/>
      <c r="CL120" s="784"/>
      <c r="CM120" s="784"/>
      <c r="CN120" s="784"/>
      <c r="CO120" s="784"/>
      <c r="CP120" s="784"/>
      <c r="CQ120" s="784"/>
      <c r="CR120" s="784"/>
      <c r="CS120" s="784"/>
      <c r="CT120" s="784"/>
      <c r="CU120" s="784"/>
      <c r="CV120" s="784"/>
      <c r="CW120" s="784"/>
      <c r="CX120" s="784"/>
      <c r="CY120" s="784"/>
      <c r="CZ120" s="784"/>
      <c r="DA120" s="199"/>
      <c r="DB120" s="871"/>
      <c r="DC120" s="784"/>
      <c r="DD120" s="784"/>
      <c r="DE120" s="784"/>
      <c r="DF120" s="784"/>
      <c r="DG120" s="784"/>
      <c r="DH120" s="784"/>
      <c r="DI120" s="784"/>
      <c r="DJ120" s="872"/>
    </row>
    <row r="121" spans="1:114" ht="15" customHeight="1" x14ac:dyDescent="0.25">
      <c r="A121" s="1737"/>
      <c r="B121" s="860">
        <v>7</v>
      </c>
      <c r="C121" s="940" t="s">
        <v>123</v>
      </c>
      <c r="D121" s="925">
        <f t="shared" si="1"/>
        <v>12</v>
      </c>
      <c r="E121" s="873"/>
      <c r="F121" s="784"/>
      <c r="G121" s="784"/>
      <c r="H121" s="784"/>
      <c r="I121" s="784"/>
      <c r="J121" s="784"/>
      <c r="K121" s="784"/>
      <c r="L121" s="784"/>
      <c r="M121" s="872"/>
      <c r="N121" s="871"/>
      <c r="O121" s="784"/>
      <c r="P121" s="784"/>
      <c r="Q121" s="784"/>
      <c r="R121" s="784"/>
      <c r="S121" s="784"/>
      <c r="T121" s="784"/>
      <c r="U121" s="784"/>
      <c r="V121" s="784"/>
      <c r="W121" s="784"/>
      <c r="X121" s="784"/>
      <c r="Y121" s="872"/>
      <c r="Z121" s="871">
        <v>1</v>
      </c>
      <c r="AA121" s="784">
        <v>1</v>
      </c>
      <c r="AB121" s="784"/>
      <c r="AC121" s="784">
        <v>1</v>
      </c>
      <c r="AD121" s="784">
        <v>1</v>
      </c>
      <c r="AE121" s="784"/>
      <c r="AF121" s="784">
        <v>1</v>
      </c>
      <c r="AG121" s="784"/>
      <c r="AH121" s="784">
        <v>1</v>
      </c>
      <c r="AI121" s="784"/>
      <c r="AJ121" s="784"/>
      <c r="AK121" s="784"/>
      <c r="AL121" s="784"/>
      <c r="AM121" s="784"/>
      <c r="AN121" s="784"/>
      <c r="AO121" s="784">
        <v>1</v>
      </c>
      <c r="AP121" s="872">
        <v>1</v>
      </c>
      <c r="AQ121" s="871"/>
      <c r="AR121" s="784"/>
      <c r="AS121" s="784"/>
      <c r="AT121" s="784"/>
      <c r="AU121" s="784"/>
      <c r="AV121" s="784"/>
      <c r="AW121" s="784"/>
      <c r="AX121" s="784"/>
      <c r="AY121" s="784"/>
      <c r="AZ121" s="784"/>
      <c r="BA121" s="784"/>
      <c r="BB121" s="784"/>
      <c r="BC121" s="784"/>
      <c r="BD121" s="784"/>
      <c r="BE121" s="784"/>
      <c r="BF121" s="784"/>
      <c r="BG121" s="784"/>
      <c r="BH121" s="784"/>
      <c r="BI121" s="872"/>
      <c r="BJ121" s="80"/>
      <c r="BK121" s="784"/>
      <c r="BL121" s="784">
        <v>1</v>
      </c>
      <c r="BM121" s="784"/>
      <c r="BN121" s="784">
        <v>1</v>
      </c>
      <c r="BO121" s="784"/>
      <c r="BP121" s="784"/>
      <c r="BQ121" s="784"/>
      <c r="BR121" s="784"/>
      <c r="BS121" s="784">
        <v>1</v>
      </c>
      <c r="BT121" s="784"/>
      <c r="BU121" s="784"/>
      <c r="BV121" s="233">
        <v>1</v>
      </c>
      <c r="BW121" s="872"/>
      <c r="BX121" s="871"/>
      <c r="BY121" s="784"/>
      <c r="BZ121" s="784"/>
      <c r="CA121" s="784"/>
      <c r="CB121" s="784"/>
      <c r="CC121" s="784"/>
      <c r="CD121" s="784"/>
      <c r="CE121" s="784"/>
      <c r="CF121" s="784"/>
      <c r="CG121" s="784"/>
      <c r="CH121" s="784"/>
      <c r="CI121" s="784"/>
      <c r="CJ121" s="784"/>
      <c r="CK121" s="784"/>
      <c r="CL121" s="784"/>
      <c r="CM121" s="784"/>
      <c r="CN121" s="784"/>
      <c r="CO121" s="784"/>
      <c r="CP121" s="784"/>
      <c r="CQ121" s="784"/>
      <c r="CR121" s="784"/>
      <c r="CS121" s="784"/>
      <c r="CT121" s="784"/>
      <c r="CU121" s="784"/>
      <c r="CV121" s="784"/>
      <c r="CW121" s="784"/>
      <c r="CX121" s="784"/>
      <c r="CY121" s="784"/>
      <c r="CZ121" s="784"/>
      <c r="DA121" s="199"/>
      <c r="DB121" s="871"/>
      <c r="DC121" s="784"/>
      <c r="DD121" s="784"/>
      <c r="DE121" s="784"/>
      <c r="DF121" s="784"/>
      <c r="DG121" s="784"/>
      <c r="DH121" s="784"/>
      <c r="DI121" s="784"/>
      <c r="DJ121" s="872"/>
    </row>
    <row r="122" spans="1:114" ht="15" customHeight="1" x14ac:dyDescent="0.25">
      <c r="A122" s="1737"/>
      <c r="B122" s="860">
        <v>8</v>
      </c>
      <c r="C122" s="940" t="s">
        <v>813</v>
      </c>
      <c r="D122" s="925">
        <f t="shared" si="1"/>
        <v>2</v>
      </c>
      <c r="E122" s="873"/>
      <c r="F122" s="784"/>
      <c r="G122" s="784"/>
      <c r="H122" s="784"/>
      <c r="I122" s="784"/>
      <c r="J122" s="784"/>
      <c r="K122" s="784"/>
      <c r="L122" s="784"/>
      <c r="M122" s="872"/>
      <c r="N122" s="871"/>
      <c r="O122" s="784"/>
      <c r="P122" s="784"/>
      <c r="Q122" s="784"/>
      <c r="R122" s="784"/>
      <c r="S122" s="784"/>
      <c r="T122" s="784"/>
      <c r="U122" s="784"/>
      <c r="V122" s="784"/>
      <c r="W122" s="784"/>
      <c r="X122" s="784"/>
      <c r="Y122" s="872"/>
      <c r="Z122" s="871"/>
      <c r="AA122" s="784"/>
      <c r="AB122" s="784"/>
      <c r="AC122" s="784">
        <v>1</v>
      </c>
      <c r="AD122" s="784"/>
      <c r="AE122" s="784"/>
      <c r="AF122" s="784"/>
      <c r="AG122" s="784"/>
      <c r="AH122" s="784"/>
      <c r="AI122" s="784">
        <v>1</v>
      </c>
      <c r="AJ122" s="784"/>
      <c r="AK122" s="784"/>
      <c r="AL122" s="784"/>
      <c r="AM122" s="784"/>
      <c r="AN122" s="784"/>
      <c r="AO122" s="784"/>
      <c r="AP122" s="872"/>
      <c r="AQ122" s="871"/>
      <c r="AR122" s="784"/>
      <c r="AS122" s="784"/>
      <c r="AT122" s="784"/>
      <c r="AU122" s="784"/>
      <c r="AV122" s="784"/>
      <c r="AW122" s="784"/>
      <c r="AX122" s="784"/>
      <c r="AY122" s="784"/>
      <c r="AZ122" s="784"/>
      <c r="BA122" s="784"/>
      <c r="BB122" s="784"/>
      <c r="BC122" s="784"/>
      <c r="BD122" s="784"/>
      <c r="BE122" s="784"/>
      <c r="BF122" s="784"/>
      <c r="BG122" s="784"/>
      <c r="BH122" s="784"/>
      <c r="BI122" s="872"/>
      <c r="BJ122" s="80"/>
      <c r="BK122" s="784"/>
      <c r="BL122" s="784"/>
      <c r="BM122" s="784"/>
      <c r="BN122" s="784"/>
      <c r="BO122" s="784"/>
      <c r="BP122" s="784"/>
      <c r="BQ122" s="784"/>
      <c r="BR122" s="784"/>
      <c r="BS122" s="784"/>
      <c r="BT122" s="784"/>
      <c r="BU122" s="784"/>
      <c r="BV122" s="233"/>
      <c r="BW122" s="872"/>
      <c r="BX122" s="871"/>
      <c r="BY122" s="784"/>
      <c r="BZ122" s="784"/>
      <c r="CA122" s="784"/>
      <c r="CB122" s="784"/>
      <c r="CC122" s="784"/>
      <c r="CD122" s="784"/>
      <c r="CE122" s="784"/>
      <c r="CF122" s="784"/>
      <c r="CG122" s="784"/>
      <c r="CH122" s="784"/>
      <c r="CI122" s="784"/>
      <c r="CJ122" s="784"/>
      <c r="CK122" s="784"/>
      <c r="CL122" s="784"/>
      <c r="CM122" s="784"/>
      <c r="CN122" s="784"/>
      <c r="CO122" s="784"/>
      <c r="CP122" s="784"/>
      <c r="CQ122" s="784"/>
      <c r="CR122" s="784"/>
      <c r="CS122" s="784"/>
      <c r="CT122" s="784"/>
      <c r="CU122" s="784"/>
      <c r="CV122" s="784"/>
      <c r="CW122" s="784"/>
      <c r="CX122" s="784"/>
      <c r="CY122" s="784"/>
      <c r="CZ122" s="784"/>
      <c r="DA122" s="199"/>
      <c r="DB122" s="871"/>
      <c r="DC122" s="784"/>
      <c r="DD122" s="784"/>
      <c r="DE122" s="784"/>
      <c r="DF122" s="784"/>
      <c r="DG122" s="784"/>
      <c r="DH122" s="784"/>
      <c r="DI122" s="784"/>
      <c r="DJ122" s="872"/>
    </row>
    <row r="123" spans="1:114" ht="15" customHeight="1" x14ac:dyDescent="0.25">
      <c r="A123" s="1737"/>
      <c r="B123" s="860">
        <v>9</v>
      </c>
      <c r="C123" s="940" t="s">
        <v>1062</v>
      </c>
      <c r="D123" s="925">
        <f t="shared" si="1"/>
        <v>0</v>
      </c>
      <c r="E123" s="873"/>
      <c r="F123" s="784"/>
      <c r="G123" s="784"/>
      <c r="H123" s="784"/>
      <c r="I123" s="784"/>
      <c r="J123" s="784"/>
      <c r="K123" s="784"/>
      <c r="L123" s="784"/>
      <c r="M123" s="872"/>
      <c r="N123" s="871"/>
      <c r="O123" s="784"/>
      <c r="P123" s="784"/>
      <c r="Q123" s="784"/>
      <c r="R123" s="784"/>
      <c r="S123" s="784"/>
      <c r="T123" s="784"/>
      <c r="U123" s="784"/>
      <c r="V123" s="784"/>
      <c r="W123" s="784"/>
      <c r="X123" s="784"/>
      <c r="Y123" s="872"/>
      <c r="Z123" s="871"/>
      <c r="AA123" s="784"/>
      <c r="AB123" s="784"/>
      <c r="AC123" s="784"/>
      <c r="AD123" s="784"/>
      <c r="AE123" s="784"/>
      <c r="AF123" s="784"/>
      <c r="AG123" s="784"/>
      <c r="AH123" s="784"/>
      <c r="AI123" s="784"/>
      <c r="AJ123" s="784"/>
      <c r="AK123" s="784"/>
      <c r="AL123" s="784"/>
      <c r="AM123" s="784"/>
      <c r="AN123" s="784"/>
      <c r="AO123" s="784"/>
      <c r="AP123" s="872"/>
      <c r="AQ123" s="871"/>
      <c r="AR123" s="784"/>
      <c r="AS123" s="784"/>
      <c r="AT123" s="784"/>
      <c r="AU123" s="784"/>
      <c r="AV123" s="784"/>
      <c r="AW123" s="784"/>
      <c r="AX123" s="784"/>
      <c r="AY123" s="784"/>
      <c r="AZ123" s="784"/>
      <c r="BA123" s="784"/>
      <c r="BB123" s="784"/>
      <c r="BC123" s="784"/>
      <c r="BD123" s="784"/>
      <c r="BE123" s="784"/>
      <c r="BF123" s="784"/>
      <c r="BG123" s="784"/>
      <c r="BH123" s="784"/>
      <c r="BI123" s="872"/>
      <c r="BJ123" s="80"/>
      <c r="BK123" s="784"/>
      <c r="BL123" s="784"/>
      <c r="BM123" s="784"/>
      <c r="BN123" s="784"/>
      <c r="BO123" s="784"/>
      <c r="BP123" s="784"/>
      <c r="BQ123" s="784"/>
      <c r="BR123" s="784"/>
      <c r="BS123" s="784"/>
      <c r="BT123" s="784"/>
      <c r="BU123" s="784"/>
      <c r="BV123" s="233"/>
      <c r="BW123" s="872"/>
      <c r="BX123" s="871"/>
      <c r="BY123" s="784"/>
      <c r="BZ123" s="784"/>
      <c r="CA123" s="784"/>
      <c r="CB123" s="784"/>
      <c r="CC123" s="784"/>
      <c r="CD123" s="784"/>
      <c r="CE123" s="784"/>
      <c r="CF123" s="784"/>
      <c r="CG123" s="784"/>
      <c r="CH123" s="784"/>
      <c r="CI123" s="784"/>
      <c r="CJ123" s="784"/>
      <c r="CK123" s="784"/>
      <c r="CL123" s="784"/>
      <c r="CM123" s="784"/>
      <c r="CN123" s="784"/>
      <c r="CO123" s="784"/>
      <c r="CP123" s="784"/>
      <c r="CQ123" s="784"/>
      <c r="CR123" s="784"/>
      <c r="CS123" s="784"/>
      <c r="CT123" s="784"/>
      <c r="CU123" s="784"/>
      <c r="CV123" s="784"/>
      <c r="CW123" s="784"/>
      <c r="CX123" s="784"/>
      <c r="CY123" s="784"/>
      <c r="CZ123" s="784"/>
      <c r="DA123" s="199"/>
      <c r="DB123" s="871"/>
      <c r="DC123" s="784"/>
      <c r="DD123" s="784"/>
      <c r="DE123" s="784"/>
      <c r="DF123" s="784"/>
      <c r="DG123" s="784"/>
      <c r="DH123" s="784"/>
      <c r="DI123" s="784"/>
      <c r="DJ123" s="872"/>
    </row>
    <row r="124" spans="1:114" ht="15" customHeight="1" x14ac:dyDescent="0.25">
      <c r="A124" s="1737"/>
      <c r="B124" s="860">
        <v>10</v>
      </c>
      <c r="C124" s="940" t="s">
        <v>494</v>
      </c>
      <c r="D124" s="925">
        <f t="shared" si="1"/>
        <v>1</v>
      </c>
      <c r="E124" s="873"/>
      <c r="F124" s="784"/>
      <c r="G124" s="784"/>
      <c r="H124" s="784"/>
      <c r="I124" s="784"/>
      <c r="J124" s="784"/>
      <c r="K124" s="784"/>
      <c r="L124" s="784"/>
      <c r="M124" s="872"/>
      <c r="N124" s="871"/>
      <c r="O124" s="784"/>
      <c r="P124" s="784"/>
      <c r="Q124" s="784"/>
      <c r="R124" s="784"/>
      <c r="S124" s="784"/>
      <c r="T124" s="784"/>
      <c r="U124" s="784"/>
      <c r="V124" s="784"/>
      <c r="W124" s="784"/>
      <c r="X124" s="784"/>
      <c r="Y124" s="872"/>
      <c r="Z124" s="871"/>
      <c r="AA124" s="784"/>
      <c r="AB124" s="784"/>
      <c r="AC124" s="784"/>
      <c r="AD124" s="784"/>
      <c r="AE124" s="784"/>
      <c r="AF124" s="784"/>
      <c r="AG124" s="784"/>
      <c r="AH124" s="784"/>
      <c r="AI124" s="784"/>
      <c r="AJ124" s="784"/>
      <c r="AK124" s="784"/>
      <c r="AL124" s="784"/>
      <c r="AM124" s="784"/>
      <c r="AN124" s="784"/>
      <c r="AO124" s="784"/>
      <c r="AP124" s="872"/>
      <c r="AQ124" s="871"/>
      <c r="AR124" s="784"/>
      <c r="AS124" s="784"/>
      <c r="AT124" s="784"/>
      <c r="AU124" s="784"/>
      <c r="AV124" s="784"/>
      <c r="AW124" s="784"/>
      <c r="AX124" s="784"/>
      <c r="AY124" s="784"/>
      <c r="AZ124" s="784"/>
      <c r="BA124" s="784"/>
      <c r="BB124" s="784"/>
      <c r="BC124" s="784"/>
      <c r="BD124" s="784"/>
      <c r="BE124" s="784"/>
      <c r="BF124" s="784">
        <v>1</v>
      </c>
      <c r="BG124" s="784"/>
      <c r="BH124" s="784"/>
      <c r="BI124" s="872"/>
      <c r="BJ124" s="80"/>
      <c r="BK124" s="784"/>
      <c r="BL124" s="784"/>
      <c r="BM124" s="784"/>
      <c r="BN124" s="784"/>
      <c r="BO124" s="784"/>
      <c r="BP124" s="784"/>
      <c r="BQ124" s="784"/>
      <c r="BR124" s="784"/>
      <c r="BS124" s="784"/>
      <c r="BT124" s="784"/>
      <c r="BU124" s="784"/>
      <c r="BV124" s="233"/>
      <c r="BW124" s="872"/>
      <c r="BX124" s="871"/>
      <c r="BY124" s="784"/>
      <c r="BZ124" s="784"/>
      <c r="CA124" s="784"/>
      <c r="CB124" s="784"/>
      <c r="CC124" s="784"/>
      <c r="CD124" s="784"/>
      <c r="CE124" s="784"/>
      <c r="CF124" s="784"/>
      <c r="CG124" s="784"/>
      <c r="CH124" s="784"/>
      <c r="CI124" s="784"/>
      <c r="CJ124" s="784"/>
      <c r="CK124" s="784"/>
      <c r="CL124" s="784"/>
      <c r="CM124" s="784"/>
      <c r="CN124" s="784"/>
      <c r="CO124" s="784"/>
      <c r="CP124" s="784"/>
      <c r="CQ124" s="784"/>
      <c r="CR124" s="784"/>
      <c r="CS124" s="784"/>
      <c r="CT124" s="784"/>
      <c r="CU124" s="784"/>
      <c r="CV124" s="784"/>
      <c r="CW124" s="784"/>
      <c r="CX124" s="784"/>
      <c r="CY124" s="784"/>
      <c r="CZ124" s="784"/>
      <c r="DA124" s="199"/>
      <c r="DB124" s="871"/>
      <c r="DC124" s="784"/>
      <c r="DD124" s="784"/>
      <c r="DE124" s="784"/>
      <c r="DF124" s="784"/>
      <c r="DG124" s="784"/>
      <c r="DH124" s="784"/>
      <c r="DI124" s="784"/>
      <c r="DJ124" s="872"/>
    </row>
    <row r="125" spans="1:114" ht="15" customHeight="1" x14ac:dyDescent="0.25">
      <c r="A125" s="1737"/>
      <c r="B125" s="860">
        <v>11</v>
      </c>
      <c r="C125" s="941" t="s">
        <v>160</v>
      </c>
      <c r="D125" s="926">
        <f t="shared" si="1"/>
        <v>2</v>
      </c>
      <c r="E125" s="873"/>
      <c r="F125" s="784"/>
      <c r="G125" s="784"/>
      <c r="H125" s="784"/>
      <c r="I125" s="784"/>
      <c r="J125" s="784"/>
      <c r="K125" s="784"/>
      <c r="L125" s="784"/>
      <c r="M125" s="872"/>
      <c r="N125" s="871"/>
      <c r="O125" s="784"/>
      <c r="P125" s="784"/>
      <c r="Q125" s="784"/>
      <c r="R125" s="784"/>
      <c r="S125" s="784"/>
      <c r="T125" s="784"/>
      <c r="U125" s="784"/>
      <c r="V125" s="784"/>
      <c r="W125" s="784"/>
      <c r="X125" s="784"/>
      <c r="Y125" s="872"/>
      <c r="Z125" s="871"/>
      <c r="AA125" s="784"/>
      <c r="AB125" s="784"/>
      <c r="AC125" s="784"/>
      <c r="AD125" s="784"/>
      <c r="AE125" s="784"/>
      <c r="AF125" s="784"/>
      <c r="AG125" s="784"/>
      <c r="AH125" s="784"/>
      <c r="AI125" s="784"/>
      <c r="AJ125" s="784"/>
      <c r="AK125" s="784"/>
      <c r="AL125" s="784"/>
      <c r="AM125" s="784"/>
      <c r="AN125" s="784"/>
      <c r="AO125" s="784"/>
      <c r="AP125" s="872"/>
      <c r="AQ125" s="871"/>
      <c r="AR125" s="784"/>
      <c r="AS125" s="784"/>
      <c r="AT125" s="784"/>
      <c r="AU125" s="784"/>
      <c r="AV125" s="784"/>
      <c r="AW125" s="784"/>
      <c r="AX125" s="784"/>
      <c r="AY125" s="784"/>
      <c r="AZ125" s="784"/>
      <c r="BA125" s="784"/>
      <c r="BB125" s="784"/>
      <c r="BC125" s="784"/>
      <c r="BD125" s="784"/>
      <c r="BE125" s="784"/>
      <c r="BF125" s="784"/>
      <c r="BG125" s="784"/>
      <c r="BH125" s="784"/>
      <c r="BI125" s="872"/>
      <c r="BJ125" s="80"/>
      <c r="BK125" s="784"/>
      <c r="BL125" s="784">
        <v>1</v>
      </c>
      <c r="BM125" s="784"/>
      <c r="BN125" s="784"/>
      <c r="BO125" s="784"/>
      <c r="BP125" s="784"/>
      <c r="BQ125" s="784"/>
      <c r="BR125" s="784"/>
      <c r="BS125" s="784"/>
      <c r="BT125" s="784"/>
      <c r="BU125" s="784"/>
      <c r="BV125" s="233"/>
      <c r="BW125" s="872"/>
      <c r="BX125" s="871"/>
      <c r="BY125" s="784"/>
      <c r="BZ125" s="784"/>
      <c r="CA125" s="784"/>
      <c r="CB125" s="784"/>
      <c r="CC125" s="784"/>
      <c r="CD125" s="784"/>
      <c r="CE125" s="784"/>
      <c r="CF125" s="784"/>
      <c r="CG125" s="784"/>
      <c r="CH125" s="784"/>
      <c r="CI125" s="784"/>
      <c r="CJ125" s="784"/>
      <c r="CK125" s="784"/>
      <c r="CL125" s="784"/>
      <c r="CM125" s="784"/>
      <c r="CN125" s="784"/>
      <c r="CO125" s="784"/>
      <c r="CP125" s="784"/>
      <c r="CQ125" s="784"/>
      <c r="CR125" s="784"/>
      <c r="CS125" s="784"/>
      <c r="CT125" s="784"/>
      <c r="CU125" s="784"/>
      <c r="CV125" s="784"/>
      <c r="CW125" s="784"/>
      <c r="CX125" s="784"/>
      <c r="CY125" s="784"/>
      <c r="CZ125" s="784"/>
      <c r="DA125" s="199"/>
      <c r="DB125" s="871">
        <v>1</v>
      </c>
      <c r="DC125" s="784"/>
      <c r="DD125" s="784"/>
      <c r="DE125" s="784"/>
      <c r="DF125" s="784"/>
      <c r="DG125" s="784"/>
      <c r="DH125" s="784"/>
      <c r="DI125" s="784"/>
      <c r="DJ125" s="872"/>
    </row>
    <row r="126" spans="1:114" ht="15" customHeight="1" x14ac:dyDescent="0.25">
      <c r="A126" s="1737"/>
      <c r="B126" s="860">
        <v>12</v>
      </c>
      <c r="C126" s="940" t="s">
        <v>600</v>
      </c>
      <c r="D126" s="925">
        <f t="shared" si="1"/>
        <v>0</v>
      </c>
      <c r="E126" s="873"/>
      <c r="F126" s="784"/>
      <c r="G126" s="784"/>
      <c r="H126" s="784"/>
      <c r="I126" s="784"/>
      <c r="J126" s="784"/>
      <c r="K126" s="784"/>
      <c r="L126" s="784"/>
      <c r="M126" s="872"/>
      <c r="N126" s="871"/>
      <c r="O126" s="784"/>
      <c r="P126" s="784"/>
      <c r="Q126" s="784"/>
      <c r="R126" s="784"/>
      <c r="S126" s="784"/>
      <c r="T126" s="784"/>
      <c r="U126" s="784"/>
      <c r="V126" s="784"/>
      <c r="W126" s="784"/>
      <c r="X126" s="784"/>
      <c r="Y126" s="872"/>
      <c r="Z126" s="871"/>
      <c r="AA126" s="784"/>
      <c r="AB126" s="784"/>
      <c r="AC126" s="784"/>
      <c r="AD126" s="784"/>
      <c r="AE126" s="784"/>
      <c r="AF126" s="784"/>
      <c r="AG126" s="784"/>
      <c r="AH126" s="784"/>
      <c r="AI126" s="784"/>
      <c r="AJ126" s="784"/>
      <c r="AK126" s="784"/>
      <c r="AL126" s="784"/>
      <c r="AM126" s="784"/>
      <c r="AN126" s="784"/>
      <c r="AO126" s="784"/>
      <c r="AP126" s="872"/>
      <c r="AQ126" s="871"/>
      <c r="AR126" s="784"/>
      <c r="AS126" s="784"/>
      <c r="AT126" s="784"/>
      <c r="AU126" s="784"/>
      <c r="AV126" s="784"/>
      <c r="AW126" s="784"/>
      <c r="AX126" s="784"/>
      <c r="AY126" s="784"/>
      <c r="AZ126" s="784"/>
      <c r="BA126" s="784"/>
      <c r="BB126" s="784"/>
      <c r="BC126" s="784"/>
      <c r="BD126" s="784"/>
      <c r="BE126" s="784"/>
      <c r="BF126" s="784"/>
      <c r="BG126" s="784"/>
      <c r="BH126" s="784"/>
      <c r="BI126" s="872"/>
      <c r="BJ126" s="80"/>
      <c r="BK126" s="784"/>
      <c r="BL126" s="784"/>
      <c r="BM126" s="784"/>
      <c r="BN126" s="784"/>
      <c r="BO126" s="784"/>
      <c r="BP126" s="784"/>
      <c r="BQ126" s="784"/>
      <c r="BR126" s="784"/>
      <c r="BS126" s="784"/>
      <c r="BT126" s="784"/>
      <c r="BU126" s="784"/>
      <c r="BV126" s="233"/>
      <c r="BW126" s="872"/>
      <c r="BX126" s="871"/>
      <c r="BY126" s="784"/>
      <c r="BZ126" s="784"/>
      <c r="CA126" s="784"/>
      <c r="CB126" s="784"/>
      <c r="CC126" s="784"/>
      <c r="CD126" s="784"/>
      <c r="CE126" s="784"/>
      <c r="CF126" s="784"/>
      <c r="CG126" s="784"/>
      <c r="CH126" s="784"/>
      <c r="CI126" s="784"/>
      <c r="CJ126" s="784"/>
      <c r="CK126" s="784"/>
      <c r="CL126" s="784"/>
      <c r="CM126" s="784"/>
      <c r="CN126" s="784"/>
      <c r="CO126" s="784"/>
      <c r="CP126" s="784"/>
      <c r="CQ126" s="784"/>
      <c r="CR126" s="784"/>
      <c r="CS126" s="784"/>
      <c r="CT126" s="784"/>
      <c r="CU126" s="784"/>
      <c r="CV126" s="784"/>
      <c r="CW126" s="784"/>
      <c r="CX126" s="784"/>
      <c r="CY126" s="784"/>
      <c r="CZ126" s="784"/>
      <c r="DA126" s="199"/>
      <c r="DB126" s="871"/>
      <c r="DC126" s="784"/>
      <c r="DD126" s="784"/>
      <c r="DE126" s="784"/>
      <c r="DF126" s="784"/>
      <c r="DG126" s="784"/>
      <c r="DH126" s="784"/>
      <c r="DI126" s="784"/>
      <c r="DJ126" s="872"/>
    </row>
    <row r="127" spans="1:114" ht="15" customHeight="1" x14ac:dyDescent="0.25">
      <c r="A127" s="1737"/>
      <c r="B127" s="860">
        <v>13</v>
      </c>
      <c r="C127" s="940" t="s">
        <v>104</v>
      </c>
      <c r="D127" s="925">
        <f t="shared" si="1"/>
        <v>11</v>
      </c>
      <c r="E127" s="873"/>
      <c r="F127" s="784"/>
      <c r="G127" s="784"/>
      <c r="H127" s="784"/>
      <c r="I127" s="784"/>
      <c r="J127" s="784"/>
      <c r="K127" s="784"/>
      <c r="L127" s="784"/>
      <c r="M127" s="872"/>
      <c r="N127" s="871"/>
      <c r="O127" s="784"/>
      <c r="P127" s="784"/>
      <c r="Q127" s="784"/>
      <c r="R127" s="784"/>
      <c r="S127" s="784"/>
      <c r="T127" s="784"/>
      <c r="U127" s="784"/>
      <c r="V127" s="784"/>
      <c r="W127" s="784"/>
      <c r="X127" s="784"/>
      <c r="Y127" s="872"/>
      <c r="Z127" s="871"/>
      <c r="AA127" s="784"/>
      <c r="AB127" s="784"/>
      <c r="AC127" s="784"/>
      <c r="AD127" s="784"/>
      <c r="AE127" s="784"/>
      <c r="AF127" s="784"/>
      <c r="AG127" s="784"/>
      <c r="AH127" s="784"/>
      <c r="AI127" s="784"/>
      <c r="AJ127" s="784"/>
      <c r="AK127" s="784"/>
      <c r="AL127" s="784"/>
      <c r="AM127" s="784"/>
      <c r="AN127" s="784"/>
      <c r="AO127" s="784"/>
      <c r="AP127" s="872"/>
      <c r="AQ127" s="871"/>
      <c r="AR127" s="784"/>
      <c r="AS127" s="784"/>
      <c r="AT127" s="784"/>
      <c r="AU127" s="784"/>
      <c r="AV127" s="784"/>
      <c r="AW127" s="784"/>
      <c r="AX127" s="784"/>
      <c r="AY127" s="784"/>
      <c r="AZ127" s="784"/>
      <c r="BA127" s="784"/>
      <c r="BB127" s="784"/>
      <c r="BC127" s="784"/>
      <c r="BD127" s="784"/>
      <c r="BE127" s="784"/>
      <c r="BF127" s="784"/>
      <c r="BG127" s="784"/>
      <c r="BH127" s="784"/>
      <c r="BI127" s="872"/>
      <c r="BJ127" s="80"/>
      <c r="BK127" s="784"/>
      <c r="BL127" s="784"/>
      <c r="BM127" s="784"/>
      <c r="BN127" s="784"/>
      <c r="BO127" s="784"/>
      <c r="BP127" s="784"/>
      <c r="BQ127" s="784"/>
      <c r="BR127" s="784"/>
      <c r="BS127" s="784"/>
      <c r="BT127" s="784"/>
      <c r="BU127" s="784"/>
      <c r="BV127" s="233"/>
      <c r="BW127" s="872"/>
      <c r="BX127" s="871"/>
      <c r="BY127" s="784">
        <v>1</v>
      </c>
      <c r="BZ127" s="784">
        <v>1</v>
      </c>
      <c r="CA127" s="784">
        <v>1</v>
      </c>
      <c r="CB127" s="784"/>
      <c r="CC127" s="784"/>
      <c r="CD127" s="784">
        <v>1</v>
      </c>
      <c r="CE127" s="784"/>
      <c r="CF127" s="784">
        <v>1</v>
      </c>
      <c r="CG127" s="784">
        <v>1</v>
      </c>
      <c r="CH127" s="784"/>
      <c r="CI127" s="784">
        <v>1</v>
      </c>
      <c r="CJ127" s="784">
        <v>1</v>
      </c>
      <c r="CK127" s="784">
        <v>1</v>
      </c>
      <c r="CL127" s="784"/>
      <c r="CM127" s="784">
        <v>1</v>
      </c>
      <c r="CN127" s="784">
        <v>1</v>
      </c>
      <c r="CO127" s="784"/>
      <c r="CP127" s="784"/>
      <c r="CQ127" s="784"/>
      <c r="CR127" s="784"/>
      <c r="CS127" s="784"/>
      <c r="CT127" s="784"/>
      <c r="CU127" s="784"/>
      <c r="CV127" s="784"/>
      <c r="CW127" s="784"/>
      <c r="CX127" s="784"/>
      <c r="CY127" s="784"/>
      <c r="CZ127" s="784"/>
      <c r="DA127" s="199"/>
      <c r="DB127" s="871"/>
      <c r="DC127" s="784"/>
      <c r="DD127" s="784"/>
      <c r="DE127" s="784"/>
      <c r="DF127" s="784"/>
      <c r="DG127" s="784"/>
      <c r="DH127" s="784"/>
      <c r="DI127" s="784"/>
      <c r="DJ127" s="872"/>
    </row>
    <row r="128" spans="1:114" ht="15" customHeight="1" x14ac:dyDescent="0.25">
      <c r="A128" s="1737"/>
      <c r="B128" s="860">
        <v>14</v>
      </c>
      <c r="C128" s="940" t="s">
        <v>568</v>
      </c>
      <c r="D128" s="925">
        <f t="shared" si="1"/>
        <v>1</v>
      </c>
      <c r="E128" s="873"/>
      <c r="F128" s="784"/>
      <c r="G128" s="784"/>
      <c r="H128" s="784"/>
      <c r="I128" s="784"/>
      <c r="J128" s="784"/>
      <c r="K128" s="784"/>
      <c r="L128" s="784"/>
      <c r="M128" s="872"/>
      <c r="N128" s="871">
        <v>1</v>
      </c>
      <c r="O128" s="784"/>
      <c r="P128" s="784"/>
      <c r="Q128" s="784"/>
      <c r="R128" s="784"/>
      <c r="S128" s="784"/>
      <c r="T128" s="784"/>
      <c r="U128" s="784"/>
      <c r="V128" s="784"/>
      <c r="W128" s="784"/>
      <c r="X128" s="784"/>
      <c r="Y128" s="872"/>
      <c r="Z128" s="871"/>
      <c r="AA128" s="784"/>
      <c r="AB128" s="784"/>
      <c r="AC128" s="784"/>
      <c r="AD128" s="784"/>
      <c r="AE128" s="784"/>
      <c r="AF128" s="784"/>
      <c r="AG128" s="784"/>
      <c r="AH128" s="784"/>
      <c r="AI128" s="784"/>
      <c r="AJ128" s="784"/>
      <c r="AK128" s="784"/>
      <c r="AL128" s="784"/>
      <c r="AM128" s="784"/>
      <c r="AN128" s="784"/>
      <c r="AO128" s="784"/>
      <c r="AP128" s="872"/>
      <c r="AQ128" s="871"/>
      <c r="AR128" s="784"/>
      <c r="AS128" s="784"/>
      <c r="AT128" s="784"/>
      <c r="AU128" s="784"/>
      <c r="AV128" s="784"/>
      <c r="AW128" s="784"/>
      <c r="AX128" s="784"/>
      <c r="AY128" s="784"/>
      <c r="AZ128" s="784"/>
      <c r="BA128" s="784"/>
      <c r="BB128" s="784"/>
      <c r="BC128" s="784"/>
      <c r="BD128" s="784"/>
      <c r="BE128" s="784"/>
      <c r="BF128" s="784"/>
      <c r="BG128" s="784"/>
      <c r="BH128" s="784"/>
      <c r="BI128" s="872"/>
      <c r="BJ128" s="80"/>
      <c r="BK128" s="784"/>
      <c r="BL128" s="784"/>
      <c r="BM128" s="784"/>
      <c r="BN128" s="784"/>
      <c r="BO128" s="784"/>
      <c r="BP128" s="784"/>
      <c r="BQ128" s="784"/>
      <c r="BR128" s="784"/>
      <c r="BS128" s="784"/>
      <c r="BT128" s="784"/>
      <c r="BU128" s="784"/>
      <c r="BV128" s="233"/>
      <c r="BW128" s="872"/>
      <c r="BX128" s="871"/>
      <c r="BY128" s="784"/>
      <c r="BZ128" s="784"/>
      <c r="CA128" s="784"/>
      <c r="CB128" s="784"/>
      <c r="CC128" s="784"/>
      <c r="CD128" s="784"/>
      <c r="CE128" s="784"/>
      <c r="CF128" s="784"/>
      <c r="CG128" s="784"/>
      <c r="CH128" s="784"/>
      <c r="CI128" s="784"/>
      <c r="CJ128" s="784"/>
      <c r="CK128" s="784"/>
      <c r="CL128" s="784"/>
      <c r="CM128" s="784"/>
      <c r="CN128" s="784"/>
      <c r="CO128" s="784"/>
      <c r="CP128" s="784"/>
      <c r="CQ128" s="784"/>
      <c r="CR128" s="784"/>
      <c r="CS128" s="784"/>
      <c r="CT128" s="784"/>
      <c r="CU128" s="784"/>
      <c r="CV128" s="784"/>
      <c r="CW128" s="784"/>
      <c r="CX128" s="784"/>
      <c r="CY128" s="784"/>
      <c r="CZ128" s="784"/>
      <c r="DA128" s="199"/>
      <c r="DB128" s="871"/>
      <c r="DC128" s="784"/>
      <c r="DD128" s="784"/>
      <c r="DE128" s="784"/>
      <c r="DF128" s="784"/>
      <c r="DG128" s="784"/>
      <c r="DH128" s="784"/>
      <c r="DI128" s="784"/>
      <c r="DJ128" s="872"/>
    </row>
    <row r="129" spans="1:114" ht="15" customHeight="1" x14ac:dyDescent="0.25">
      <c r="A129" s="1737"/>
      <c r="B129" s="860">
        <v>15</v>
      </c>
      <c r="C129" s="940" t="s">
        <v>1605</v>
      </c>
      <c r="D129" s="925">
        <f t="shared" si="1"/>
        <v>2</v>
      </c>
      <c r="E129" s="873"/>
      <c r="F129" s="784"/>
      <c r="G129" s="784"/>
      <c r="H129" s="784"/>
      <c r="I129" s="784"/>
      <c r="J129" s="784"/>
      <c r="K129" s="784"/>
      <c r="L129" s="784"/>
      <c r="M129" s="872"/>
      <c r="N129" s="871"/>
      <c r="O129" s="784"/>
      <c r="P129" s="784"/>
      <c r="Q129" s="784"/>
      <c r="R129" s="784"/>
      <c r="S129" s="784"/>
      <c r="T129" s="784"/>
      <c r="U129" s="784"/>
      <c r="V129" s="784"/>
      <c r="W129" s="784"/>
      <c r="X129" s="784"/>
      <c r="Y129" s="872"/>
      <c r="Z129" s="871"/>
      <c r="AA129" s="784"/>
      <c r="AB129" s="784"/>
      <c r="AC129" s="784"/>
      <c r="AD129" s="784"/>
      <c r="AE129" s="784"/>
      <c r="AF129" s="784"/>
      <c r="AG129" s="784"/>
      <c r="AH129" s="784"/>
      <c r="AI129" s="784"/>
      <c r="AJ129" s="784"/>
      <c r="AK129" s="784"/>
      <c r="AL129" s="784"/>
      <c r="AM129" s="784"/>
      <c r="AN129" s="784"/>
      <c r="AO129" s="784"/>
      <c r="AP129" s="872"/>
      <c r="AQ129" s="871"/>
      <c r="AR129" s="784"/>
      <c r="AS129" s="784"/>
      <c r="AT129" s="784"/>
      <c r="AU129" s="784"/>
      <c r="AV129" s="784"/>
      <c r="AW129" s="784"/>
      <c r="AX129" s="784"/>
      <c r="AY129" s="784"/>
      <c r="AZ129" s="784"/>
      <c r="BA129" s="784"/>
      <c r="BB129" s="784"/>
      <c r="BC129" s="784"/>
      <c r="BD129" s="784"/>
      <c r="BE129" s="784"/>
      <c r="BF129" s="784"/>
      <c r="BG129" s="784"/>
      <c r="BH129" s="784"/>
      <c r="BI129" s="872"/>
      <c r="BJ129" s="80"/>
      <c r="BK129" s="784"/>
      <c r="BL129" s="784"/>
      <c r="BM129" s="784"/>
      <c r="BN129" s="784"/>
      <c r="BO129" s="784"/>
      <c r="BP129" s="784"/>
      <c r="BQ129" s="784"/>
      <c r="BR129" s="784"/>
      <c r="BS129" s="784"/>
      <c r="BT129" s="784"/>
      <c r="BU129" s="784"/>
      <c r="BV129" s="233"/>
      <c r="BW129" s="872"/>
      <c r="BX129" s="871"/>
      <c r="BY129" s="784"/>
      <c r="BZ129" s="784"/>
      <c r="CA129" s="784"/>
      <c r="CB129" s="784"/>
      <c r="CC129" s="784"/>
      <c r="CD129" s="784">
        <v>1</v>
      </c>
      <c r="CE129" s="784"/>
      <c r="CF129" s="784"/>
      <c r="CG129" s="784"/>
      <c r="CH129" s="784"/>
      <c r="CI129" s="784"/>
      <c r="CJ129" s="784"/>
      <c r="CK129" s="784"/>
      <c r="CL129" s="784"/>
      <c r="CM129" s="784"/>
      <c r="CN129" s="784"/>
      <c r="CO129" s="784"/>
      <c r="CP129" s="784"/>
      <c r="CQ129" s="784"/>
      <c r="CR129" s="784"/>
      <c r="CS129" s="784"/>
      <c r="CT129" s="784"/>
      <c r="CU129" s="784"/>
      <c r="CV129" s="784"/>
      <c r="CW129" s="784"/>
      <c r="CX129" s="784"/>
      <c r="CY129" s="784"/>
      <c r="CZ129" s="784">
        <v>1</v>
      </c>
      <c r="DA129" s="199"/>
      <c r="DB129" s="871"/>
      <c r="DC129" s="784"/>
      <c r="DD129" s="784"/>
      <c r="DE129" s="784"/>
      <c r="DF129" s="784"/>
      <c r="DG129" s="784"/>
      <c r="DH129" s="784"/>
      <c r="DI129" s="784"/>
      <c r="DJ129" s="872"/>
    </row>
    <row r="130" spans="1:114" ht="15" customHeight="1" x14ac:dyDescent="0.25">
      <c r="A130" s="1737"/>
      <c r="B130" s="860">
        <v>16</v>
      </c>
      <c r="C130" s="940" t="s">
        <v>931</v>
      </c>
      <c r="D130" s="925">
        <f t="shared" si="1"/>
        <v>3</v>
      </c>
      <c r="E130" s="873"/>
      <c r="F130" s="784"/>
      <c r="G130" s="784"/>
      <c r="H130" s="784"/>
      <c r="I130" s="784"/>
      <c r="J130" s="784"/>
      <c r="K130" s="784"/>
      <c r="L130" s="784"/>
      <c r="M130" s="872"/>
      <c r="N130" s="871"/>
      <c r="O130" s="784"/>
      <c r="P130" s="784"/>
      <c r="Q130" s="784"/>
      <c r="R130" s="784"/>
      <c r="S130" s="784"/>
      <c r="T130" s="784"/>
      <c r="U130" s="784"/>
      <c r="V130" s="784"/>
      <c r="W130" s="784"/>
      <c r="X130" s="784"/>
      <c r="Y130" s="872"/>
      <c r="Z130" s="871"/>
      <c r="AA130" s="784"/>
      <c r="AB130" s="784"/>
      <c r="AC130" s="784"/>
      <c r="AD130" s="784"/>
      <c r="AE130" s="784"/>
      <c r="AF130" s="784"/>
      <c r="AG130" s="784"/>
      <c r="AH130" s="784"/>
      <c r="AI130" s="784"/>
      <c r="AJ130" s="784"/>
      <c r="AK130" s="784"/>
      <c r="AL130" s="784"/>
      <c r="AM130" s="784"/>
      <c r="AN130" s="784"/>
      <c r="AO130" s="784"/>
      <c r="AP130" s="872"/>
      <c r="AQ130" s="871"/>
      <c r="AR130" s="784"/>
      <c r="AS130" s="784"/>
      <c r="AT130" s="784"/>
      <c r="AU130" s="784"/>
      <c r="AV130" s="784"/>
      <c r="AW130" s="784"/>
      <c r="AX130" s="784"/>
      <c r="AY130" s="784"/>
      <c r="AZ130" s="784"/>
      <c r="BA130" s="784"/>
      <c r="BB130" s="784"/>
      <c r="BC130" s="784"/>
      <c r="BD130" s="784"/>
      <c r="BE130" s="784"/>
      <c r="BF130" s="784"/>
      <c r="BG130" s="784"/>
      <c r="BH130" s="784"/>
      <c r="BI130" s="872"/>
      <c r="BJ130" s="80"/>
      <c r="BK130" s="784"/>
      <c r="BL130" s="784"/>
      <c r="BM130" s="784"/>
      <c r="BN130" s="784"/>
      <c r="BO130" s="784"/>
      <c r="BP130" s="784"/>
      <c r="BQ130" s="784"/>
      <c r="BR130" s="784"/>
      <c r="BS130" s="784"/>
      <c r="BT130" s="784"/>
      <c r="BU130" s="784"/>
      <c r="BV130" s="233"/>
      <c r="BW130" s="872"/>
      <c r="BX130" s="871"/>
      <c r="BY130" s="784"/>
      <c r="BZ130" s="784"/>
      <c r="CA130" s="784"/>
      <c r="CB130" s="784"/>
      <c r="CC130" s="784"/>
      <c r="CD130" s="784"/>
      <c r="CE130" s="784"/>
      <c r="CF130" s="784"/>
      <c r="CG130" s="784"/>
      <c r="CH130" s="784"/>
      <c r="CI130" s="784"/>
      <c r="CJ130" s="784"/>
      <c r="CK130" s="784"/>
      <c r="CL130" s="784"/>
      <c r="CM130" s="784"/>
      <c r="CN130" s="784"/>
      <c r="CO130" s="784"/>
      <c r="CP130" s="784"/>
      <c r="CQ130" s="784"/>
      <c r="CR130" s="784"/>
      <c r="CS130" s="784"/>
      <c r="CT130" s="784"/>
      <c r="CU130" s="784"/>
      <c r="CV130" s="784">
        <v>1</v>
      </c>
      <c r="CW130" s="784"/>
      <c r="CX130" s="784"/>
      <c r="CY130" s="784"/>
      <c r="CZ130" s="784"/>
      <c r="DA130" s="199"/>
      <c r="DB130" s="871"/>
      <c r="DC130" s="784">
        <v>1</v>
      </c>
      <c r="DD130" s="784"/>
      <c r="DE130" s="784">
        <v>1</v>
      </c>
      <c r="DF130" s="784"/>
      <c r="DG130" s="784"/>
      <c r="DH130" s="784"/>
      <c r="DI130" s="784"/>
      <c r="DJ130" s="872"/>
    </row>
    <row r="131" spans="1:114" ht="15" customHeight="1" x14ac:dyDescent="0.25">
      <c r="A131" s="1737"/>
      <c r="B131" s="860">
        <v>17</v>
      </c>
      <c r="C131" s="940" t="s">
        <v>515</v>
      </c>
      <c r="D131" s="925">
        <f t="shared" ref="D131:D194" si="2">SUM(E131:DJ131)</f>
        <v>14</v>
      </c>
      <c r="E131" s="873"/>
      <c r="F131" s="784"/>
      <c r="G131" s="784"/>
      <c r="H131" s="784"/>
      <c r="I131" s="784"/>
      <c r="J131" s="784"/>
      <c r="K131" s="784"/>
      <c r="L131" s="784"/>
      <c r="M131" s="872"/>
      <c r="N131" s="871"/>
      <c r="O131" s="784">
        <v>1</v>
      </c>
      <c r="P131" s="784"/>
      <c r="Q131" s="784"/>
      <c r="R131" s="784">
        <v>1</v>
      </c>
      <c r="S131" s="784">
        <v>1</v>
      </c>
      <c r="T131" s="784">
        <v>1</v>
      </c>
      <c r="U131" s="784">
        <v>1</v>
      </c>
      <c r="V131" s="784"/>
      <c r="W131" s="784">
        <v>1</v>
      </c>
      <c r="X131" s="784">
        <v>1</v>
      </c>
      <c r="Y131" s="872">
        <v>1</v>
      </c>
      <c r="Z131" s="871">
        <v>1</v>
      </c>
      <c r="AA131" s="784"/>
      <c r="AB131" s="784"/>
      <c r="AC131" s="784"/>
      <c r="AD131" s="784"/>
      <c r="AE131" s="784"/>
      <c r="AF131" s="784"/>
      <c r="AG131" s="784"/>
      <c r="AH131" s="784">
        <v>1</v>
      </c>
      <c r="AI131" s="784"/>
      <c r="AJ131" s="784">
        <v>1</v>
      </c>
      <c r="AK131" s="784"/>
      <c r="AL131" s="784"/>
      <c r="AM131" s="784"/>
      <c r="AN131" s="784"/>
      <c r="AO131" s="784">
        <v>1</v>
      </c>
      <c r="AP131" s="872"/>
      <c r="AQ131" s="871"/>
      <c r="AR131" s="784"/>
      <c r="AS131" s="784"/>
      <c r="AT131" s="784"/>
      <c r="AU131" s="784"/>
      <c r="AV131" s="784"/>
      <c r="AW131" s="784"/>
      <c r="AX131" s="784"/>
      <c r="AY131" s="784"/>
      <c r="AZ131" s="784"/>
      <c r="BA131" s="784"/>
      <c r="BB131" s="784"/>
      <c r="BC131" s="784"/>
      <c r="BD131" s="784"/>
      <c r="BE131" s="784"/>
      <c r="BF131" s="784"/>
      <c r="BG131" s="784"/>
      <c r="BH131" s="784"/>
      <c r="BI131" s="872"/>
      <c r="BJ131" s="80"/>
      <c r="BK131" s="784"/>
      <c r="BL131" s="784"/>
      <c r="BM131" s="784"/>
      <c r="BN131" s="784">
        <v>1</v>
      </c>
      <c r="BO131" s="784"/>
      <c r="BP131" s="784"/>
      <c r="BQ131" s="784"/>
      <c r="BR131" s="784"/>
      <c r="BS131" s="784"/>
      <c r="BT131" s="784"/>
      <c r="BU131" s="784"/>
      <c r="BV131" s="233"/>
      <c r="BW131" s="872"/>
      <c r="BX131" s="871"/>
      <c r="BY131" s="784"/>
      <c r="BZ131" s="784"/>
      <c r="CA131" s="784"/>
      <c r="CB131" s="784"/>
      <c r="CC131" s="784"/>
      <c r="CD131" s="784"/>
      <c r="CE131" s="784"/>
      <c r="CF131" s="784"/>
      <c r="CG131" s="784"/>
      <c r="CH131" s="784"/>
      <c r="CI131" s="784"/>
      <c r="CJ131" s="784"/>
      <c r="CK131" s="784"/>
      <c r="CL131" s="784"/>
      <c r="CM131" s="784"/>
      <c r="CN131" s="784"/>
      <c r="CO131" s="784"/>
      <c r="CP131" s="784"/>
      <c r="CQ131" s="784"/>
      <c r="CR131" s="784"/>
      <c r="CS131" s="784"/>
      <c r="CT131" s="784"/>
      <c r="CU131" s="784"/>
      <c r="CV131" s="784"/>
      <c r="CW131" s="784"/>
      <c r="CX131" s="784"/>
      <c r="CY131" s="784">
        <v>1</v>
      </c>
      <c r="CZ131" s="784"/>
      <c r="DA131" s="199"/>
      <c r="DB131" s="871"/>
      <c r="DC131" s="784"/>
      <c r="DD131" s="784"/>
      <c r="DE131" s="784"/>
      <c r="DF131" s="784"/>
      <c r="DG131" s="784"/>
      <c r="DH131" s="784"/>
      <c r="DI131" s="784"/>
      <c r="DJ131" s="872"/>
    </row>
    <row r="132" spans="1:114" ht="15" customHeight="1" x14ac:dyDescent="0.25">
      <c r="A132" s="1737"/>
      <c r="B132" s="860">
        <v>18</v>
      </c>
      <c r="C132" s="940" t="s">
        <v>549</v>
      </c>
      <c r="D132" s="925">
        <f t="shared" si="2"/>
        <v>5</v>
      </c>
      <c r="E132" s="873"/>
      <c r="F132" s="784"/>
      <c r="G132" s="784"/>
      <c r="H132" s="784"/>
      <c r="I132" s="784"/>
      <c r="J132" s="784"/>
      <c r="K132" s="784"/>
      <c r="L132" s="784"/>
      <c r="M132" s="872"/>
      <c r="N132" s="871"/>
      <c r="O132" s="784"/>
      <c r="P132" s="784"/>
      <c r="Q132" s="784"/>
      <c r="R132" s="784"/>
      <c r="S132" s="784"/>
      <c r="T132" s="784"/>
      <c r="U132" s="784"/>
      <c r="V132" s="784"/>
      <c r="W132" s="784"/>
      <c r="X132" s="784"/>
      <c r="Y132" s="872"/>
      <c r="Z132" s="871"/>
      <c r="AA132" s="784"/>
      <c r="AB132" s="784"/>
      <c r="AC132" s="784"/>
      <c r="AD132" s="784"/>
      <c r="AE132" s="784"/>
      <c r="AF132" s="784"/>
      <c r="AG132" s="784"/>
      <c r="AH132" s="784"/>
      <c r="AI132" s="784"/>
      <c r="AJ132" s="784"/>
      <c r="AK132" s="784"/>
      <c r="AL132" s="784"/>
      <c r="AM132" s="784"/>
      <c r="AN132" s="784"/>
      <c r="AO132" s="784"/>
      <c r="AP132" s="872"/>
      <c r="AQ132" s="871"/>
      <c r="AR132" s="784"/>
      <c r="AS132" s="784"/>
      <c r="AT132" s="784"/>
      <c r="AU132" s="784"/>
      <c r="AV132" s="784"/>
      <c r="AW132" s="784"/>
      <c r="AX132" s="784"/>
      <c r="AY132" s="784"/>
      <c r="AZ132" s="784"/>
      <c r="BA132" s="784"/>
      <c r="BB132" s="784"/>
      <c r="BC132" s="784"/>
      <c r="BD132" s="784"/>
      <c r="BE132" s="784"/>
      <c r="BF132" s="784"/>
      <c r="BG132" s="784"/>
      <c r="BH132" s="784"/>
      <c r="BI132" s="872"/>
      <c r="BJ132" s="80"/>
      <c r="BK132" s="784"/>
      <c r="BL132" s="784"/>
      <c r="BM132" s="784"/>
      <c r="BN132" s="784">
        <v>1</v>
      </c>
      <c r="BO132" s="784"/>
      <c r="BP132" s="784"/>
      <c r="BQ132" s="784"/>
      <c r="BR132" s="784"/>
      <c r="BS132" s="784"/>
      <c r="BT132" s="784"/>
      <c r="BU132" s="784"/>
      <c r="BV132" s="233"/>
      <c r="BW132" s="872"/>
      <c r="BX132" s="871"/>
      <c r="BY132" s="784"/>
      <c r="BZ132" s="784"/>
      <c r="CA132" s="784"/>
      <c r="CB132" s="784"/>
      <c r="CC132" s="784"/>
      <c r="CD132" s="784"/>
      <c r="CE132" s="784"/>
      <c r="CF132" s="784"/>
      <c r="CG132" s="784"/>
      <c r="CH132" s="784"/>
      <c r="CI132" s="784"/>
      <c r="CJ132" s="784"/>
      <c r="CK132" s="784"/>
      <c r="CL132" s="784"/>
      <c r="CM132" s="784"/>
      <c r="CN132" s="784"/>
      <c r="CO132" s="784"/>
      <c r="CP132" s="784"/>
      <c r="CQ132" s="784"/>
      <c r="CR132" s="784"/>
      <c r="CS132" s="784"/>
      <c r="CT132" s="784"/>
      <c r="CU132" s="784"/>
      <c r="CV132" s="784"/>
      <c r="CW132" s="784"/>
      <c r="CX132" s="784"/>
      <c r="CY132" s="784"/>
      <c r="CZ132" s="784"/>
      <c r="DA132" s="199"/>
      <c r="DB132" s="871"/>
      <c r="DC132" s="784">
        <v>1</v>
      </c>
      <c r="DD132" s="784"/>
      <c r="DE132" s="784"/>
      <c r="DF132" s="784"/>
      <c r="DG132" s="784">
        <v>1</v>
      </c>
      <c r="DH132" s="784">
        <v>1</v>
      </c>
      <c r="DI132" s="784">
        <v>1</v>
      </c>
      <c r="DJ132" s="872"/>
    </row>
    <row r="133" spans="1:114" ht="15" customHeight="1" x14ac:dyDescent="0.25">
      <c r="A133" s="1737"/>
      <c r="B133" s="860">
        <v>19</v>
      </c>
      <c r="C133" s="940" t="s">
        <v>629</v>
      </c>
      <c r="D133" s="925">
        <f t="shared" si="2"/>
        <v>1</v>
      </c>
      <c r="E133" s="873"/>
      <c r="F133" s="784"/>
      <c r="G133" s="784"/>
      <c r="H133" s="784"/>
      <c r="I133" s="784"/>
      <c r="J133" s="784"/>
      <c r="K133" s="784"/>
      <c r="L133" s="784"/>
      <c r="M133" s="872"/>
      <c r="N133" s="871"/>
      <c r="O133" s="784"/>
      <c r="P133" s="784"/>
      <c r="Q133" s="784"/>
      <c r="R133" s="784"/>
      <c r="S133" s="784"/>
      <c r="T133" s="784"/>
      <c r="U133" s="784"/>
      <c r="V133" s="784"/>
      <c r="W133" s="784"/>
      <c r="X133" s="784"/>
      <c r="Y133" s="872"/>
      <c r="Z133" s="871"/>
      <c r="AA133" s="784"/>
      <c r="AB133" s="784"/>
      <c r="AC133" s="784"/>
      <c r="AD133" s="784"/>
      <c r="AE133" s="784"/>
      <c r="AF133" s="784"/>
      <c r="AG133" s="784"/>
      <c r="AH133" s="784"/>
      <c r="AI133" s="784"/>
      <c r="AJ133" s="784"/>
      <c r="AK133" s="784"/>
      <c r="AL133" s="784"/>
      <c r="AM133" s="784"/>
      <c r="AN133" s="784"/>
      <c r="AO133" s="784"/>
      <c r="AP133" s="872"/>
      <c r="AQ133" s="871"/>
      <c r="AR133" s="784">
        <v>1</v>
      </c>
      <c r="AS133" s="784"/>
      <c r="AT133" s="784"/>
      <c r="AU133" s="784"/>
      <c r="AV133" s="784"/>
      <c r="AW133" s="784"/>
      <c r="AX133" s="784"/>
      <c r="AY133" s="784"/>
      <c r="AZ133" s="784"/>
      <c r="BA133" s="784"/>
      <c r="BB133" s="784"/>
      <c r="BC133" s="784"/>
      <c r="BD133" s="784"/>
      <c r="BE133" s="784"/>
      <c r="BF133" s="784"/>
      <c r="BG133" s="784"/>
      <c r="BH133" s="784"/>
      <c r="BI133" s="872"/>
      <c r="BJ133" s="80"/>
      <c r="BK133" s="784"/>
      <c r="BL133" s="784"/>
      <c r="BM133" s="784"/>
      <c r="BN133" s="784"/>
      <c r="BO133" s="784"/>
      <c r="BP133" s="784"/>
      <c r="BQ133" s="784"/>
      <c r="BR133" s="784"/>
      <c r="BS133" s="784"/>
      <c r="BT133" s="784"/>
      <c r="BU133" s="784"/>
      <c r="BV133" s="233"/>
      <c r="BW133" s="872"/>
      <c r="BX133" s="871"/>
      <c r="BY133" s="784"/>
      <c r="BZ133" s="784"/>
      <c r="CA133" s="784"/>
      <c r="CB133" s="784"/>
      <c r="CC133" s="784"/>
      <c r="CD133" s="784"/>
      <c r="CE133" s="784"/>
      <c r="CF133" s="784"/>
      <c r="CG133" s="784"/>
      <c r="CH133" s="784"/>
      <c r="CI133" s="784"/>
      <c r="CJ133" s="784"/>
      <c r="CK133" s="784"/>
      <c r="CL133" s="784"/>
      <c r="CM133" s="784"/>
      <c r="CN133" s="784"/>
      <c r="CO133" s="784"/>
      <c r="CP133" s="784"/>
      <c r="CQ133" s="784"/>
      <c r="CR133" s="784"/>
      <c r="CS133" s="784"/>
      <c r="CT133" s="784"/>
      <c r="CU133" s="784"/>
      <c r="CV133" s="784"/>
      <c r="CW133" s="784"/>
      <c r="CX133" s="784"/>
      <c r="CY133" s="784"/>
      <c r="CZ133" s="784"/>
      <c r="DA133" s="199"/>
      <c r="DB133" s="871"/>
      <c r="DC133" s="784"/>
      <c r="DD133" s="784"/>
      <c r="DE133" s="784"/>
      <c r="DF133" s="784"/>
      <c r="DG133" s="784"/>
      <c r="DH133" s="784"/>
      <c r="DI133" s="784"/>
      <c r="DJ133" s="872"/>
    </row>
    <row r="134" spans="1:114" ht="15" customHeight="1" x14ac:dyDescent="0.25">
      <c r="A134" s="1737"/>
      <c r="B134" s="860">
        <v>20</v>
      </c>
      <c r="C134" s="940" t="s">
        <v>630</v>
      </c>
      <c r="D134" s="925">
        <f t="shared" si="2"/>
        <v>1</v>
      </c>
      <c r="E134" s="873"/>
      <c r="F134" s="784"/>
      <c r="G134" s="784"/>
      <c r="H134" s="784"/>
      <c r="I134" s="784"/>
      <c r="J134" s="784"/>
      <c r="K134" s="784"/>
      <c r="L134" s="784"/>
      <c r="M134" s="872"/>
      <c r="N134" s="871"/>
      <c r="O134" s="784"/>
      <c r="P134" s="784"/>
      <c r="Q134" s="784"/>
      <c r="R134" s="784"/>
      <c r="S134" s="784"/>
      <c r="T134" s="784"/>
      <c r="U134" s="784"/>
      <c r="V134" s="784"/>
      <c r="W134" s="784"/>
      <c r="X134" s="784"/>
      <c r="Y134" s="872"/>
      <c r="Z134" s="871"/>
      <c r="AA134" s="784"/>
      <c r="AB134" s="784"/>
      <c r="AC134" s="784"/>
      <c r="AD134" s="784"/>
      <c r="AE134" s="784"/>
      <c r="AF134" s="784"/>
      <c r="AG134" s="784"/>
      <c r="AH134" s="784"/>
      <c r="AI134" s="784"/>
      <c r="AJ134" s="784"/>
      <c r="AK134" s="784"/>
      <c r="AL134" s="784"/>
      <c r="AM134" s="784"/>
      <c r="AN134" s="784"/>
      <c r="AO134" s="784"/>
      <c r="AP134" s="872"/>
      <c r="AQ134" s="871"/>
      <c r="AR134" s="784"/>
      <c r="AS134" s="784"/>
      <c r="AT134" s="784"/>
      <c r="AU134" s="784"/>
      <c r="AV134" s="784"/>
      <c r="AW134" s="784"/>
      <c r="AX134" s="784"/>
      <c r="AY134" s="784"/>
      <c r="AZ134" s="784"/>
      <c r="BA134" s="784"/>
      <c r="BB134" s="784"/>
      <c r="BC134" s="784"/>
      <c r="BD134" s="784"/>
      <c r="BE134" s="784"/>
      <c r="BF134" s="784"/>
      <c r="BG134" s="784"/>
      <c r="BH134" s="784"/>
      <c r="BI134" s="872"/>
      <c r="BJ134" s="80"/>
      <c r="BK134" s="784"/>
      <c r="BL134" s="784"/>
      <c r="BM134" s="784"/>
      <c r="BN134" s="784"/>
      <c r="BO134" s="784"/>
      <c r="BP134" s="784"/>
      <c r="BQ134" s="784"/>
      <c r="BR134" s="784"/>
      <c r="BS134" s="784"/>
      <c r="BT134" s="784"/>
      <c r="BU134" s="784"/>
      <c r="BV134" s="233">
        <v>1</v>
      </c>
      <c r="BW134" s="872"/>
      <c r="BX134" s="871"/>
      <c r="BY134" s="784"/>
      <c r="BZ134" s="784"/>
      <c r="CA134" s="784"/>
      <c r="CB134" s="784"/>
      <c r="CC134" s="784"/>
      <c r="CD134" s="784"/>
      <c r="CE134" s="784"/>
      <c r="CF134" s="784"/>
      <c r="CG134" s="784"/>
      <c r="CH134" s="784"/>
      <c r="CI134" s="784"/>
      <c r="CJ134" s="784"/>
      <c r="CK134" s="784"/>
      <c r="CL134" s="784"/>
      <c r="CM134" s="784"/>
      <c r="CN134" s="784"/>
      <c r="CO134" s="784"/>
      <c r="CP134" s="784"/>
      <c r="CQ134" s="784"/>
      <c r="CR134" s="784"/>
      <c r="CS134" s="784"/>
      <c r="CT134" s="784"/>
      <c r="CU134" s="784"/>
      <c r="CV134" s="784"/>
      <c r="CW134" s="784"/>
      <c r="CX134" s="784"/>
      <c r="CY134" s="784"/>
      <c r="CZ134" s="784"/>
      <c r="DA134" s="199"/>
      <c r="DB134" s="871"/>
      <c r="DC134" s="784"/>
      <c r="DD134" s="784"/>
      <c r="DE134" s="784"/>
      <c r="DF134" s="784"/>
      <c r="DG134" s="784"/>
      <c r="DH134" s="784"/>
      <c r="DI134" s="784"/>
      <c r="DJ134" s="872"/>
    </row>
    <row r="135" spans="1:114" ht="15" customHeight="1" x14ac:dyDescent="0.25">
      <c r="A135" s="1737"/>
      <c r="B135" s="860">
        <v>21</v>
      </c>
      <c r="C135" s="941" t="s">
        <v>916</v>
      </c>
      <c r="D135" s="926">
        <f t="shared" si="2"/>
        <v>1</v>
      </c>
      <c r="E135" s="873"/>
      <c r="F135" s="784"/>
      <c r="G135" s="784"/>
      <c r="H135" s="784"/>
      <c r="I135" s="784"/>
      <c r="J135" s="784"/>
      <c r="K135" s="784"/>
      <c r="L135" s="784"/>
      <c r="M135" s="872"/>
      <c r="N135" s="871"/>
      <c r="O135" s="784"/>
      <c r="P135" s="784"/>
      <c r="Q135" s="784"/>
      <c r="R135" s="784"/>
      <c r="S135" s="784"/>
      <c r="T135" s="784"/>
      <c r="U135" s="784"/>
      <c r="V135" s="784"/>
      <c r="W135" s="784"/>
      <c r="X135" s="784"/>
      <c r="Y135" s="872"/>
      <c r="Z135" s="871"/>
      <c r="AA135" s="784"/>
      <c r="AB135" s="784"/>
      <c r="AC135" s="784"/>
      <c r="AD135" s="784"/>
      <c r="AE135" s="784"/>
      <c r="AF135" s="784"/>
      <c r="AG135" s="784"/>
      <c r="AH135" s="784"/>
      <c r="AI135" s="784"/>
      <c r="AJ135" s="784"/>
      <c r="AK135" s="784"/>
      <c r="AL135" s="784"/>
      <c r="AM135" s="784"/>
      <c r="AN135" s="784"/>
      <c r="AO135" s="784"/>
      <c r="AP135" s="872"/>
      <c r="AQ135" s="871"/>
      <c r="AR135" s="784"/>
      <c r="AS135" s="784"/>
      <c r="AT135" s="784"/>
      <c r="AU135" s="784"/>
      <c r="AV135" s="784"/>
      <c r="AW135" s="784"/>
      <c r="AX135" s="784"/>
      <c r="AY135" s="784"/>
      <c r="AZ135" s="784"/>
      <c r="BA135" s="784"/>
      <c r="BB135" s="784"/>
      <c r="BC135" s="784"/>
      <c r="BD135" s="784"/>
      <c r="BE135" s="784"/>
      <c r="BF135" s="784"/>
      <c r="BG135" s="784"/>
      <c r="BH135" s="784"/>
      <c r="BI135" s="872"/>
      <c r="BJ135" s="80"/>
      <c r="BK135" s="784"/>
      <c r="BL135" s="784"/>
      <c r="BM135" s="784"/>
      <c r="BN135" s="784"/>
      <c r="BO135" s="784"/>
      <c r="BP135" s="784"/>
      <c r="BQ135" s="784"/>
      <c r="BR135" s="784"/>
      <c r="BS135" s="784"/>
      <c r="BT135" s="784"/>
      <c r="BU135" s="784"/>
      <c r="BV135" s="233"/>
      <c r="BW135" s="872"/>
      <c r="BX135" s="871"/>
      <c r="BY135" s="784"/>
      <c r="BZ135" s="784"/>
      <c r="CA135" s="784"/>
      <c r="CB135" s="784"/>
      <c r="CC135" s="784"/>
      <c r="CD135" s="784"/>
      <c r="CE135" s="784"/>
      <c r="CF135" s="784"/>
      <c r="CG135" s="784"/>
      <c r="CH135" s="784"/>
      <c r="CI135" s="784"/>
      <c r="CJ135" s="784"/>
      <c r="CK135" s="784"/>
      <c r="CL135" s="784"/>
      <c r="CM135" s="784"/>
      <c r="CN135" s="784"/>
      <c r="CO135" s="784">
        <v>1</v>
      </c>
      <c r="CP135" s="784"/>
      <c r="CQ135" s="784"/>
      <c r="CR135" s="784"/>
      <c r="CS135" s="784"/>
      <c r="CT135" s="784"/>
      <c r="CU135" s="784"/>
      <c r="CV135" s="784"/>
      <c r="CW135" s="784"/>
      <c r="CX135" s="784"/>
      <c r="CY135" s="784"/>
      <c r="CZ135" s="784"/>
      <c r="DA135" s="199"/>
      <c r="DB135" s="871"/>
      <c r="DC135" s="784"/>
      <c r="DD135" s="784"/>
      <c r="DE135" s="784"/>
      <c r="DF135" s="784"/>
      <c r="DG135" s="784"/>
      <c r="DH135" s="784"/>
      <c r="DI135" s="784"/>
      <c r="DJ135" s="872"/>
    </row>
    <row r="136" spans="1:114" ht="15" customHeight="1" x14ac:dyDescent="0.25">
      <c r="A136" s="1737"/>
      <c r="B136" s="860">
        <v>22</v>
      </c>
      <c r="C136" s="940" t="s">
        <v>631</v>
      </c>
      <c r="D136" s="925">
        <f t="shared" si="2"/>
        <v>2</v>
      </c>
      <c r="E136" s="873"/>
      <c r="F136" s="784"/>
      <c r="G136" s="784"/>
      <c r="H136" s="784"/>
      <c r="I136" s="784"/>
      <c r="J136" s="784"/>
      <c r="K136" s="784"/>
      <c r="L136" s="784"/>
      <c r="M136" s="872"/>
      <c r="N136" s="871"/>
      <c r="O136" s="784"/>
      <c r="P136" s="784"/>
      <c r="Q136" s="784"/>
      <c r="R136" s="784"/>
      <c r="S136" s="784"/>
      <c r="T136" s="784"/>
      <c r="U136" s="784"/>
      <c r="V136" s="784"/>
      <c r="W136" s="784"/>
      <c r="X136" s="784"/>
      <c r="Y136" s="872"/>
      <c r="Z136" s="871"/>
      <c r="AA136" s="784"/>
      <c r="AB136" s="784"/>
      <c r="AC136" s="784"/>
      <c r="AD136" s="784"/>
      <c r="AE136" s="784"/>
      <c r="AF136" s="784"/>
      <c r="AG136" s="784"/>
      <c r="AH136" s="784"/>
      <c r="AI136" s="784"/>
      <c r="AJ136" s="784"/>
      <c r="AK136" s="784"/>
      <c r="AL136" s="784"/>
      <c r="AM136" s="784"/>
      <c r="AN136" s="784"/>
      <c r="AO136" s="784"/>
      <c r="AP136" s="872"/>
      <c r="AQ136" s="871"/>
      <c r="AR136" s="784"/>
      <c r="AS136" s="784"/>
      <c r="AT136" s="784"/>
      <c r="AU136" s="784"/>
      <c r="AV136" s="784"/>
      <c r="AW136" s="784"/>
      <c r="AX136" s="784"/>
      <c r="AY136" s="784"/>
      <c r="AZ136" s="784"/>
      <c r="BA136" s="784"/>
      <c r="BB136" s="784"/>
      <c r="BC136" s="784"/>
      <c r="BD136" s="784"/>
      <c r="BE136" s="784"/>
      <c r="BF136" s="784"/>
      <c r="BG136" s="784"/>
      <c r="BH136" s="784"/>
      <c r="BI136" s="872"/>
      <c r="BJ136" s="80"/>
      <c r="BK136" s="784">
        <v>1</v>
      </c>
      <c r="BL136" s="784"/>
      <c r="BM136" s="784"/>
      <c r="BN136" s="784"/>
      <c r="BO136" s="784"/>
      <c r="BP136" s="784"/>
      <c r="BQ136" s="784"/>
      <c r="BR136" s="784"/>
      <c r="BS136" s="784"/>
      <c r="BT136" s="784"/>
      <c r="BU136" s="784"/>
      <c r="BV136" s="233"/>
      <c r="BW136" s="872"/>
      <c r="BX136" s="871"/>
      <c r="BY136" s="784"/>
      <c r="BZ136" s="784"/>
      <c r="CA136" s="784"/>
      <c r="CB136" s="784"/>
      <c r="CC136" s="784"/>
      <c r="CD136" s="784"/>
      <c r="CE136" s="784"/>
      <c r="CF136" s="784"/>
      <c r="CG136" s="784"/>
      <c r="CH136" s="784"/>
      <c r="CI136" s="784"/>
      <c r="CJ136" s="784"/>
      <c r="CK136" s="784"/>
      <c r="CL136" s="784"/>
      <c r="CM136" s="784"/>
      <c r="CN136" s="784"/>
      <c r="CO136" s="784"/>
      <c r="CP136" s="784"/>
      <c r="CQ136" s="784"/>
      <c r="CR136" s="784"/>
      <c r="CS136" s="784"/>
      <c r="CT136" s="784"/>
      <c r="CU136" s="784"/>
      <c r="CV136" s="784"/>
      <c r="CW136" s="784"/>
      <c r="CX136" s="784"/>
      <c r="CY136" s="784"/>
      <c r="CZ136" s="784"/>
      <c r="DA136" s="199"/>
      <c r="DB136" s="871"/>
      <c r="DC136" s="784"/>
      <c r="DD136" s="784"/>
      <c r="DE136" s="784">
        <v>1</v>
      </c>
      <c r="DF136" s="784"/>
      <c r="DG136" s="784"/>
      <c r="DH136" s="784"/>
      <c r="DI136" s="784"/>
      <c r="DJ136" s="872"/>
    </row>
    <row r="137" spans="1:114" ht="15" customHeight="1" x14ac:dyDescent="0.25">
      <c r="A137" s="1737"/>
      <c r="B137" s="860">
        <v>23</v>
      </c>
      <c r="C137" s="940" t="s">
        <v>1065</v>
      </c>
      <c r="D137" s="925">
        <f t="shared" si="2"/>
        <v>0</v>
      </c>
      <c r="E137" s="873"/>
      <c r="F137" s="784"/>
      <c r="G137" s="784"/>
      <c r="H137" s="784"/>
      <c r="I137" s="784"/>
      <c r="J137" s="784"/>
      <c r="K137" s="784"/>
      <c r="L137" s="784"/>
      <c r="M137" s="872"/>
      <c r="N137" s="871"/>
      <c r="O137" s="784"/>
      <c r="P137" s="784"/>
      <c r="Q137" s="784"/>
      <c r="R137" s="784"/>
      <c r="S137" s="784"/>
      <c r="T137" s="784"/>
      <c r="U137" s="784"/>
      <c r="V137" s="784"/>
      <c r="W137" s="784"/>
      <c r="X137" s="784"/>
      <c r="Y137" s="872"/>
      <c r="Z137" s="871"/>
      <c r="AA137" s="784"/>
      <c r="AB137" s="784"/>
      <c r="AC137" s="784"/>
      <c r="AD137" s="784"/>
      <c r="AE137" s="784"/>
      <c r="AF137" s="784"/>
      <c r="AG137" s="784"/>
      <c r="AH137" s="784"/>
      <c r="AI137" s="784"/>
      <c r="AJ137" s="784"/>
      <c r="AK137" s="784"/>
      <c r="AL137" s="784"/>
      <c r="AM137" s="784"/>
      <c r="AN137" s="784"/>
      <c r="AO137" s="784"/>
      <c r="AP137" s="872"/>
      <c r="AQ137" s="871"/>
      <c r="AR137" s="784"/>
      <c r="AS137" s="784"/>
      <c r="AT137" s="784"/>
      <c r="AU137" s="784"/>
      <c r="AV137" s="784"/>
      <c r="AW137" s="784"/>
      <c r="AX137" s="784"/>
      <c r="AY137" s="784"/>
      <c r="AZ137" s="784"/>
      <c r="BA137" s="784"/>
      <c r="BB137" s="784"/>
      <c r="BC137" s="784"/>
      <c r="BD137" s="784"/>
      <c r="BE137" s="784"/>
      <c r="BF137" s="784"/>
      <c r="BG137" s="784"/>
      <c r="BH137" s="784"/>
      <c r="BI137" s="872"/>
      <c r="BJ137" s="80"/>
      <c r="BK137" s="784"/>
      <c r="BL137" s="784"/>
      <c r="BM137" s="784"/>
      <c r="BN137" s="784"/>
      <c r="BO137" s="784"/>
      <c r="BP137" s="784"/>
      <c r="BQ137" s="784"/>
      <c r="BR137" s="784"/>
      <c r="BS137" s="784"/>
      <c r="BT137" s="784"/>
      <c r="BU137" s="784"/>
      <c r="BV137" s="233"/>
      <c r="BW137" s="872"/>
      <c r="BX137" s="871"/>
      <c r="BY137" s="784"/>
      <c r="BZ137" s="784"/>
      <c r="CA137" s="784"/>
      <c r="CB137" s="784"/>
      <c r="CC137" s="784"/>
      <c r="CD137" s="784"/>
      <c r="CE137" s="784"/>
      <c r="CF137" s="784"/>
      <c r="CG137" s="784"/>
      <c r="CH137" s="784"/>
      <c r="CI137" s="784"/>
      <c r="CJ137" s="784"/>
      <c r="CK137" s="784"/>
      <c r="CL137" s="784"/>
      <c r="CM137" s="784"/>
      <c r="CN137" s="784"/>
      <c r="CO137" s="784"/>
      <c r="CP137" s="784"/>
      <c r="CQ137" s="784"/>
      <c r="CR137" s="784"/>
      <c r="CS137" s="784"/>
      <c r="CT137" s="784"/>
      <c r="CU137" s="784"/>
      <c r="CV137" s="784"/>
      <c r="CW137" s="784"/>
      <c r="CX137" s="784"/>
      <c r="CY137" s="784"/>
      <c r="CZ137" s="784"/>
      <c r="DA137" s="199"/>
      <c r="DB137" s="871"/>
      <c r="DC137" s="784"/>
      <c r="DD137" s="784"/>
      <c r="DE137" s="784"/>
      <c r="DF137" s="784"/>
      <c r="DG137" s="784"/>
      <c r="DH137" s="784"/>
      <c r="DI137" s="784"/>
      <c r="DJ137" s="872"/>
    </row>
    <row r="138" spans="1:114" ht="15" customHeight="1" x14ac:dyDescent="0.25">
      <c r="A138" s="1737"/>
      <c r="B138" s="860">
        <v>24</v>
      </c>
      <c r="C138" s="940" t="s">
        <v>1063</v>
      </c>
      <c r="D138" s="925">
        <f t="shared" si="2"/>
        <v>1</v>
      </c>
      <c r="E138" s="873"/>
      <c r="F138" s="784"/>
      <c r="G138" s="784"/>
      <c r="H138" s="784"/>
      <c r="I138" s="784"/>
      <c r="J138" s="784"/>
      <c r="K138" s="784"/>
      <c r="L138" s="784"/>
      <c r="M138" s="872"/>
      <c r="N138" s="871"/>
      <c r="O138" s="784"/>
      <c r="P138" s="784"/>
      <c r="Q138" s="784"/>
      <c r="R138" s="784"/>
      <c r="S138" s="784"/>
      <c r="T138" s="784"/>
      <c r="U138" s="784"/>
      <c r="V138" s="784"/>
      <c r="W138" s="784"/>
      <c r="X138" s="784"/>
      <c r="Y138" s="872"/>
      <c r="Z138" s="871"/>
      <c r="AA138" s="784">
        <v>1</v>
      </c>
      <c r="AB138" s="784"/>
      <c r="AC138" s="784"/>
      <c r="AD138" s="784"/>
      <c r="AE138" s="784"/>
      <c r="AF138" s="784"/>
      <c r="AG138" s="784"/>
      <c r="AH138" s="784"/>
      <c r="AI138" s="784"/>
      <c r="AJ138" s="784"/>
      <c r="AK138" s="784"/>
      <c r="AL138" s="784"/>
      <c r="AM138" s="784"/>
      <c r="AN138" s="784"/>
      <c r="AO138" s="784"/>
      <c r="AP138" s="872"/>
      <c r="AQ138" s="871"/>
      <c r="AR138" s="784"/>
      <c r="AS138" s="784"/>
      <c r="AT138" s="784"/>
      <c r="AU138" s="784"/>
      <c r="AV138" s="784"/>
      <c r="AW138" s="784"/>
      <c r="AX138" s="784"/>
      <c r="AY138" s="784"/>
      <c r="AZ138" s="784"/>
      <c r="BA138" s="784"/>
      <c r="BB138" s="784"/>
      <c r="BC138" s="784"/>
      <c r="BD138" s="784"/>
      <c r="BE138" s="784"/>
      <c r="BF138" s="784"/>
      <c r="BG138" s="784"/>
      <c r="BH138" s="784"/>
      <c r="BI138" s="872"/>
      <c r="BJ138" s="80"/>
      <c r="BK138" s="784"/>
      <c r="BL138" s="784"/>
      <c r="BM138" s="784"/>
      <c r="BN138" s="784"/>
      <c r="BO138" s="784"/>
      <c r="BP138" s="784"/>
      <c r="BQ138" s="784"/>
      <c r="BR138" s="784"/>
      <c r="BS138" s="784"/>
      <c r="BT138" s="784"/>
      <c r="BU138" s="784"/>
      <c r="BV138" s="233"/>
      <c r="BW138" s="872"/>
      <c r="BX138" s="871"/>
      <c r="BY138" s="784"/>
      <c r="BZ138" s="784"/>
      <c r="CA138" s="784"/>
      <c r="CB138" s="784"/>
      <c r="CC138" s="784"/>
      <c r="CD138" s="784"/>
      <c r="CE138" s="784"/>
      <c r="CF138" s="784"/>
      <c r="CG138" s="784"/>
      <c r="CH138" s="784"/>
      <c r="CI138" s="784"/>
      <c r="CJ138" s="784"/>
      <c r="CK138" s="784"/>
      <c r="CL138" s="784"/>
      <c r="CM138" s="784"/>
      <c r="CN138" s="784"/>
      <c r="CO138" s="784"/>
      <c r="CP138" s="784"/>
      <c r="CQ138" s="784"/>
      <c r="CR138" s="784"/>
      <c r="CS138" s="784"/>
      <c r="CT138" s="784"/>
      <c r="CU138" s="784"/>
      <c r="CV138" s="784"/>
      <c r="CW138" s="784"/>
      <c r="CX138" s="784"/>
      <c r="CY138" s="784"/>
      <c r="CZ138" s="784"/>
      <c r="DA138" s="199"/>
      <c r="DB138" s="871"/>
      <c r="DC138" s="784"/>
      <c r="DD138" s="784"/>
      <c r="DE138" s="784"/>
      <c r="DF138" s="784"/>
      <c r="DG138" s="784"/>
      <c r="DH138" s="784"/>
      <c r="DI138" s="784"/>
      <c r="DJ138" s="872"/>
    </row>
    <row r="139" spans="1:114" ht="15" customHeight="1" x14ac:dyDescent="0.25">
      <c r="A139" s="1737"/>
      <c r="B139" s="860">
        <v>25</v>
      </c>
      <c r="C139" s="940" t="s">
        <v>115</v>
      </c>
      <c r="D139" s="925">
        <f t="shared" si="2"/>
        <v>2</v>
      </c>
      <c r="E139" s="873"/>
      <c r="F139" s="784"/>
      <c r="G139" s="784"/>
      <c r="H139" s="784"/>
      <c r="I139" s="784"/>
      <c r="J139" s="784"/>
      <c r="K139" s="784"/>
      <c r="L139" s="784"/>
      <c r="M139" s="872"/>
      <c r="N139" s="871"/>
      <c r="O139" s="784"/>
      <c r="P139" s="784"/>
      <c r="Q139" s="784"/>
      <c r="R139" s="784"/>
      <c r="S139" s="784"/>
      <c r="T139" s="784"/>
      <c r="U139" s="784"/>
      <c r="V139" s="784"/>
      <c r="W139" s="784"/>
      <c r="X139" s="784"/>
      <c r="Y139" s="872"/>
      <c r="Z139" s="871"/>
      <c r="AA139" s="784"/>
      <c r="AB139" s="784"/>
      <c r="AC139" s="784"/>
      <c r="AD139" s="784"/>
      <c r="AE139" s="784"/>
      <c r="AF139" s="784">
        <v>1</v>
      </c>
      <c r="AG139" s="784"/>
      <c r="AH139" s="784"/>
      <c r="AI139" s="784"/>
      <c r="AJ139" s="784"/>
      <c r="AK139" s="784"/>
      <c r="AL139" s="784"/>
      <c r="AM139" s="784"/>
      <c r="AN139" s="784"/>
      <c r="AO139" s="784">
        <v>1</v>
      </c>
      <c r="AP139" s="872"/>
      <c r="AQ139" s="871"/>
      <c r="AR139" s="784"/>
      <c r="AS139" s="784"/>
      <c r="AT139" s="784"/>
      <c r="AU139" s="784"/>
      <c r="AV139" s="784"/>
      <c r="AW139" s="784"/>
      <c r="AX139" s="784"/>
      <c r="AY139" s="784"/>
      <c r="AZ139" s="784"/>
      <c r="BA139" s="784"/>
      <c r="BB139" s="784"/>
      <c r="BC139" s="784"/>
      <c r="BD139" s="784"/>
      <c r="BE139" s="784"/>
      <c r="BF139" s="784"/>
      <c r="BG139" s="784"/>
      <c r="BH139" s="784"/>
      <c r="BI139" s="872"/>
      <c r="BJ139" s="80"/>
      <c r="BK139" s="784"/>
      <c r="BL139" s="784"/>
      <c r="BM139" s="784"/>
      <c r="BN139" s="784"/>
      <c r="BO139" s="784"/>
      <c r="BP139" s="784"/>
      <c r="BQ139" s="784"/>
      <c r="BR139" s="784"/>
      <c r="BS139" s="784"/>
      <c r="BT139" s="784"/>
      <c r="BU139" s="784"/>
      <c r="BV139" s="233"/>
      <c r="BW139" s="872"/>
      <c r="BX139" s="871"/>
      <c r="BY139" s="784"/>
      <c r="BZ139" s="784"/>
      <c r="CA139" s="784"/>
      <c r="CB139" s="784"/>
      <c r="CC139" s="784"/>
      <c r="CD139" s="784"/>
      <c r="CE139" s="784"/>
      <c r="CF139" s="784"/>
      <c r="CG139" s="784"/>
      <c r="CH139" s="784"/>
      <c r="CI139" s="784"/>
      <c r="CJ139" s="784"/>
      <c r="CK139" s="784"/>
      <c r="CL139" s="784"/>
      <c r="CM139" s="784"/>
      <c r="CN139" s="784"/>
      <c r="CO139" s="784"/>
      <c r="CP139" s="784"/>
      <c r="CQ139" s="784"/>
      <c r="CR139" s="784"/>
      <c r="CS139" s="784"/>
      <c r="CT139" s="784"/>
      <c r="CU139" s="784"/>
      <c r="CV139" s="784"/>
      <c r="CW139" s="784"/>
      <c r="CX139" s="784"/>
      <c r="CY139" s="784"/>
      <c r="CZ139" s="784"/>
      <c r="DA139" s="199"/>
      <c r="DB139" s="871"/>
      <c r="DC139" s="784"/>
      <c r="DD139" s="784"/>
      <c r="DE139" s="784"/>
      <c r="DF139" s="784"/>
      <c r="DG139" s="784"/>
      <c r="DH139" s="784"/>
      <c r="DI139" s="784"/>
      <c r="DJ139" s="872"/>
    </row>
    <row r="140" spans="1:114" ht="15" customHeight="1" x14ac:dyDescent="0.25">
      <c r="A140" s="1737"/>
      <c r="B140" s="860">
        <v>26</v>
      </c>
      <c r="C140" s="942" t="s">
        <v>103</v>
      </c>
      <c r="D140" s="927">
        <f t="shared" si="2"/>
        <v>2</v>
      </c>
      <c r="E140" s="896"/>
      <c r="F140" s="763"/>
      <c r="G140" s="763"/>
      <c r="H140" s="763"/>
      <c r="I140" s="763"/>
      <c r="J140" s="763"/>
      <c r="K140" s="763"/>
      <c r="L140" s="763"/>
      <c r="M140" s="889"/>
      <c r="N140" s="890"/>
      <c r="O140" s="763"/>
      <c r="P140" s="763"/>
      <c r="Q140" s="763"/>
      <c r="R140" s="763"/>
      <c r="S140" s="763"/>
      <c r="T140" s="763"/>
      <c r="U140" s="763"/>
      <c r="V140" s="763"/>
      <c r="W140" s="763"/>
      <c r="X140" s="763"/>
      <c r="Y140" s="889"/>
      <c r="Z140" s="890"/>
      <c r="AA140" s="763"/>
      <c r="AB140" s="763"/>
      <c r="AC140" s="763"/>
      <c r="AD140" s="763"/>
      <c r="AE140" s="763"/>
      <c r="AF140" s="763">
        <v>1</v>
      </c>
      <c r="AG140" s="763"/>
      <c r="AH140" s="763">
        <v>1</v>
      </c>
      <c r="AI140" s="763"/>
      <c r="AJ140" s="763"/>
      <c r="AK140" s="763"/>
      <c r="AL140" s="763"/>
      <c r="AM140" s="763"/>
      <c r="AN140" s="763"/>
      <c r="AO140" s="763"/>
      <c r="AP140" s="889"/>
      <c r="AQ140" s="890"/>
      <c r="AR140" s="763"/>
      <c r="AS140" s="763"/>
      <c r="AT140" s="763"/>
      <c r="AU140" s="763"/>
      <c r="AV140" s="763"/>
      <c r="AW140" s="763"/>
      <c r="AX140" s="763"/>
      <c r="AY140" s="763"/>
      <c r="AZ140" s="763"/>
      <c r="BA140" s="763"/>
      <c r="BB140" s="763"/>
      <c r="BC140" s="763"/>
      <c r="BD140" s="763"/>
      <c r="BE140" s="763"/>
      <c r="BF140" s="763"/>
      <c r="BG140" s="763"/>
      <c r="BH140" s="763"/>
      <c r="BI140" s="889"/>
      <c r="BJ140" s="398"/>
      <c r="BK140" s="763"/>
      <c r="BL140" s="763"/>
      <c r="BM140" s="763"/>
      <c r="BN140" s="763"/>
      <c r="BO140" s="763"/>
      <c r="BP140" s="763"/>
      <c r="BQ140" s="763"/>
      <c r="BR140" s="763"/>
      <c r="BS140" s="763"/>
      <c r="BT140" s="763"/>
      <c r="BU140" s="763"/>
      <c r="BV140" s="1248"/>
      <c r="BW140" s="889"/>
      <c r="BX140" s="890"/>
      <c r="BY140" s="763"/>
      <c r="BZ140" s="763"/>
      <c r="CA140" s="763"/>
      <c r="CB140" s="763"/>
      <c r="CC140" s="763"/>
      <c r="CD140" s="763"/>
      <c r="CE140" s="763"/>
      <c r="CF140" s="763"/>
      <c r="CG140" s="763"/>
      <c r="CH140" s="763"/>
      <c r="CI140" s="763"/>
      <c r="CJ140" s="763"/>
      <c r="CK140" s="763"/>
      <c r="CL140" s="763"/>
      <c r="CM140" s="763"/>
      <c r="CN140" s="763"/>
      <c r="CO140" s="763"/>
      <c r="CP140" s="763"/>
      <c r="CQ140" s="763"/>
      <c r="CR140" s="763"/>
      <c r="CS140" s="763"/>
      <c r="CT140" s="763"/>
      <c r="CU140" s="763"/>
      <c r="CV140" s="763"/>
      <c r="CW140" s="763"/>
      <c r="CX140" s="763"/>
      <c r="CY140" s="763"/>
      <c r="CZ140" s="763"/>
      <c r="DA140" s="397"/>
      <c r="DB140" s="890"/>
      <c r="DC140" s="763"/>
      <c r="DD140" s="763"/>
      <c r="DE140" s="763"/>
      <c r="DF140" s="763"/>
      <c r="DG140" s="763"/>
      <c r="DH140" s="763"/>
      <c r="DI140" s="763"/>
      <c r="DJ140" s="889"/>
    </row>
    <row r="141" spans="1:114" ht="15" customHeight="1" x14ac:dyDescent="0.25">
      <c r="A141" s="1737"/>
      <c r="B141" s="860">
        <v>27</v>
      </c>
      <c r="C141" s="942" t="s">
        <v>665</v>
      </c>
      <c r="D141" s="927">
        <f t="shared" si="2"/>
        <v>0</v>
      </c>
      <c r="E141" s="896"/>
      <c r="F141" s="763"/>
      <c r="G141" s="763"/>
      <c r="H141" s="763"/>
      <c r="I141" s="763"/>
      <c r="J141" s="763"/>
      <c r="K141" s="763"/>
      <c r="L141" s="763"/>
      <c r="M141" s="889"/>
      <c r="N141" s="890"/>
      <c r="O141" s="763"/>
      <c r="P141" s="763"/>
      <c r="Q141" s="763"/>
      <c r="R141" s="763"/>
      <c r="S141" s="763"/>
      <c r="T141" s="763"/>
      <c r="U141" s="763"/>
      <c r="V141" s="763"/>
      <c r="W141" s="763"/>
      <c r="X141" s="763"/>
      <c r="Y141" s="889"/>
      <c r="Z141" s="890"/>
      <c r="AA141" s="763"/>
      <c r="AB141" s="763"/>
      <c r="AC141" s="763"/>
      <c r="AD141" s="763"/>
      <c r="AE141" s="763"/>
      <c r="AF141" s="763"/>
      <c r="AG141" s="763"/>
      <c r="AH141" s="763"/>
      <c r="AI141" s="763"/>
      <c r="AJ141" s="763"/>
      <c r="AK141" s="763"/>
      <c r="AL141" s="763"/>
      <c r="AM141" s="763"/>
      <c r="AN141" s="763"/>
      <c r="AO141" s="763"/>
      <c r="AP141" s="889"/>
      <c r="AQ141" s="890"/>
      <c r="AR141" s="763"/>
      <c r="AS141" s="763"/>
      <c r="AT141" s="763"/>
      <c r="AU141" s="763"/>
      <c r="AV141" s="763"/>
      <c r="AW141" s="763"/>
      <c r="AX141" s="763"/>
      <c r="AY141" s="763"/>
      <c r="AZ141" s="763"/>
      <c r="BA141" s="763"/>
      <c r="BB141" s="763"/>
      <c r="BC141" s="763"/>
      <c r="BD141" s="763"/>
      <c r="BE141" s="763"/>
      <c r="BF141" s="763"/>
      <c r="BG141" s="763"/>
      <c r="BH141" s="763"/>
      <c r="BI141" s="889"/>
      <c r="BJ141" s="398"/>
      <c r="BK141" s="763"/>
      <c r="BL141" s="763"/>
      <c r="BM141" s="763"/>
      <c r="BN141" s="763"/>
      <c r="BO141" s="763"/>
      <c r="BP141" s="763"/>
      <c r="BQ141" s="763"/>
      <c r="BR141" s="763"/>
      <c r="BS141" s="763"/>
      <c r="BT141" s="763"/>
      <c r="BU141" s="763"/>
      <c r="BV141" s="1248"/>
      <c r="BW141" s="889"/>
      <c r="BX141" s="890"/>
      <c r="BY141" s="763"/>
      <c r="BZ141" s="763"/>
      <c r="CA141" s="763"/>
      <c r="CB141" s="763"/>
      <c r="CC141" s="763"/>
      <c r="CD141" s="763"/>
      <c r="CE141" s="763"/>
      <c r="CF141" s="763"/>
      <c r="CG141" s="763"/>
      <c r="CH141" s="763"/>
      <c r="CI141" s="763"/>
      <c r="CJ141" s="763"/>
      <c r="CK141" s="763"/>
      <c r="CL141" s="763"/>
      <c r="CM141" s="763"/>
      <c r="CN141" s="763"/>
      <c r="CO141" s="763"/>
      <c r="CP141" s="763"/>
      <c r="CQ141" s="763"/>
      <c r="CR141" s="763"/>
      <c r="CS141" s="763"/>
      <c r="CT141" s="763"/>
      <c r="CU141" s="763"/>
      <c r="CV141" s="763"/>
      <c r="CW141" s="763"/>
      <c r="CX141" s="763"/>
      <c r="CY141" s="763"/>
      <c r="CZ141" s="763"/>
      <c r="DA141" s="397"/>
      <c r="DB141" s="890"/>
      <c r="DC141" s="763"/>
      <c r="DD141" s="763"/>
      <c r="DE141" s="763"/>
      <c r="DF141" s="763"/>
      <c r="DG141" s="763"/>
      <c r="DH141" s="763"/>
      <c r="DI141" s="763"/>
      <c r="DJ141" s="889"/>
    </row>
    <row r="142" spans="1:114" ht="15" customHeight="1" thickBot="1" x14ac:dyDescent="0.3">
      <c r="A142" s="1737"/>
      <c r="B142" s="1121">
        <v>28</v>
      </c>
      <c r="C142" s="942" t="s">
        <v>1258</v>
      </c>
      <c r="D142" s="927">
        <f t="shared" si="2"/>
        <v>2</v>
      </c>
      <c r="E142" s="896"/>
      <c r="F142" s="763"/>
      <c r="G142" s="763"/>
      <c r="H142" s="763"/>
      <c r="I142" s="763"/>
      <c r="J142" s="763"/>
      <c r="K142" s="763"/>
      <c r="L142" s="763"/>
      <c r="M142" s="889"/>
      <c r="N142" s="890"/>
      <c r="O142" s="763"/>
      <c r="P142" s="763"/>
      <c r="Q142" s="763"/>
      <c r="R142" s="763"/>
      <c r="S142" s="763"/>
      <c r="T142" s="763"/>
      <c r="U142" s="763"/>
      <c r="V142" s="763"/>
      <c r="W142" s="763"/>
      <c r="X142" s="763"/>
      <c r="Y142" s="889"/>
      <c r="Z142" s="890"/>
      <c r="AA142" s="763"/>
      <c r="AB142" s="763"/>
      <c r="AC142" s="763"/>
      <c r="AD142" s="763"/>
      <c r="AE142" s="763"/>
      <c r="AF142" s="763"/>
      <c r="AG142" s="763"/>
      <c r="AH142" s="763"/>
      <c r="AI142" s="763"/>
      <c r="AJ142" s="763"/>
      <c r="AK142" s="763"/>
      <c r="AL142" s="763"/>
      <c r="AM142" s="763"/>
      <c r="AN142" s="763"/>
      <c r="AO142" s="763"/>
      <c r="AP142" s="889"/>
      <c r="AQ142" s="890"/>
      <c r="AR142" s="763"/>
      <c r="AS142" s="763"/>
      <c r="AT142" s="763"/>
      <c r="AU142" s="763"/>
      <c r="AV142" s="763"/>
      <c r="AW142" s="763"/>
      <c r="AX142" s="763"/>
      <c r="AY142" s="763"/>
      <c r="AZ142" s="763"/>
      <c r="BA142" s="763"/>
      <c r="BB142" s="763"/>
      <c r="BC142" s="763"/>
      <c r="BD142" s="763"/>
      <c r="BE142" s="763"/>
      <c r="BF142" s="763"/>
      <c r="BG142" s="763"/>
      <c r="BH142" s="763"/>
      <c r="BI142" s="889"/>
      <c r="BJ142" s="398"/>
      <c r="BK142" s="763"/>
      <c r="BL142" s="763"/>
      <c r="BM142" s="763"/>
      <c r="BN142" s="763"/>
      <c r="BO142" s="763"/>
      <c r="BP142" s="763"/>
      <c r="BQ142" s="763"/>
      <c r="BR142" s="763"/>
      <c r="BS142" s="763"/>
      <c r="BT142" s="763">
        <v>1</v>
      </c>
      <c r="BU142" s="763"/>
      <c r="BV142" s="1248"/>
      <c r="BW142" s="889"/>
      <c r="BX142" s="890">
        <v>1</v>
      </c>
      <c r="BY142" s="763"/>
      <c r="BZ142" s="763"/>
      <c r="CA142" s="763"/>
      <c r="CB142" s="763"/>
      <c r="CC142" s="763"/>
      <c r="CD142" s="763"/>
      <c r="CE142" s="763"/>
      <c r="CF142" s="763"/>
      <c r="CG142" s="763"/>
      <c r="CH142" s="763"/>
      <c r="CI142" s="763"/>
      <c r="CJ142" s="763"/>
      <c r="CK142" s="763"/>
      <c r="CL142" s="763"/>
      <c r="CM142" s="763"/>
      <c r="CN142" s="763"/>
      <c r="CO142" s="763"/>
      <c r="CP142" s="763"/>
      <c r="CQ142" s="763"/>
      <c r="CR142" s="763"/>
      <c r="CS142" s="763"/>
      <c r="CT142" s="763"/>
      <c r="CU142" s="763"/>
      <c r="CV142" s="763"/>
      <c r="CW142" s="763"/>
      <c r="CX142" s="763"/>
      <c r="CY142" s="763"/>
      <c r="CZ142" s="763"/>
      <c r="DA142" s="397"/>
      <c r="DB142" s="890"/>
      <c r="DC142" s="763"/>
      <c r="DD142" s="763"/>
      <c r="DE142" s="763"/>
      <c r="DF142" s="763"/>
      <c r="DG142" s="763"/>
      <c r="DH142" s="763"/>
      <c r="DI142" s="763"/>
      <c r="DJ142" s="889"/>
    </row>
    <row r="143" spans="1:114" ht="15" customHeight="1" thickBot="1" x14ac:dyDescent="0.3">
      <c r="A143" s="1738"/>
      <c r="B143" s="349">
        <v>29</v>
      </c>
      <c r="C143" s="943" t="s">
        <v>781</v>
      </c>
      <c r="D143" s="956">
        <f t="shared" si="2"/>
        <v>0</v>
      </c>
      <c r="E143" s="874"/>
      <c r="F143" s="79"/>
      <c r="G143" s="79"/>
      <c r="H143" s="79"/>
      <c r="I143" s="79"/>
      <c r="J143" s="79"/>
      <c r="K143" s="79"/>
      <c r="L143" s="79"/>
      <c r="M143" s="875"/>
      <c r="N143" s="876"/>
      <c r="O143" s="79"/>
      <c r="P143" s="79"/>
      <c r="Q143" s="79"/>
      <c r="R143" s="79"/>
      <c r="S143" s="79"/>
      <c r="T143" s="79"/>
      <c r="U143" s="79"/>
      <c r="V143" s="79"/>
      <c r="W143" s="79"/>
      <c r="X143" s="79"/>
      <c r="Y143" s="875"/>
      <c r="Z143" s="876"/>
      <c r="AA143" s="79"/>
      <c r="AB143" s="79"/>
      <c r="AC143" s="79"/>
      <c r="AD143" s="79"/>
      <c r="AE143" s="79"/>
      <c r="AF143" s="79"/>
      <c r="AG143" s="79"/>
      <c r="AH143" s="79"/>
      <c r="AI143" s="79"/>
      <c r="AJ143" s="79"/>
      <c r="AK143" s="79"/>
      <c r="AL143" s="79"/>
      <c r="AM143" s="79"/>
      <c r="AN143" s="79"/>
      <c r="AO143" s="79"/>
      <c r="AP143" s="875"/>
      <c r="AQ143" s="876"/>
      <c r="AR143" s="79"/>
      <c r="AS143" s="79"/>
      <c r="AT143" s="79"/>
      <c r="AU143" s="79"/>
      <c r="AV143" s="79"/>
      <c r="AW143" s="79"/>
      <c r="AX143" s="79"/>
      <c r="AY143" s="79"/>
      <c r="AZ143" s="79"/>
      <c r="BA143" s="79"/>
      <c r="BB143" s="79"/>
      <c r="BC143" s="79"/>
      <c r="BD143" s="79"/>
      <c r="BE143" s="79"/>
      <c r="BF143" s="79"/>
      <c r="BG143" s="79"/>
      <c r="BH143" s="79"/>
      <c r="BI143" s="875"/>
      <c r="BJ143" s="81"/>
      <c r="BK143" s="79"/>
      <c r="BL143" s="79"/>
      <c r="BM143" s="79"/>
      <c r="BN143" s="79"/>
      <c r="BO143" s="79"/>
      <c r="BP143" s="79"/>
      <c r="BQ143" s="79"/>
      <c r="BR143" s="79"/>
      <c r="BS143" s="79"/>
      <c r="BT143" s="79"/>
      <c r="BU143" s="79"/>
      <c r="BV143" s="1249"/>
      <c r="BW143" s="875"/>
      <c r="BX143" s="876"/>
      <c r="BY143" s="79"/>
      <c r="BZ143" s="79"/>
      <c r="CA143" s="79"/>
      <c r="CB143" s="79"/>
      <c r="CC143" s="79"/>
      <c r="CD143" s="79"/>
      <c r="CE143" s="79"/>
      <c r="CF143" s="79"/>
      <c r="CG143" s="79"/>
      <c r="CH143" s="79"/>
      <c r="CI143" s="79"/>
      <c r="CJ143" s="79"/>
      <c r="CK143" s="79"/>
      <c r="CL143" s="79"/>
      <c r="CM143" s="79"/>
      <c r="CN143" s="79"/>
      <c r="CO143" s="79"/>
      <c r="CP143" s="79"/>
      <c r="CQ143" s="79"/>
      <c r="CR143" s="79"/>
      <c r="CS143" s="79"/>
      <c r="CT143" s="79"/>
      <c r="CU143" s="79"/>
      <c r="CV143" s="79"/>
      <c r="CW143" s="79"/>
      <c r="CX143" s="79"/>
      <c r="CY143" s="79"/>
      <c r="CZ143" s="79"/>
      <c r="DA143" s="200"/>
      <c r="DB143" s="876"/>
      <c r="DC143" s="79"/>
      <c r="DD143" s="79"/>
      <c r="DE143" s="79"/>
      <c r="DF143" s="79"/>
      <c r="DG143" s="79"/>
      <c r="DH143" s="79"/>
      <c r="DI143" s="79"/>
      <c r="DJ143" s="875"/>
    </row>
    <row r="144" spans="1:114" ht="15" customHeight="1" x14ac:dyDescent="0.25">
      <c r="A144" s="1752" t="s">
        <v>542</v>
      </c>
      <c r="B144" s="937">
        <v>1</v>
      </c>
      <c r="C144" s="1194" t="s">
        <v>783</v>
      </c>
      <c r="D144" s="998">
        <f t="shared" si="2"/>
        <v>0</v>
      </c>
      <c r="E144" s="892"/>
      <c r="F144" s="119"/>
      <c r="G144" s="119"/>
      <c r="H144" s="119"/>
      <c r="I144" s="119"/>
      <c r="J144" s="119"/>
      <c r="K144" s="119"/>
      <c r="L144" s="119"/>
      <c r="M144" s="893"/>
      <c r="N144" s="894"/>
      <c r="O144" s="119"/>
      <c r="P144" s="119"/>
      <c r="Q144" s="119"/>
      <c r="R144" s="119"/>
      <c r="S144" s="119"/>
      <c r="T144" s="119"/>
      <c r="U144" s="119"/>
      <c r="V144" s="119"/>
      <c r="W144" s="119"/>
      <c r="X144" s="119"/>
      <c r="Y144" s="893"/>
      <c r="Z144" s="894"/>
      <c r="AA144" s="119"/>
      <c r="AB144" s="119"/>
      <c r="AC144" s="119"/>
      <c r="AD144" s="119"/>
      <c r="AE144" s="119"/>
      <c r="AF144" s="119"/>
      <c r="AG144" s="119"/>
      <c r="AH144" s="119"/>
      <c r="AI144" s="119"/>
      <c r="AJ144" s="119"/>
      <c r="AK144" s="119"/>
      <c r="AL144" s="119"/>
      <c r="AM144" s="119"/>
      <c r="AN144" s="119"/>
      <c r="AO144" s="119"/>
      <c r="AP144" s="893"/>
      <c r="AQ144" s="894"/>
      <c r="AR144" s="119"/>
      <c r="AS144" s="119"/>
      <c r="AT144" s="119"/>
      <c r="AU144" s="119"/>
      <c r="AV144" s="119"/>
      <c r="AW144" s="119"/>
      <c r="AX144" s="119"/>
      <c r="AY144" s="119"/>
      <c r="AZ144" s="119"/>
      <c r="BA144" s="119"/>
      <c r="BB144" s="119"/>
      <c r="BC144" s="119"/>
      <c r="BD144" s="119"/>
      <c r="BE144" s="119"/>
      <c r="BF144" s="119"/>
      <c r="BG144" s="119"/>
      <c r="BH144" s="119"/>
      <c r="BI144" s="893"/>
      <c r="BJ144" s="118"/>
      <c r="BK144" s="119"/>
      <c r="BL144" s="119"/>
      <c r="BM144" s="119"/>
      <c r="BN144" s="119"/>
      <c r="BO144" s="119"/>
      <c r="BP144" s="119"/>
      <c r="BQ144" s="119"/>
      <c r="BR144" s="119"/>
      <c r="BS144" s="119"/>
      <c r="BT144" s="119"/>
      <c r="BU144" s="119"/>
      <c r="BV144" s="1246"/>
      <c r="BW144" s="893"/>
      <c r="BX144" s="894"/>
      <c r="BY144" s="119"/>
      <c r="BZ144" s="119"/>
      <c r="CA144" s="119"/>
      <c r="CB144" s="119"/>
      <c r="CC144" s="119"/>
      <c r="CD144" s="119"/>
      <c r="CE144" s="119"/>
      <c r="CF144" s="119"/>
      <c r="CG144" s="119"/>
      <c r="CH144" s="119"/>
      <c r="CI144" s="119"/>
      <c r="CJ144" s="119"/>
      <c r="CK144" s="119"/>
      <c r="CL144" s="119"/>
      <c r="CM144" s="119"/>
      <c r="CN144" s="119"/>
      <c r="CO144" s="119"/>
      <c r="CP144" s="119"/>
      <c r="CQ144" s="119"/>
      <c r="CR144" s="119"/>
      <c r="CS144" s="119"/>
      <c r="CT144" s="119"/>
      <c r="CU144" s="119"/>
      <c r="CV144" s="119"/>
      <c r="CW144" s="119"/>
      <c r="CX144" s="119"/>
      <c r="CY144" s="119"/>
      <c r="CZ144" s="119"/>
      <c r="DA144" s="198"/>
      <c r="DB144" s="894"/>
      <c r="DC144" s="119"/>
      <c r="DD144" s="119"/>
      <c r="DE144" s="119"/>
      <c r="DF144" s="119"/>
      <c r="DG144" s="119"/>
      <c r="DH144" s="119"/>
      <c r="DI144" s="119"/>
      <c r="DJ144" s="893"/>
    </row>
    <row r="145" spans="1:114" ht="15" customHeight="1" x14ac:dyDescent="0.25">
      <c r="A145" s="1753"/>
      <c r="B145" s="860">
        <v>2</v>
      </c>
      <c r="C145" s="999" t="s">
        <v>870</v>
      </c>
      <c r="D145" s="1001">
        <f t="shared" si="2"/>
        <v>0</v>
      </c>
      <c r="E145" s="873"/>
      <c r="F145" s="784"/>
      <c r="G145" s="784"/>
      <c r="H145" s="784"/>
      <c r="I145" s="784"/>
      <c r="J145" s="784"/>
      <c r="K145" s="784"/>
      <c r="L145" s="784"/>
      <c r="M145" s="872"/>
      <c r="N145" s="871"/>
      <c r="O145" s="784"/>
      <c r="P145" s="784"/>
      <c r="Q145" s="784"/>
      <c r="R145" s="784"/>
      <c r="S145" s="784"/>
      <c r="T145" s="784"/>
      <c r="U145" s="784"/>
      <c r="V145" s="784"/>
      <c r="W145" s="784"/>
      <c r="X145" s="784"/>
      <c r="Y145" s="872"/>
      <c r="Z145" s="871"/>
      <c r="AA145" s="784"/>
      <c r="AB145" s="784"/>
      <c r="AC145" s="784"/>
      <c r="AD145" s="784"/>
      <c r="AE145" s="784"/>
      <c r="AF145" s="784"/>
      <c r="AG145" s="784"/>
      <c r="AH145" s="784"/>
      <c r="AI145" s="784"/>
      <c r="AJ145" s="784"/>
      <c r="AK145" s="784"/>
      <c r="AL145" s="784"/>
      <c r="AM145" s="784"/>
      <c r="AN145" s="784"/>
      <c r="AO145" s="784"/>
      <c r="AP145" s="872"/>
      <c r="AQ145" s="871"/>
      <c r="AR145" s="784"/>
      <c r="AS145" s="784"/>
      <c r="AT145" s="784"/>
      <c r="AU145" s="784"/>
      <c r="AV145" s="784"/>
      <c r="AW145" s="784"/>
      <c r="AX145" s="784"/>
      <c r="AY145" s="784"/>
      <c r="AZ145" s="784"/>
      <c r="BA145" s="784"/>
      <c r="BB145" s="784"/>
      <c r="BC145" s="784"/>
      <c r="BD145" s="784"/>
      <c r="BE145" s="784"/>
      <c r="BF145" s="784"/>
      <c r="BG145" s="784"/>
      <c r="BH145" s="784"/>
      <c r="BI145" s="872"/>
      <c r="BJ145" s="80"/>
      <c r="BK145" s="784"/>
      <c r="BL145" s="784"/>
      <c r="BM145" s="784"/>
      <c r="BN145" s="784"/>
      <c r="BO145" s="784"/>
      <c r="BP145" s="784"/>
      <c r="BQ145" s="784"/>
      <c r="BR145" s="784"/>
      <c r="BS145" s="784"/>
      <c r="BT145" s="784"/>
      <c r="BU145" s="784"/>
      <c r="BV145" s="233"/>
      <c r="BW145" s="872"/>
      <c r="BX145" s="871"/>
      <c r="BY145" s="784"/>
      <c r="BZ145" s="784"/>
      <c r="CA145" s="784"/>
      <c r="CB145" s="784"/>
      <c r="CC145" s="784"/>
      <c r="CD145" s="784"/>
      <c r="CE145" s="784"/>
      <c r="CF145" s="784"/>
      <c r="CG145" s="784"/>
      <c r="CH145" s="784"/>
      <c r="CI145" s="784"/>
      <c r="CJ145" s="784"/>
      <c r="CK145" s="784"/>
      <c r="CL145" s="784"/>
      <c r="CM145" s="784"/>
      <c r="CN145" s="784"/>
      <c r="CO145" s="784"/>
      <c r="CP145" s="784"/>
      <c r="CQ145" s="784"/>
      <c r="CR145" s="784"/>
      <c r="CS145" s="784"/>
      <c r="CT145" s="784"/>
      <c r="CU145" s="784"/>
      <c r="CV145" s="784"/>
      <c r="CW145" s="784"/>
      <c r="CX145" s="784"/>
      <c r="CY145" s="784"/>
      <c r="CZ145" s="784"/>
      <c r="DA145" s="199"/>
      <c r="DB145" s="871"/>
      <c r="DC145" s="784"/>
      <c r="DD145" s="784"/>
      <c r="DE145" s="784"/>
      <c r="DF145" s="784"/>
      <c r="DG145" s="784"/>
      <c r="DH145" s="784"/>
      <c r="DI145" s="784"/>
      <c r="DJ145" s="872"/>
    </row>
    <row r="146" spans="1:114" ht="15" customHeight="1" x14ac:dyDescent="0.25">
      <c r="A146" s="1753"/>
      <c r="B146" s="860">
        <v>3</v>
      </c>
      <c r="C146" s="1000" t="s">
        <v>1155</v>
      </c>
      <c r="D146" s="1001">
        <f t="shared" si="2"/>
        <v>2</v>
      </c>
      <c r="E146" s="873"/>
      <c r="F146" s="784"/>
      <c r="G146" s="784"/>
      <c r="H146" s="784"/>
      <c r="I146" s="784"/>
      <c r="J146" s="784"/>
      <c r="K146" s="784"/>
      <c r="L146" s="784"/>
      <c r="M146" s="872"/>
      <c r="N146" s="871"/>
      <c r="O146" s="784"/>
      <c r="P146" s="784"/>
      <c r="Q146" s="784"/>
      <c r="R146" s="784"/>
      <c r="S146" s="784"/>
      <c r="T146" s="784"/>
      <c r="U146" s="784"/>
      <c r="V146" s="784"/>
      <c r="W146" s="784"/>
      <c r="X146" s="784"/>
      <c r="Y146" s="872"/>
      <c r="Z146" s="871"/>
      <c r="AA146" s="784"/>
      <c r="AB146" s="784"/>
      <c r="AC146" s="784">
        <v>1</v>
      </c>
      <c r="AD146" s="784"/>
      <c r="AE146" s="784"/>
      <c r="AF146" s="784"/>
      <c r="AG146" s="784"/>
      <c r="AH146" s="784"/>
      <c r="AI146" s="784"/>
      <c r="AJ146" s="784"/>
      <c r="AK146" s="784"/>
      <c r="AL146" s="784"/>
      <c r="AM146" s="784"/>
      <c r="AN146" s="784"/>
      <c r="AO146" s="784"/>
      <c r="AP146" s="872"/>
      <c r="AQ146" s="871"/>
      <c r="AR146" s="784"/>
      <c r="AS146" s="784"/>
      <c r="AT146" s="784"/>
      <c r="AU146" s="784"/>
      <c r="AV146" s="784"/>
      <c r="AW146" s="784"/>
      <c r="AX146" s="784"/>
      <c r="AY146" s="784"/>
      <c r="AZ146" s="784"/>
      <c r="BA146" s="784"/>
      <c r="BB146" s="784"/>
      <c r="BC146" s="784"/>
      <c r="BD146" s="784"/>
      <c r="BE146" s="784"/>
      <c r="BF146" s="784"/>
      <c r="BG146" s="784"/>
      <c r="BH146" s="784"/>
      <c r="BI146" s="872"/>
      <c r="BJ146" s="80"/>
      <c r="BK146" s="784"/>
      <c r="BL146" s="784"/>
      <c r="BM146" s="784"/>
      <c r="BN146" s="784"/>
      <c r="BO146" s="784"/>
      <c r="BP146" s="784"/>
      <c r="BQ146" s="784"/>
      <c r="BR146" s="784"/>
      <c r="BS146" s="784"/>
      <c r="BT146" s="784"/>
      <c r="BU146" s="784"/>
      <c r="BV146" s="233"/>
      <c r="BW146" s="872"/>
      <c r="BX146" s="871"/>
      <c r="BY146" s="784"/>
      <c r="BZ146" s="784"/>
      <c r="CA146" s="784"/>
      <c r="CB146" s="784"/>
      <c r="CC146" s="784"/>
      <c r="CD146" s="784"/>
      <c r="CE146" s="784"/>
      <c r="CF146" s="784"/>
      <c r="CG146" s="784">
        <v>1</v>
      </c>
      <c r="CH146" s="784"/>
      <c r="CI146" s="784"/>
      <c r="CJ146" s="784"/>
      <c r="CK146" s="784"/>
      <c r="CL146" s="784"/>
      <c r="CM146" s="784"/>
      <c r="CN146" s="784"/>
      <c r="CO146" s="784"/>
      <c r="CP146" s="784"/>
      <c r="CQ146" s="784"/>
      <c r="CR146" s="784"/>
      <c r="CS146" s="784"/>
      <c r="CT146" s="784"/>
      <c r="CU146" s="784"/>
      <c r="CV146" s="784"/>
      <c r="CW146" s="784"/>
      <c r="CX146" s="784"/>
      <c r="CY146" s="784"/>
      <c r="CZ146" s="784"/>
      <c r="DA146" s="199"/>
      <c r="DB146" s="871"/>
      <c r="DC146" s="784"/>
      <c r="DD146" s="784"/>
      <c r="DE146" s="784"/>
      <c r="DF146" s="784"/>
      <c r="DG146" s="784"/>
      <c r="DH146" s="784"/>
      <c r="DI146" s="784"/>
      <c r="DJ146" s="872"/>
    </row>
    <row r="147" spans="1:114" ht="15" customHeight="1" x14ac:dyDescent="0.25">
      <c r="A147" s="1753"/>
      <c r="B147" s="860">
        <v>4</v>
      </c>
      <c r="C147" s="1000" t="s">
        <v>760</v>
      </c>
      <c r="D147" s="1001">
        <f t="shared" si="2"/>
        <v>1</v>
      </c>
      <c r="E147" s="873"/>
      <c r="F147" s="784"/>
      <c r="G147" s="784"/>
      <c r="H147" s="784"/>
      <c r="I147" s="784"/>
      <c r="J147" s="784"/>
      <c r="K147" s="784"/>
      <c r="L147" s="784"/>
      <c r="M147" s="872"/>
      <c r="N147" s="871"/>
      <c r="O147" s="784"/>
      <c r="P147" s="784"/>
      <c r="Q147" s="784"/>
      <c r="R147" s="784"/>
      <c r="S147" s="784"/>
      <c r="T147" s="784"/>
      <c r="U147" s="784"/>
      <c r="V147" s="784"/>
      <c r="W147" s="784"/>
      <c r="X147" s="784"/>
      <c r="Y147" s="872"/>
      <c r="Z147" s="871"/>
      <c r="AA147" s="784"/>
      <c r="AB147" s="784"/>
      <c r="AC147" s="784"/>
      <c r="AD147" s="784"/>
      <c r="AE147" s="784"/>
      <c r="AF147" s="784"/>
      <c r="AG147" s="784"/>
      <c r="AH147" s="784"/>
      <c r="AI147" s="784"/>
      <c r="AJ147" s="784"/>
      <c r="AK147" s="784"/>
      <c r="AL147" s="784"/>
      <c r="AM147" s="784"/>
      <c r="AN147" s="784"/>
      <c r="AO147" s="784"/>
      <c r="AP147" s="872"/>
      <c r="AQ147" s="871"/>
      <c r="AR147" s="784"/>
      <c r="AS147" s="784"/>
      <c r="AT147" s="784"/>
      <c r="AU147" s="784"/>
      <c r="AV147" s="784"/>
      <c r="AW147" s="784"/>
      <c r="AX147" s="784"/>
      <c r="AY147" s="784"/>
      <c r="AZ147" s="784"/>
      <c r="BA147" s="784"/>
      <c r="BB147" s="784"/>
      <c r="BC147" s="784"/>
      <c r="BD147" s="784"/>
      <c r="BE147" s="784"/>
      <c r="BF147" s="784"/>
      <c r="BG147" s="784"/>
      <c r="BH147" s="784"/>
      <c r="BI147" s="872"/>
      <c r="BJ147" s="80"/>
      <c r="BK147" s="784"/>
      <c r="BL147" s="784"/>
      <c r="BM147" s="784"/>
      <c r="BN147" s="784"/>
      <c r="BO147" s="784"/>
      <c r="BP147" s="784"/>
      <c r="BQ147" s="784"/>
      <c r="BR147" s="784"/>
      <c r="BS147" s="784"/>
      <c r="BT147" s="784"/>
      <c r="BU147" s="784"/>
      <c r="BV147" s="233"/>
      <c r="BW147" s="872"/>
      <c r="BX147" s="871"/>
      <c r="BY147" s="784"/>
      <c r="BZ147" s="784"/>
      <c r="CA147" s="784"/>
      <c r="CB147" s="784"/>
      <c r="CC147" s="784"/>
      <c r="CD147" s="784"/>
      <c r="CE147" s="784"/>
      <c r="CF147" s="784"/>
      <c r="CG147" s="784">
        <v>1</v>
      </c>
      <c r="CH147" s="784"/>
      <c r="CI147" s="784"/>
      <c r="CJ147" s="784"/>
      <c r="CK147" s="784"/>
      <c r="CL147" s="784"/>
      <c r="CM147" s="784"/>
      <c r="CN147" s="784"/>
      <c r="CO147" s="784"/>
      <c r="CP147" s="784"/>
      <c r="CQ147" s="784"/>
      <c r="CR147" s="784"/>
      <c r="CS147" s="784"/>
      <c r="CT147" s="784"/>
      <c r="CU147" s="784"/>
      <c r="CV147" s="784"/>
      <c r="CW147" s="784"/>
      <c r="CX147" s="784"/>
      <c r="CY147" s="784"/>
      <c r="CZ147" s="784"/>
      <c r="DA147" s="199"/>
      <c r="DB147" s="871"/>
      <c r="DC147" s="784"/>
      <c r="DD147" s="784"/>
      <c r="DE147" s="784"/>
      <c r="DF147" s="784"/>
      <c r="DG147" s="784"/>
      <c r="DH147" s="784"/>
      <c r="DI147" s="784"/>
      <c r="DJ147" s="872"/>
    </row>
    <row r="148" spans="1:114" ht="15" customHeight="1" x14ac:dyDescent="0.25">
      <c r="A148" s="1753"/>
      <c r="B148" s="860">
        <v>5</v>
      </c>
      <c r="C148" s="1000" t="s">
        <v>490</v>
      </c>
      <c r="D148" s="1001">
        <f t="shared" si="2"/>
        <v>1</v>
      </c>
      <c r="E148" s="873"/>
      <c r="F148" s="784"/>
      <c r="G148" s="784"/>
      <c r="H148" s="784"/>
      <c r="I148" s="784"/>
      <c r="J148" s="784"/>
      <c r="K148" s="784"/>
      <c r="L148" s="784"/>
      <c r="M148" s="872"/>
      <c r="N148" s="871">
        <v>1</v>
      </c>
      <c r="O148" s="784"/>
      <c r="P148" s="784"/>
      <c r="Q148" s="784"/>
      <c r="R148" s="784"/>
      <c r="S148" s="784"/>
      <c r="T148" s="784"/>
      <c r="U148" s="784"/>
      <c r="V148" s="784"/>
      <c r="W148" s="784"/>
      <c r="X148" s="784"/>
      <c r="Y148" s="872"/>
      <c r="Z148" s="871"/>
      <c r="AA148" s="784"/>
      <c r="AB148" s="784"/>
      <c r="AC148" s="784"/>
      <c r="AD148" s="784"/>
      <c r="AE148" s="784"/>
      <c r="AF148" s="784"/>
      <c r="AG148" s="784"/>
      <c r="AH148" s="784"/>
      <c r="AI148" s="784"/>
      <c r="AJ148" s="784"/>
      <c r="AK148" s="784"/>
      <c r="AL148" s="784"/>
      <c r="AM148" s="784"/>
      <c r="AN148" s="784"/>
      <c r="AO148" s="784"/>
      <c r="AP148" s="872"/>
      <c r="AQ148" s="871"/>
      <c r="AR148" s="784"/>
      <c r="AS148" s="784"/>
      <c r="AT148" s="784"/>
      <c r="AU148" s="784"/>
      <c r="AV148" s="784"/>
      <c r="AW148" s="784"/>
      <c r="AX148" s="784"/>
      <c r="AY148" s="784"/>
      <c r="AZ148" s="784"/>
      <c r="BA148" s="784"/>
      <c r="BB148" s="784"/>
      <c r="BC148" s="784"/>
      <c r="BD148" s="784"/>
      <c r="BE148" s="784"/>
      <c r="BF148" s="784"/>
      <c r="BG148" s="784"/>
      <c r="BH148" s="784"/>
      <c r="BI148" s="872"/>
      <c r="BJ148" s="80"/>
      <c r="BK148" s="784"/>
      <c r="BL148" s="784"/>
      <c r="BM148" s="784"/>
      <c r="BN148" s="784"/>
      <c r="BO148" s="784"/>
      <c r="BP148" s="784"/>
      <c r="BQ148" s="784"/>
      <c r="BR148" s="784"/>
      <c r="BS148" s="784"/>
      <c r="BT148" s="784"/>
      <c r="BU148" s="784"/>
      <c r="BV148" s="233"/>
      <c r="BW148" s="872"/>
      <c r="BX148" s="871"/>
      <c r="BY148" s="784"/>
      <c r="BZ148" s="784"/>
      <c r="CA148" s="784"/>
      <c r="CB148" s="784"/>
      <c r="CC148" s="784"/>
      <c r="CD148" s="784"/>
      <c r="CE148" s="784"/>
      <c r="CF148" s="784"/>
      <c r="CG148" s="784"/>
      <c r="CH148" s="784"/>
      <c r="CI148" s="784"/>
      <c r="CJ148" s="784"/>
      <c r="CK148" s="784"/>
      <c r="CL148" s="784"/>
      <c r="CM148" s="784"/>
      <c r="CN148" s="784"/>
      <c r="CO148" s="784"/>
      <c r="CP148" s="784"/>
      <c r="CQ148" s="784"/>
      <c r="CR148" s="784"/>
      <c r="CS148" s="784"/>
      <c r="CT148" s="784"/>
      <c r="CU148" s="784"/>
      <c r="CV148" s="784"/>
      <c r="CW148" s="784"/>
      <c r="CX148" s="784"/>
      <c r="CY148" s="784"/>
      <c r="CZ148" s="784"/>
      <c r="DA148" s="199"/>
      <c r="DB148" s="871"/>
      <c r="DC148" s="784"/>
      <c r="DD148" s="784"/>
      <c r="DE148" s="784"/>
      <c r="DF148" s="784"/>
      <c r="DG148" s="784"/>
      <c r="DH148" s="784"/>
      <c r="DI148" s="784"/>
      <c r="DJ148" s="872"/>
    </row>
    <row r="149" spans="1:114" ht="15" customHeight="1" x14ac:dyDescent="0.25">
      <c r="A149" s="1753"/>
      <c r="B149" s="860">
        <v>6</v>
      </c>
      <c r="C149" s="1002" t="s">
        <v>1078</v>
      </c>
      <c r="D149" s="1003">
        <f t="shared" si="2"/>
        <v>0</v>
      </c>
      <c r="E149" s="873"/>
      <c r="F149" s="784"/>
      <c r="G149" s="784"/>
      <c r="H149" s="784"/>
      <c r="I149" s="784"/>
      <c r="J149" s="784"/>
      <c r="K149" s="784"/>
      <c r="L149" s="784"/>
      <c r="M149" s="872"/>
      <c r="N149" s="871"/>
      <c r="O149" s="784"/>
      <c r="P149" s="784"/>
      <c r="Q149" s="784"/>
      <c r="R149" s="784"/>
      <c r="S149" s="784"/>
      <c r="T149" s="784"/>
      <c r="U149" s="784"/>
      <c r="V149" s="784"/>
      <c r="W149" s="784"/>
      <c r="X149" s="784"/>
      <c r="Y149" s="872"/>
      <c r="Z149" s="871"/>
      <c r="AA149" s="784"/>
      <c r="AB149" s="784"/>
      <c r="AC149" s="784"/>
      <c r="AD149" s="784"/>
      <c r="AE149" s="784"/>
      <c r="AF149" s="784"/>
      <c r="AG149" s="784"/>
      <c r="AH149" s="784"/>
      <c r="AI149" s="784"/>
      <c r="AJ149" s="784"/>
      <c r="AK149" s="784"/>
      <c r="AL149" s="784"/>
      <c r="AM149" s="784"/>
      <c r="AN149" s="784"/>
      <c r="AO149" s="784"/>
      <c r="AP149" s="872"/>
      <c r="AQ149" s="871"/>
      <c r="AR149" s="784"/>
      <c r="AS149" s="784"/>
      <c r="AT149" s="784"/>
      <c r="AU149" s="784"/>
      <c r="AV149" s="784"/>
      <c r="AW149" s="784"/>
      <c r="AX149" s="784"/>
      <c r="AY149" s="784"/>
      <c r="AZ149" s="784"/>
      <c r="BA149" s="784"/>
      <c r="BB149" s="784"/>
      <c r="BC149" s="784"/>
      <c r="BD149" s="784"/>
      <c r="BE149" s="784"/>
      <c r="BF149" s="784"/>
      <c r="BG149" s="784"/>
      <c r="BH149" s="784"/>
      <c r="BI149" s="872"/>
      <c r="BJ149" s="80"/>
      <c r="BK149" s="784"/>
      <c r="BL149" s="784"/>
      <c r="BM149" s="784"/>
      <c r="BN149" s="784"/>
      <c r="BO149" s="784"/>
      <c r="BP149" s="784"/>
      <c r="BQ149" s="784"/>
      <c r="BR149" s="784"/>
      <c r="BS149" s="784"/>
      <c r="BT149" s="784"/>
      <c r="BU149" s="784"/>
      <c r="BV149" s="233"/>
      <c r="BW149" s="872"/>
      <c r="BX149" s="871"/>
      <c r="BY149" s="784"/>
      <c r="BZ149" s="784"/>
      <c r="CA149" s="784"/>
      <c r="CB149" s="784"/>
      <c r="CC149" s="784"/>
      <c r="CD149" s="784"/>
      <c r="CE149" s="784"/>
      <c r="CF149" s="784"/>
      <c r="CG149" s="784"/>
      <c r="CH149" s="784"/>
      <c r="CI149" s="784"/>
      <c r="CJ149" s="784"/>
      <c r="CK149" s="784"/>
      <c r="CL149" s="784"/>
      <c r="CM149" s="784"/>
      <c r="CN149" s="784"/>
      <c r="CO149" s="784"/>
      <c r="CP149" s="784"/>
      <c r="CQ149" s="784"/>
      <c r="CR149" s="784"/>
      <c r="CS149" s="784"/>
      <c r="CT149" s="784"/>
      <c r="CU149" s="784"/>
      <c r="CV149" s="784"/>
      <c r="CW149" s="784"/>
      <c r="CX149" s="784"/>
      <c r="CY149" s="784"/>
      <c r="CZ149" s="784"/>
      <c r="DA149" s="199"/>
      <c r="DB149" s="871"/>
      <c r="DC149" s="784"/>
      <c r="DD149" s="784"/>
      <c r="DE149" s="784"/>
      <c r="DF149" s="784"/>
      <c r="DG149" s="784"/>
      <c r="DH149" s="784"/>
      <c r="DI149" s="784"/>
      <c r="DJ149" s="872"/>
    </row>
    <row r="150" spans="1:114" ht="15" customHeight="1" x14ac:dyDescent="0.25">
      <c r="A150" s="1753"/>
      <c r="B150" s="860">
        <v>7</v>
      </c>
      <c r="C150" s="1000" t="s">
        <v>487</v>
      </c>
      <c r="D150" s="1001">
        <f t="shared" si="2"/>
        <v>1</v>
      </c>
      <c r="E150" s="873"/>
      <c r="F150" s="784"/>
      <c r="G150" s="784"/>
      <c r="H150" s="784"/>
      <c r="I150" s="784"/>
      <c r="J150" s="784"/>
      <c r="K150" s="784"/>
      <c r="L150" s="784"/>
      <c r="M150" s="872">
        <v>1</v>
      </c>
      <c r="N150" s="871"/>
      <c r="O150" s="784"/>
      <c r="P150" s="784"/>
      <c r="Q150" s="784"/>
      <c r="R150" s="784"/>
      <c r="S150" s="784"/>
      <c r="T150" s="784"/>
      <c r="U150" s="784"/>
      <c r="V150" s="784"/>
      <c r="W150" s="784"/>
      <c r="X150" s="784"/>
      <c r="Y150" s="872"/>
      <c r="Z150" s="871"/>
      <c r="AA150" s="784"/>
      <c r="AB150" s="784"/>
      <c r="AC150" s="784"/>
      <c r="AD150" s="784"/>
      <c r="AE150" s="784"/>
      <c r="AF150" s="784"/>
      <c r="AG150" s="784"/>
      <c r="AH150" s="784"/>
      <c r="AI150" s="784"/>
      <c r="AJ150" s="784"/>
      <c r="AK150" s="784"/>
      <c r="AL150" s="784"/>
      <c r="AM150" s="784"/>
      <c r="AN150" s="784"/>
      <c r="AO150" s="784"/>
      <c r="AP150" s="872"/>
      <c r="AQ150" s="871"/>
      <c r="AR150" s="784"/>
      <c r="AS150" s="784"/>
      <c r="AT150" s="784"/>
      <c r="AU150" s="784"/>
      <c r="AV150" s="784"/>
      <c r="AW150" s="784"/>
      <c r="AX150" s="784"/>
      <c r="AY150" s="784"/>
      <c r="AZ150" s="784"/>
      <c r="BA150" s="784"/>
      <c r="BB150" s="784"/>
      <c r="BC150" s="784"/>
      <c r="BD150" s="784"/>
      <c r="BE150" s="784"/>
      <c r="BF150" s="784"/>
      <c r="BG150" s="784"/>
      <c r="BH150" s="784"/>
      <c r="BI150" s="872"/>
      <c r="BJ150" s="80"/>
      <c r="BK150" s="784"/>
      <c r="BL150" s="784"/>
      <c r="BM150" s="784"/>
      <c r="BN150" s="784"/>
      <c r="BO150" s="784"/>
      <c r="BP150" s="784"/>
      <c r="BQ150" s="784"/>
      <c r="BR150" s="784"/>
      <c r="BS150" s="784"/>
      <c r="BT150" s="784"/>
      <c r="BU150" s="784"/>
      <c r="BV150" s="233"/>
      <c r="BW150" s="872"/>
      <c r="BX150" s="871"/>
      <c r="BY150" s="784"/>
      <c r="BZ150" s="784"/>
      <c r="CA150" s="784"/>
      <c r="CB150" s="784"/>
      <c r="CC150" s="784"/>
      <c r="CD150" s="784"/>
      <c r="CE150" s="784"/>
      <c r="CF150" s="784"/>
      <c r="CG150" s="784"/>
      <c r="CH150" s="784"/>
      <c r="CI150" s="784"/>
      <c r="CJ150" s="784"/>
      <c r="CK150" s="784"/>
      <c r="CL150" s="784"/>
      <c r="CM150" s="784"/>
      <c r="CN150" s="784"/>
      <c r="CO150" s="784"/>
      <c r="CP150" s="784"/>
      <c r="CQ150" s="784"/>
      <c r="CR150" s="784"/>
      <c r="CS150" s="784"/>
      <c r="CT150" s="784"/>
      <c r="CU150" s="784"/>
      <c r="CV150" s="784"/>
      <c r="CW150" s="784"/>
      <c r="CX150" s="784"/>
      <c r="CY150" s="784"/>
      <c r="CZ150" s="784"/>
      <c r="DA150" s="199"/>
      <c r="DB150" s="871"/>
      <c r="DC150" s="784"/>
      <c r="DD150" s="784"/>
      <c r="DE150" s="784"/>
      <c r="DF150" s="784"/>
      <c r="DG150" s="784"/>
      <c r="DH150" s="784"/>
      <c r="DI150" s="784"/>
      <c r="DJ150" s="872"/>
    </row>
    <row r="151" spans="1:114" ht="15" customHeight="1" x14ac:dyDescent="0.25">
      <c r="A151" s="1753"/>
      <c r="B151" s="860">
        <v>8</v>
      </c>
      <c r="C151" s="1004" t="s">
        <v>1073</v>
      </c>
      <c r="D151" s="1005">
        <f t="shared" si="2"/>
        <v>1</v>
      </c>
      <c r="E151" s="873"/>
      <c r="F151" s="784"/>
      <c r="G151" s="784"/>
      <c r="H151" s="784"/>
      <c r="I151" s="784"/>
      <c r="J151" s="784"/>
      <c r="K151" s="784"/>
      <c r="L151" s="784"/>
      <c r="M151" s="872"/>
      <c r="N151" s="871"/>
      <c r="O151" s="784"/>
      <c r="P151" s="784"/>
      <c r="Q151" s="784"/>
      <c r="R151" s="784"/>
      <c r="S151" s="784"/>
      <c r="T151" s="784"/>
      <c r="U151" s="784"/>
      <c r="V151" s="784"/>
      <c r="W151" s="784"/>
      <c r="X151" s="784"/>
      <c r="Y151" s="872"/>
      <c r="Z151" s="871"/>
      <c r="AA151" s="784"/>
      <c r="AB151" s="784"/>
      <c r="AC151" s="784"/>
      <c r="AD151" s="784"/>
      <c r="AE151" s="784"/>
      <c r="AF151" s="784"/>
      <c r="AG151" s="784"/>
      <c r="AH151" s="784"/>
      <c r="AI151" s="784"/>
      <c r="AJ151" s="784"/>
      <c r="AK151" s="784"/>
      <c r="AL151" s="784"/>
      <c r="AM151" s="784"/>
      <c r="AN151" s="784"/>
      <c r="AO151" s="784"/>
      <c r="AP151" s="872"/>
      <c r="AQ151" s="871"/>
      <c r="AR151" s="784"/>
      <c r="AS151" s="784"/>
      <c r="AT151" s="784"/>
      <c r="AU151" s="784"/>
      <c r="AV151" s="784"/>
      <c r="AW151" s="784"/>
      <c r="AX151" s="784"/>
      <c r="AY151" s="784"/>
      <c r="AZ151" s="784"/>
      <c r="BA151" s="784">
        <v>1</v>
      </c>
      <c r="BB151" s="784"/>
      <c r="BC151" s="784"/>
      <c r="BD151" s="784"/>
      <c r="BE151" s="784"/>
      <c r="BF151" s="784"/>
      <c r="BG151" s="784"/>
      <c r="BH151" s="784"/>
      <c r="BI151" s="872"/>
      <c r="BJ151" s="80"/>
      <c r="BK151" s="784"/>
      <c r="BL151" s="784"/>
      <c r="BM151" s="784"/>
      <c r="BN151" s="784"/>
      <c r="BO151" s="784"/>
      <c r="BP151" s="784"/>
      <c r="BQ151" s="784"/>
      <c r="BR151" s="784"/>
      <c r="BS151" s="784"/>
      <c r="BT151" s="784"/>
      <c r="BU151" s="784"/>
      <c r="BV151" s="233"/>
      <c r="BW151" s="872"/>
      <c r="BX151" s="871"/>
      <c r="BY151" s="784"/>
      <c r="BZ151" s="784"/>
      <c r="CA151" s="784"/>
      <c r="CB151" s="784"/>
      <c r="CC151" s="784"/>
      <c r="CD151" s="784"/>
      <c r="CE151" s="784"/>
      <c r="CF151" s="784"/>
      <c r="CG151" s="784"/>
      <c r="CH151" s="784"/>
      <c r="CI151" s="784"/>
      <c r="CJ151" s="784"/>
      <c r="CK151" s="784"/>
      <c r="CL151" s="784"/>
      <c r="CM151" s="784"/>
      <c r="CN151" s="784"/>
      <c r="CO151" s="784"/>
      <c r="CP151" s="784"/>
      <c r="CQ151" s="784"/>
      <c r="CR151" s="784"/>
      <c r="CS151" s="784"/>
      <c r="CT151" s="784"/>
      <c r="CU151" s="784"/>
      <c r="CV151" s="784"/>
      <c r="CW151" s="784"/>
      <c r="CX151" s="784"/>
      <c r="CY151" s="784"/>
      <c r="CZ151" s="784"/>
      <c r="DA151" s="199"/>
      <c r="DB151" s="871"/>
      <c r="DC151" s="784"/>
      <c r="DD151" s="784"/>
      <c r="DE151" s="784"/>
      <c r="DF151" s="784"/>
      <c r="DG151" s="784"/>
      <c r="DH151" s="784"/>
      <c r="DI151" s="784"/>
      <c r="DJ151" s="872"/>
    </row>
    <row r="152" spans="1:114" ht="15" customHeight="1" x14ac:dyDescent="0.25">
      <c r="A152" s="1753"/>
      <c r="B152" s="860">
        <v>9</v>
      </c>
      <c r="C152" s="1000" t="s">
        <v>1076</v>
      </c>
      <c r="D152" s="1001">
        <f t="shared" si="2"/>
        <v>0</v>
      </c>
      <c r="E152" s="873"/>
      <c r="F152" s="784"/>
      <c r="G152" s="784"/>
      <c r="H152" s="784"/>
      <c r="I152" s="784"/>
      <c r="J152" s="784"/>
      <c r="K152" s="784"/>
      <c r="L152" s="784"/>
      <c r="M152" s="872"/>
      <c r="N152" s="871"/>
      <c r="O152" s="784"/>
      <c r="P152" s="784"/>
      <c r="Q152" s="784"/>
      <c r="R152" s="784"/>
      <c r="S152" s="784"/>
      <c r="T152" s="784"/>
      <c r="U152" s="784"/>
      <c r="V152" s="784"/>
      <c r="W152" s="784"/>
      <c r="X152" s="784"/>
      <c r="Y152" s="872"/>
      <c r="Z152" s="871"/>
      <c r="AA152" s="784"/>
      <c r="AB152" s="784"/>
      <c r="AC152" s="784"/>
      <c r="AD152" s="784"/>
      <c r="AE152" s="784"/>
      <c r="AF152" s="784"/>
      <c r="AG152" s="784"/>
      <c r="AH152" s="784"/>
      <c r="AI152" s="784"/>
      <c r="AJ152" s="784"/>
      <c r="AK152" s="784"/>
      <c r="AL152" s="784"/>
      <c r="AM152" s="784"/>
      <c r="AN152" s="784"/>
      <c r="AO152" s="784"/>
      <c r="AP152" s="872"/>
      <c r="AQ152" s="871"/>
      <c r="AR152" s="784"/>
      <c r="AS152" s="784"/>
      <c r="AT152" s="784"/>
      <c r="AU152" s="784"/>
      <c r="AV152" s="784"/>
      <c r="AW152" s="784"/>
      <c r="AX152" s="784"/>
      <c r="AY152" s="784"/>
      <c r="AZ152" s="784"/>
      <c r="BA152" s="784"/>
      <c r="BB152" s="784"/>
      <c r="BC152" s="784"/>
      <c r="BD152" s="784"/>
      <c r="BE152" s="784"/>
      <c r="BF152" s="784"/>
      <c r="BG152" s="784"/>
      <c r="BH152" s="784"/>
      <c r="BI152" s="872"/>
      <c r="BJ152" s="80"/>
      <c r="BK152" s="784"/>
      <c r="BL152" s="784"/>
      <c r="BM152" s="784"/>
      <c r="BN152" s="784"/>
      <c r="BO152" s="784"/>
      <c r="BP152" s="784"/>
      <c r="BQ152" s="784"/>
      <c r="BR152" s="784"/>
      <c r="BS152" s="784"/>
      <c r="BT152" s="784"/>
      <c r="BU152" s="784"/>
      <c r="BV152" s="233"/>
      <c r="BW152" s="872"/>
      <c r="BX152" s="871"/>
      <c r="BY152" s="784"/>
      <c r="BZ152" s="784"/>
      <c r="CA152" s="784"/>
      <c r="CB152" s="784"/>
      <c r="CC152" s="784"/>
      <c r="CD152" s="784"/>
      <c r="CE152" s="784"/>
      <c r="CF152" s="784"/>
      <c r="CG152" s="784"/>
      <c r="CH152" s="784"/>
      <c r="CI152" s="784"/>
      <c r="CJ152" s="784"/>
      <c r="CK152" s="784"/>
      <c r="CL152" s="784"/>
      <c r="CM152" s="784"/>
      <c r="CN152" s="784"/>
      <c r="CO152" s="784"/>
      <c r="CP152" s="784"/>
      <c r="CQ152" s="784"/>
      <c r="CR152" s="784"/>
      <c r="CS152" s="784"/>
      <c r="CT152" s="784"/>
      <c r="CU152" s="784"/>
      <c r="CV152" s="784"/>
      <c r="CW152" s="784"/>
      <c r="CX152" s="784"/>
      <c r="CY152" s="784"/>
      <c r="CZ152" s="784"/>
      <c r="DA152" s="199"/>
      <c r="DB152" s="871"/>
      <c r="DC152" s="784"/>
      <c r="DD152" s="784"/>
      <c r="DE152" s="784"/>
      <c r="DF152" s="784"/>
      <c r="DG152" s="784"/>
      <c r="DH152" s="784"/>
      <c r="DI152" s="784"/>
      <c r="DJ152" s="872"/>
    </row>
    <row r="153" spans="1:114" ht="15" customHeight="1" x14ac:dyDescent="0.25">
      <c r="A153" s="1753"/>
      <c r="B153" s="860">
        <v>10</v>
      </c>
      <c r="C153" s="1000" t="s">
        <v>1075</v>
      </c>
      <c r="D153" s="1001">
        <f t="shared" si="2"/>
        <v>1</v>
      </c>
      <c r="E153" s="873"/>
      <c r="F153" s="784"/>
      <c r="G153" s="784"/>
      <c r="H153" s="784"/>
      <c r="I153" s="784"/>
      <c r="J153" s="784"/>
      <c r="K153" s="784"/>
      <c r="L153" s="784"/>
      <c r="M153" s="872"/>
      <c r="N153" s="871"/>
      <c r="O153" s="784"/>
      <c r="P153" s="784"/>
      <c r="Q153" s="784"/>
      <c r="R153" s="784"/>
      <c r="S153" s="784"/>
      <c r="T153" s="784"/>
      <c r="U153" s="784"/>
      <c r="V153" s="784"/>
      <c r="W153" s="784"/>
      <c r="X153" s="784"/>
      <c r="Y153" s="872"/>
      <c r="Z153" s="871"/>
      <c r="AA153" s="784"/>
      <c r="AB153" s="784"/>
      <c r="AC153" s="784"/>
      <c r="AD153" s="784"/>
      <c r="AE153" s="784"/>
      <c r="AF153" s="784"/>
      <c r="AG153" s="784"/>
      <c r="AH153" s="784"/>
      <c r="AI153" s="784"/>
      <c r="AJ153" s="784"/>
      <c r="AK153" s="784"/>
      <c r="AL153" s="784"/>
      <c r="AM153" s="784"/>
      <c r="AN153" s="784"/>
      <c r="AO153" s="784"/>
      <c r="AP153" s="872"/>
      <c r="AQ153" s="871"/>
      <c r="AR153" s="784"/>
      <c r="AS153" s="784"/>
      <c r="AT153" s="784"/>
      <c r="AU153" s="784"/>
      <c r="AV153" s="784"/>
      <c r="AW153" s="784"/>
      <c r="AX153" s="784"/>
      <c r="AY153" s="784"/>
      <c r="AZ153" s="784"/>
      <c r="BA153" s="784"/>
      <c r="BB153" s="784"/>
      <c r="BC153" s="784"/>
      <c r="BD153" s="784"/>
      <c r="BE153" s="784"/>
      <c r="BF153" s="784"/>
      <c r="BG153" s="784"/>
      <c r="BH153" s="784"/>
      <c r="BI153" s="872"/>
      <c r="BJ153" s="80"/>
      <c r="BK153" s="784"/>
      <c r="BL153" s="784"/>
      <c r="BM153" s="784"/>
      <c r="BN153" s="784"/>
      <c r="BO153" s="784"/>
      <c r="BP153" s="784"/>
      <c r="BQ153" s="784"/>
      <c r="BR153" s="784"/>
      <c r="BS153" s="784"/>
      <c r="BT153" s="784"/>
      <c r="BU153" s="784"/>
      <c r="BV153" s="233"/>
      <c r="BW153" s="872"/>
      <c r="BX153" s="871"/>
      <c r="BY153" s="784"/>
      <c r="BZ153" s="784"/>
      <c r="CA153" s="784"/>
      <c r="CB153" s="784"/>
      <c r="CC153" s="784"/>
      <c r="CD153" s="784"/>
      <c r="CE153" s="784"/>
      <c r="CF153" s="784"/>
      <c r="CG153" s="784"/>
      <c r="CH153" s="784"/>
      <c r="CI153" s="784"/>
      <c r="CJ153" s="784"/>
      <c r="CK153" s="784"/>
      <c r="CL153" s="784"/>
      <c r="CM153" s="784"/>
      <c r="CN153" s="784"/>
      <c r="CO153" s="784"/>
      <c r="CP153" s="784"/>
      <c r="CQ153" s="784"/>
      <c r="CR153" s="784"/>
      <c r="CS153" s="784"/>
      <c r="CT153" s="784"/>
      <c r="CU153" s="784"/>
      <c r="CV153" s="784"/>
      <c r="CW153" s="784"/>
      <c r="CX153" s="784"/>
      <c r="CY153" s="784"/>
      <c r="CZ153" s="784"/>
      <c r="DA153" s="199"/>
      <c r="DB153" s="871"/>
      <c r="DC153" s="784"/>
      <c r="DD153" s="784">
        <v>1</v>
      </c>
      <c r="DE153" s="784"/>
      <c r="DF153" s="784"/>
      <c r="DG153" s="784"/>
      <c r="DH153" s="784"/>
      <c r="DI153" s="784"/>
      <c r="DJ153" s="872"/>
    </row>
    <row r="154" spans="1:114" ht="15" customHeight="1" x14ac:dyDescent="0.25">
      <c r="A154" s="1753"/>
      <c r="B154" s="860">
        <v>11</v>
      </c>
      <c r="C154" s="1000" t="s">
        <v>1074</v>
      </c>
      <c r="D154" s="1001">
        <f t="shared" si="2"/>
        <v>2</v>
      </c>
      <c r="E154" s="873"/>
      <c r="F154" s="784"/>
      <c r="G154" s="784"/>
      <c r="H154" s="784"/>
      <c r="I154" s="784"/>
      <c r="J154" s="784"/>
      <c r="K154" s="784">
        <v>1</v>
      </c>
      <c r="L154" s="784"/>
      <c r="M154" s="872"/>
      <c r="N154" s="871"/>
      <c r="O154" s="784"/>
      <c r="P154" s="784"/>
      <c r="Q154" s="784"/>
      <c r="R154" s="784"/>
      <c r="S154" s="784"/>
      <c r="T154" s="784"/>
      <c r="U154" s="784"/>
      <c r="V154" s="784"/>
      <c r="W154" s="784"/>
      <c r="X154" s="784"/>
      <c r="Y154" s="872"/>
      <c r="Z154" s="871"/>
      <c r="AA154" s="784"/>
      <c r="AB154" s="784"/>
      <c r="AC154" s="784"/>
      <c r="AD154" s="784"/>
      <c r="AE154" s="784"/>
      <c r="AF154" s="784"/>
      <c r="AG154" s="784"/>
      <c r="AH154" s="784"/>
      <c r="AI154" s="784"/>
      <c r="AJ154" s="784"/>
      <c r="AK154" s="784"/>
      <c r="AL154" s="784"/>
      <c r="AM154" s="784"/>
      <c r="AN154" s="784"/>
      <c r="AO154" s="784"/>
      <c r="AP154" s="872"/>
      <c r="AQ154" s="871"/>
      <c r="AR154" s="784"/>
      <c r="AS154" s="784"/>
      <c r="AT154" s="784"/>
      <c r="AU154" s="784"/>
      <c r="AV154" s="784"/>
      <c r="AW154" s="784"/>
      <c r="AX154" s="784"/>
      <c r="AY154" s="784"/>
      <c r="AZ154" s="784"/>
      <c r="BA154" s="784"/>
      <c r="BB154" s="784"/>
      <c r="BC154" s="784"/>
      <c r="BD154" s="784"/>
      <c r="BE154" s="784"/>
      <c r="BF154" s="784"/>
      <c r="BG154" s="784"/>
      <c r="BH154" s="784"/>
      <c r="BI154" s="872">
        <v>1</v>
      </c>
      <c r="BJ154" s="80"/>
      <c r="BK154" s="784"/>
      <c r="BL154" s="784"/>
      <c r="BM154" s="784"/>
      <c r="BN154" s="784"/>
      <c r="BO154" s="784"/>
      <c r="BP154" s="784"/>
      <c r="BQ154" s="784"/>
      <c r="BR154" s="784"/>
      <c r="BS154" s="784"/>
      <c r="BT154" s="784"/>
      <c r="BU154" s="784"/>
      <c r="BV154" s="233"/>
      <c r="BW154" s="872"/>
      <c r="BX154" s="871"/>
      <c r="BY154" s="784"/>
      <c r="BZ154" s="784"/>
      <c r="CA154" s="784"/>
      <c r="CB154" s="784"/>
      <c r="CC154" s="784"/>
      <c r="CD154" s="784"/>
      <c r="CE154" s="784"/>
      <c r="CF154" s="784"/>
      <c r="CG154" s="784"/>
      <c r="CH154" s="784"/>
      <c r="CI154" s="784"/>
      <c r="CJ154" s="784"/>
      <c r="CK154" s="784"/>
      <c r="CL154" s="784"/>
      <c r="CM154" s="784"/>
      <c r="CN154" s="784"/>
      <c r="CO154" s="784"/>
      <c r="CP154" s="784"/>
      <c r="CQ154" s="784"/>
      <c r="CR154" s="784"/>
      <c r="CS154" s="784"/>
      <c r="CT154" s="784"/>
      <c r="CU154" s="784"/>
      <c r="CV154" s="784"/>
      <c r="CW154" s="784"/>
      <c r="CX154" s="784"/>
      <c r="CY154" s="784"/>
      <c r="CZ154" s="784"/>
      <c r="DA154" s="199"/>
      <c r="DB154" s="871"/>
      <c r="DC154" s="784"/>
      <c r="DD154" s="784"/>
      <c r="DE154" s="784"/>
      <c r="DF154" s="784"/>
      <c r="DG154" s="784"/>
      <c r="DH154" s="784"/>
      <c r="DI154" s="784"/>
      <c r="DJ154" s="872"/>
    </row>
    <row r="155" spans="1:114" ht="15" customHeight="1" x14ac:dyDescent="0.25">
      <c r="A155" s="1753"/>
      <c r="B155" s="860">
        <v>12</v>
      </c>
      <c r="C155" s="1000" t="s">
        <v>1124</v>
      </c>
      <c r="D155" s="1001">
        <f t="shared" si="2"/>
        <v>2</v>
      </c>
      <c r="E155" s="873"/>
      <c r="F155" s="784"/>
      <c r="G155" s="784"/>
      <c r="H155" s="784"/>
      <c r="I155" s="784"/>
      <c r="J155" s="784"/>
      <c r="K155" s="784">
        <v>1</v>
      </c>
      <c r="L155" s="784"/>
      <c r="M155" s="872"/>
      <c r="N155" s="871"/>
      <c r="O155" s="784"/>
      <c r="P155" s="784"/>
      <c r="Q155" s="784"/>
      <c r="R155" s="784"/>
      <c r="S155" s="784"/>
      <c r="T155" s="784"/>
      <c r="U155" s="784"/>
      <c r="V155" s="784"/>
      <c r="W155" s="784"/>
      <c r="X155" s="784"/>
      <c r="Y155" s="872"/>
      <c r="Z155" s="871"/>
      <c r="AA155" s="784"/>
      <c r="AB155" s="784"/>
      <c r="AC155" s="784"/>
      <c r="AD155" s="784"/>
      <c r="AE155" s="784"/>
      <c r="AF155" s="784"/>
      <c r="AG155" s="784"/>
      <c r="AH155" s="784"/>
      <c r="AI155" s="784"/>
      <c r="AJ155" s="784"/>
      <c r="AK155" s="784"/>
      <c r="AL155" s="784"/>
      <c r="AM155" s="784"/>
      <c r="AN155" s="784"/>
      <c r="AO155" s="784"/>
      <c r="AP155" s="872"/>
      <c r="AQ155" s="871"/>
      <c r="AR155" s="784"/>
      <c r="AS155" s="784"/>
      <c r="AT155" s="784"/>
      <c r="AU155" s="784"/>
      <c r="AV155" s="784"/>
      <c r="AW155" s="784"/>
      <c r="AX155" s="784"/>
      <c r="AY155" s="784"/>
      <c r="AZ155" s="784"/>
      <c r="BA155" s="784"/>
      <c r="BB155" s="784"/>
      <c r="BC155" s="784"/>
      <c r="BD155" s="784"/>
      <c r="BE155" s="784"/>
      <c r="BF155" s="784"/>
      <c r="BG155" s="784"/>
      <c r="BH155" s="784"/>
      <c r="BI155" s="872"/>
      <c r="BJ155" s="80"/>
      <c r="BK155" s="784"/>
      <c r="BL155" s="784"/>
      <c r="BM155" s="784"/>
      <c r="BN155" s="784"/>
      <c r="BO155" s="784"/>
      <c r="BP155" s="784"/>
      <c r="BQ155" s="784"/>
      <c r="BR155" s="784">
        <v>1</v>
      </c>
      <c r="BS155" s="784"/>
      <c r="BT155" s="784"/>
      <c r="BU155" s="784"/>
      <c r="BV155" s="233"/>
      <c r="BW155" s="872"/>
      <c r="BX155" s="871"/>
      <c r="BY155" s="784"/>
      <c r="BZ155" s="784"/>
      <c r="CA155" s="784"/>
      <c r="CB155" s="784"/>
      <c r="CC155" s="784"/>
      <c r="CD155" s="784"/>
      <c r="CE155" s="784"/>
      <c r="CF155" s="784"/>
      <c r="CG155" s="784"/>
      <c r="CH155" s="784"/>
      <c r="CI155" s="784"/>
      <c r="CJ155" s="784"/>
      <c r="CK155" s="784"/>
      <c r="CL155" s="784"/>
      <c r="CM155" s="784"/>
      <c r="CN155" s="784"/>
      <c r="CO155" s="784"/>
      <c r="CP155" s="784"/>
      <c r="CQ155" s="784"/>
      <c r="CR155" s="784"/>
      <c r="CS155" s="784"/>
      <c r="CT155" s="784"/>
      <c r="CU155" s="784"/>
      <c r="CV155" s="784"/>
      <c r="CW155" s="784"/>
      <c r="CX155" s="784"/>
      <c r="CY155" s="784"/>
      <c r="CZ155" s="784"/>
      <c r="DA155" s="199"/>
      <c r="DB155" s="871"/>
      <c r="DC155" s="784"/>
      <c r="DD155" s="784"/>
      <c r="DE155" s="784"/>
      <c r="DF155" s="784"/>
      <c r="DG155" s="784"/>
      <c r="DH155" s="784"/>
      <c r="DI155" s="784"/>
      <c r="DJ155" s="872"/>
    </row>
    <row r="156" spans="1:114" ht="15" customHeight="1" x14ac:dyDescent="0.25">
      <c r="A156" s="1753"/>
      <c r="B156" s="860">
        <v>13</v>
      </c>
      <c r="C156" s="1000" t="s">
        <v>782</v>
      </c>
      <c r="D156" s="1003">
        <f t="shared" si="2"/>
        <v>0</v>
      </c>
      <c r="E156" s="873"/>
      <c r="F156" s="784"/>
      <c r="G156" s="784"/>
      <c r="H156" s="784"/>
      <c r="I156" s="784"/>
      <c r="J156" s="784"/>
      <c r="K156" s="784"/>
      <c r="L156" s="784"/>
      <c r="M156" s="872"/>
      <c r="N156" s="871"/>
      <c r="O156" s="784"/>
      <c r="P156" s="784"/>
      <c r="Q156" s="784"/>
      <c r="R156" s="784"/>
      <c r="S156" s="784"/>
      <c r="T156" s="784"/>
      <c r="U156" s="784"/>
      <c r="V156" s="784"/>
      <c r="W156" s="784"/>
      <c r="X156" s="784"/>
      <c r="Y156" s="872"/>
      <c r="Z156" s="871"/>
      <c r="AA156" s="784"/>
      <c r="AB156" s="784"/>
      <c r="AC156" s="784"/>
      <c r="AD156" s="784"/>
      <c r="AE156" s="784"/>
      <c r="AF156" s="784"/>
      <c r="AG156" s="784"/>
      <c r="AH156" s="784"/>
      <c r="AI156" s="784"/>
      <c r="AJ156" s="784"/>
      <c r="AK156" s="784"/>
      <c r="AL156" s="784"/>
      <c r="AM156" s="784"/>
      <c r="AN156" s="784"/>
      <c r="AO156" s="784"/>
      <c r="AP156" s="872"/>
      <c r="AQ156" s="871"/>
      <c r="AR156" s="784"/>
      <c r="AS156" s="784"/>
      <c r="AT156" s="784"/>
      <c r="AU156" s="784"/>
      <c r="AV156" s="784"/>
      <c r="AW156" s="784"/>
      <c r="AX156" s="784"/>
      <c r="AY156" s="784"/>
      <c r="AZ156" s="784"/>
      <c r="BA156" s="784"/>
      <c r="BB156" s="784"/>
      <c r="BC156" s="784"/>
      <c r="BD156" s="784"/>
      <c r="BE156" s="784"/>
      <c r="BF156" s="784"/>
      <c r="BG156" s="784"/>
      <c r="BH156" s="784"/>
      <c r="BI156" s="872"/>
      <c r="BJ156" s="80"/>
      <c r="BK156" s="784"/>
      <c r="BL156" s="784"/>
      <c r="BM156" s="784"/>
      <c r="BN156" s="784"/>
      <c r="BO156" s="784"/>
      <c r="BP156" s="784"/>
      <c r="BQ156" s="784"/>
      <c r="BR156" s="784"/>
      <c r="BS156" s="784"/>
      <c r="BT156" s="784"/>
      <c r="BU156" s="784"/>
      <c r="BV156" s="233"/>
      <c r="BW156" s="872"/>
      <c r="BX156" s="871"/>
      <c r="BY156" s="784"/>
      <c r="BZ156" s="784"/>
      <c r="CA156" s="784"/>
      <c r="CB156" s="784"/>
      <c r="CC156" s="784"/>
      <c r="CD156" s="784"/>
      <c r="CE156" s="784"/>
      <c r="CF156" s="784"/>
      <c r="CG156" s="784"/>
      <c r="CH156" s="784"/>
      <c r="CI156" s="784"/>
      <c r="CJ156" s="784"/>
      <c r="CK156" s="784"/>
      <c r="CL156" s="784"/>
      <c r="CM156" s="784"/>
      <c r="CN156" s="784"/>
      <c r="CO156" s="784"/>
      <c r="CP156" s="784"/>
      <c r="CQ156" s="784"/>
      <c r="CR156" s="784"/>
      <c r="CS156" s="784"/>
      <c r="CT156" s="784"/>
      <c r="CU156" s="784"/>
      <c r="CV156" s="784"/>
      <c r="CW156" s="784"/>
      <c r="CX156" s="784"/>
      <c r="CY156" s="784"/>
      <c r="CZ156" s="784"/>
      <c r="DA156" s="199"/>
      <c r="DB156" s="871"/>
      <c r="DC156" s="784"/>
      <c r="DD156" s="784"/>
      <c r="DE156" s="784"/>
      <c r="DF156" s="784"/>
      <c r="DG156" s="784"/>
      <c r="DH156" s="784"/>
      <c r="DI156" s="784"/>
      <c r="DJ156" s="872"/>
    </row>
    <row r="157" spans="1:114" ht="15" customHeight="1" x14ac:dyDescent="0.25">
      <c r="A157" s="1753"/>
      <c r="B157" s="860">
        <v>14</v>
      </c>
      <c r="C157" s="1000" t="s">
        <v>217</v>
      </c>
      <c r="D157" s="1001">
        <f t="shared" si="2"/>
        <v>0</v>
      </c>
      <c r="E157" s="873"/>
      <c r="F157" s="784"/>
      <c r="G157" s="784"/>
      <c r="H157" s="784"/>
      <c r="I157" s="784"/>
      <c r="J157" s="784"/>
      <c r="K157" s="784"/>
      <c r="L157" s="784"/>
      <c r="M157" s="872"/>
      <c r="N157" s="871"/>
      <c r="O157" s="784"/>
      <c r="P157" s="784"/>
      <c r="Q157" s="784"/>
      <c r="R157" s="784"/>
      <c r="S157" s="784"/>
      <c r="T157" s="784"/>
      <c r="U157" s="784"/>
      <c r="V157" s="784"/>
      <c r="W157" s="784"/>
      <c r="X157" s="784"/>
      <c r="Y157" s="872"/>
      <c r="Z157" s="871"/>
      <c r="AA157" s="784"/>
      <c r="AB157" s="784"/>
      <c r="AC157" s="784"/>
      <c r="AD157" s="784"/>
      <c r="AE157" s="784"/>
      <c r="AF157" s="784"/>
      <c r="AG157" s="784"/>
      <c r="AH157" s="784"/>
      <c r="AI157" s="784"/>
      <c r="AJ157" s="784"/>
      <c r="AK157" s="784"/>
      <c r="AL157" s="784"/>
      <c r="AM157" s="784"/>
      <c r="AN157" s="784"/>
      <c r="AO157" s="784"/>
      <c r="AP157" s="872"/>
      <c r="AQ157" s="871"/>
      <c r="AR157" s="784"/>
      <c r="AS157" s="784"/>
      <c r="AT157" s="784"/>
      <c r="AU157" s="784"/>
      <c r="AV157" s="784"/>
      <c r="AW157" s="784"/>
      <c r="AX157" s="784"/>
      <c r="AY157" s="784"/>
      <c r="AZ157" s="784"/>
      <c r="BA157" s="784"/>
      <c r="BB157" s="784"/>
      <c r="BC157" s="784"/>
      <c r="BD157" s="784"/>
      <c r="BE157" s="784"/>
      <c r="BF157" s="784"/>
      <c r="BG157" s="784"/>
      <c r="BH157" s="784"/>
      <c r="BI157" s="872"/>
      <c r="BJ157" s="80"/>
      <c r="BK157" s="784"/>
      <c r="BL157" s="784"/>
      <c r="BM157" s="784"/>
      <c r="BN157" s="784"/>
      <c r="BO157" s="784"/>
      <c r="BP157" s="784"/>
      <c r="BQ157" s="784"/>
      <c r="BR157" s="784"/>
      <c r="BS157" s="784"/>
      <c r="BT157" s="784"/>
      <c r="BU157" s="784"/>
      <c r="BV157" s="233"/>
      <c r="BW157" s="872"/>
      <c r="BX157" s="871"/>
      <c r="BY157" s="784"/>
      <c r="BZ157" s="784"/>
      <c r="CA157" s="784"/>
      <c r="CB157" s="784"/>
      <c r="CC157" s="784"/>
      <c r="CD157" s="784"/>
      <c r="CE157" s="784"/>
      <c r="CF157" s="784"/>
      <c r="CG157" s="784"/>
      <c r="CH157" s="784"/>
      <c r="CI157" s="784"/>
      <c r="CJ157" s="784"/>
      <c r="CK157" s="784"/>
      <c r="CL157" s="784"/>
      <c r="CM157" s="784"/>
      <c r="CN157" s="784"/>
      <c r="CO157" s="784"/>
      <c r="CP157" s="784"/>
      <c r="CQ157" s="784"/>
      <c r="CR157" s="784"/>
      <c r="CS157" s="784"/>
      <c r="CT157" s="784"/>
      <c r="CU157" s="784"/>
      <c r="CV157" s="784"/>
      <c r="CW157" s="784"/>
      <c r="CX157" s="784"/>
      <c r="CY157" s="784"/>
      <c r="CZ157" s="784"/>
      <c r="DA157" s="199"/>
      <c r="DB157" s="871"/>
      <c r="DC157" s="784"/>
      <c r="DD157" s="784"/>
      <c r="DE157" s="784"/>
      <c r="DF157" s="784"/>
      <c r="DG157" s="784"/>
      <c r="DH157" s="784"/>
      <c r="DI157" s="784"/>
      <c r="DJ157" s="872"/>
    </row>
    <row r="158" spans="1:114" ht="15" customHeight="1" x14ac:dyDescent="0.25">
      <c r="A158" s="1753"/>
      <c r="B158" s="860">
        <v>15</v>
      </c>
      <c r="C158" s="1000" t="s">
        <v>1646</v>
      </c>
      <c r="D158" s="1001">
        <f t="shared" si="2"/>
        <v>2</v>
      </c>
      <c r="E158" s="873"/>
      <c r="F158" s="784"/>
      <c r="G158" s="784"/>
      <c r="H158" s="784"/>
      <c r="I158" s="784"/>
      <c r="J158" s="784"/>
      <c r="K158" s="784">
        <v>1</v>
      </c>
      <c r="L158" s="784"/>
      <c r="M158" s="872"/>
      <c r="N158" s="871">
        <v>1</v>
      </c>
      <c r="O158" s="784"/>
      <c r="P158" s="784"/>
      <c r="Q158" s="784"/>
      <c r="R158" s="784"/>
      <c r="S158" s="784"/>
      <c r="T158" s="784"/>
      <c r="U158" s="784"/>
      <c r="V158" s="784"/>
      <c r="W158" s="784"/>
      <c r="X158" s="784"/>
      <c r="Y158" s="872"/>
      <c r="Z158" s="871"/>
      <c r="AA158" s="784"/>
      <c r="AB158" s="784"/>
      <c r="AC158" s="784"/>
      <c r="AD158" s="784"/>
      <c r="AE158" s="784"/>
      <c r="AF158" s="784"/>
      <c r="AG158" s="784"/>
      <c r="AH158" s="784"/>
      <c r="AI158" s="784"/>
      <c r="AJ158" s="784"/>
      <c r="AK158" s="784"/>
      <c r="AL158" s="784"/>
      <c r="AM158" s="784"/>
      <c r="AN158" s="784"/>
      <c r="AO158" s="784"/>
      <c r="AP158" s="872"/>
      <c r="AQ158" s="871"/>
      <c r="AR158" s="784"/>
      <c r="AS158" s="784"/>
      <c r="AT158" s="784"/>
      <c r="AU158" s="784"/>
      <c r="AV158" s="784"/>
      <c r="AW158" s="784"/>
      <c r="AX158" s="784"/>
      <c r="AY158" s="784"/>
      <c r="AZ158" s="784"/>
      <c r="BA158" s="784"/>
      <c r="BB158" s="784"/>
      <c r="BC158" s="784"/>
      <c r="BD158" s="784"/>
      <c r="BE158" s="784"/>
      <c r="BF158" s="784"/>
      <c r="BG158" s="784"/>
      <c r="BH158" s="784"/>
      <c r="BI158" s="872"/>
      <c r="BJ158" s="80"/>
      <c r="BK158" s="784"/>
      <c r="BL158" s="784"/>
      <c r="BM158" s="784"/>
      <c r="BN158" s="784"/>
      <c r="BO158" s="784"/>
      <c r="BP158" s="784"/>
      <c r="BQ158" s="784"/>
      <c r="BR158" s="784"/>
      <c r="BS158" s="784"/>
      <c r="BT158" s="784"/>
      <c r="BU158" s="784"/>
      <c r="BV158" s="233"/>
      <c r="BW158" s="872"/>
      <c r="BX158" s="871"/>
      <c r="BY158" s="784"/>
      <c r="BZ158" s="784"/>
      <c r="CA158" s="784"/>
      <c r="CB158" s="784"/>
      <c r="CC158" s="784"/>
      <c r="CD158" s="784"/>
      <c r="CE158" s="784"/>
      <c r="CF158" s="784"/>
      <c r="CG158" s="784"/>
      <c r="CH158" s="784"/>
      <c r="CI158" s="784"/>
      <c r="CJ158" s="784"/>
      <c r="CK158" s="784"/>
      <c r="CL158" s="784"/>
      <c r="CM158" s="784"/>
      <c r="CN158" s="784"/>
      <c r="CO158" s="784"/>
      <c r="CP158" s="784"/>
      <c r="CQ158" s="784"/>
      <c r="CR158" s="784"/>
      <c r="CS158" s="784"/>
      <c r="CT158" s="784"/>
      <c r="CU158" s="784"/>
      <c r="CV158" s="784"/>
      <c r="CW158" s="784"/>
      <c r="CX158" s="784"/>
      <c r="CY158" s="784"/>
      <c r="CZ158" s="784"/>
      <c r="DA158" s="199"/>
      <c r="DB158" s="871"/>
      <c r="DC158" s="784"/>
      <c r="DD158" s="784"/>
      <c r="DE158" s="784"/>
      <c r="DF158" s="784"/>
      <c r="DG158" s="784"/>
      <c r="DH158" s="784"/>
      <c r="DI158" s="784"/>
      <c r="DJ158" s="872"/>
    </row>
    <row r="159" spans="1:114" ht="15" customHeight="1" x14ac:dyDescent="0.25">
      <c r="A159" s="1753"/>
      <c r="B159" s="861">
        <v>16</v>
      </c>
      <c r="C159" s="1000" t="s">
        <v>1126</v>
      </c>
      <c r="D159" s="1001">
        <f t="shared" si="2"/>
        <v>1</v>
      </c>
      <c r="E159" s="873"/>
      <c r="F159" s="784"/>
      <c r="G159" s="784"/>
      <c r="H159" s="784"/>
      <c r="I159" s="784"/>
      <c r="J159" s="784"/>
      <c r="K159" s="784">
        <v>1</v>
      </c>
      <c r="L159" s="784"/>
      <c r="M159" s="872"/>
      <c r="N159" s="871"/>
      <c r="O159" s="784"/>
      <c r="P159" s="784"/>
      <c r="Q159" s="784"/>
      <c r="R159" s="784"/>
      <c r="S159" s="784"/>
      <c r="T159" s="784"/>
      <c r="U159" s="784"/>
      <c r="V159" s="784"/>
      <c r="W159" s="784"/>
      <c r="X159" s="784"/>
      <c r="Y159" s="872"/>
      <c r="Z159" s="871"/>
      <c r="AA159" s="784"/>
      <c r="AB159" s="784"/>
      <c r="AC159" s="784"/>
      <c r="AD159" s="784"/>
      <c r="AE159" s="784"/>
      <c r="AF159" s="784"/>
      <c r="AG159" s="784"/>
      <c r="AH159" s="784"/>
      <c r="AI159" s="784"/>
      <c r="AJ159" s="784"/>
      <c r="AK159" s="784"/>
      <c r="AL159" s="784"/>
      <c r="AM159" s="784"/>
      <c r="AN159" s="784"/>
      <c r="AO159" s="784"/>
      <c r="AP159" s="872"/>
      <c r="AQ159" s="871"/>
      <c r="AR159" s="784"/>
      <c r="AS159" s="784"/>
      <c r="AT159" s="784"/>
      <c r="AU159" s="784"/>
      <c r="AV159" s="784"/>
      <c r="AW159" s="784"/>
      <c r="AX159" s="784"/>
      <c r="AY159" s="784"/>
      <c r="AZ159" s="784"/>
      <c r="BA159" s="784"/>
      <c r="BB159" s="784"/>
      <c r="BC159" s="784"/>
      <c r="BD159" s="784"/>
      <c r="BE159" s="784"/>
      <c r="BF159" s="784"/>
      <c r="BG159" s="784"/>
      <c r="BH159" s="784"/>
      <c r="BI159" s="872"/>
      <c r="BJ159" s="80"/>
      <c r="BK159" s="784"/>
      <c r="BL159" s="784"/>
      <c r="BM159" s="784"/>
      <c r="BN159" s="784"/>
      <c r="BO159" s="784"/>
      <c r="BP159" s="784"/>
      <c r="BQ159" s="784"/>
      <c r="BR159" s="784"/>
      <c r="BS159" s="784"/>
      <c r="BT159" s="784"/>
      <c r="BU159" s="784"/>
      <c r="BV159" s="233"/>
      <c r="BW159" s="872"/>
      <c r="BX159" s="871"/>
      <c r="BY159" s="784"/>
      <c r="BZ159" s="784"/>
      <c r="CA159" s="784"/>
      <c r="CB159" s="784"/>
      <c r="CC159" s="784"/>
      <c r="CD159" s="784"/>
      <c r="CE159" s="784"/>
      <c r="CF159" s="784"/>
      <c r="CG159" s="784"/>
      <c r="CH159" s="784"/>
      <c r="CI159" s="784"/>
      <c r="CJ159" s="784"/>
      <c r="CK159" s="784"/>
      <c r="CL159" s="784"/>
      <c r="CM159" s="784"/>
      <c r="CN159" s="784"/>
      <c r="CO159" s="784"/>
      <c r="CP159" s="784"/>
      <c r="CQ159" s="784"/>
      <c r="CR159" s="784"/>
      <c r="CS159" s="784"/>
      <c r="CT159" s="784"/>
      <c r="CU159" s="784"/>
      <c r="CV159" s="784"/>
      <c r="CW159" s="784"/>
      <c r="CX159" s="784"/>
      <c r="CY159" s="784"/>
      <c r="CZ159" s="784"/>
      <c r="DA159" s="199"/>
      <c r="DB159" s="871"/>
      <c r="DC159" s="784"/>
      <c r="DD159" s="784"/>
      <c r="DE159" s="784"/>
      <c r="DF159" s="784"/>
      <c r="DG159" s="784"/>
      <c r="DH159" s="784"/>
      <c r="DI159" s="784"/>
      <c r="DJ159" s="872"/>
    </row>
    <row r="160" spans="1:114" ht="15" customHeight="1" thickBot="1" x14ac:dyDescent="0.3">
      <c r="A160" s="1753"/>
      <c r="B160" s="948">
        <v>17</v>
      </c>
      <c r="C160" s="1002" t="s">
        <v>1080</v>
      </c>
      <c r="D160" s="1003">
        <f t="shared" si="2"/>
        <v>0</v>
      </c>
      <c r="E160" s="873"/>
      <c r="F160" s="784"/>
      <c r="G160" s="784"/>
      <c r="H160" s="784"/>
      <c r="I160" s="784"/>
      <c r="J160" s="784"/>
      <c r="K160" s="784"/>
      <c r="L160" s="784"/>
      <c r="M160" s="872"/>
      <c r="N160" s="871"/>
      <c r="O160" s="784"/>
      <c r="P160" s="784"/>
      <c r="Q160" s="784"/>
      <c r="R160" s="784"/>
      <c r="S160" s="784"/>
      <c r="T160" s="784"/>
      <c r="U160" s="784"/>
      <c r="V160" s="784"/>
      <c r="W160" s="784"/>
      <c r="X160" s="784"/>
      <c r="Y160" s="872"/>
      <c r="Z160" s="871"/>
      <c r="AA160" s="784"/>
      <c r="AB160" s="784"/>
      <c r="AC160" s="784"/>
      <c r="AD160" s="784"/>
      <c r="AE160" s="784"/>
      <c r="AF160" s="784"/>
      <c r="AG160" s="784"/>
      <c r="AH160" s="784"/>
      <c r="AI160" s="784"/>
      <c r="AJ160" s="784"/>
      <c r="AK160" s="784"/>
      <c r="AL160" s="784"/>
      <c r="AM160" s="784"/>
      <c r="AN160" s="784"/>
      <c r="AO160" s="784"/>
      <c r="AP160" s="872"/>
      <c r="AQ160" s="871"/>
      <c r="AR160" s="784"/>
      <c r="AS160" s="784"/>
      <c r="AT160" s="784"/>
      <c r="AU160" s="784"/>
      <c r="AV160" s="784"/>
      <c r="AW160" s="784"/>
      <c r="AX160" s="784"/>
      <c r="AY160" s="784"/>
      <c r="AZ160" s="784"/>
      <c r="BA160" s="784"/>
      <c r="BB160" s="784"/>
      <c r="BC160" s="784"/>
      <c r="BD160" s="784"/>
      <c r="BE160" s="784"/>
      <c r="BF160" s="784"/>
      <c r="BG160" s="784"/>
      <c r="BH160" s="784"/>
      <c r="BI160" s="872"/>
      <c r="BJ160" s="80"/>
      <c r="BK160" s="784"/>
      <c r="BL160" s="784"/>
      <c r="BM160" s="784"/>
      <c r="BN160" s="784"/>
      <c r="BO160" s="784"/>
      <c r="BP160" s="784"/>
      <c r="BQ160" s="784"/>
      <c r="BR160" s="784"/>
      <c r="BS160" s="784"/>
      <c r="BT160" s="784"/>
      <c r="BU160" s="784"/>
      <c r="BV160" s="233"/>
      <c r="BW160" s="872"/>
      <c r="BX160" s="871"/>
      <c r="BY160" s="784"/>
      <c r="BZ160" s="784"/>
      <c r="CA160" s="784"/>
      <c r="CB160" s="784"/>
      <c r="CC160" s="784"/>
      <c r="CD160" s="784"/>
      <c r="CE160" s="784"/>
      <c r="CF160" s="784"/>
      <c r="CG160" s="784"/>
      <c r="CH160" s="784"/>
      <c r="CI160" s="784"/>
      <c r="CJ160" s="784"/>
      <c r="CK160" s="784"/>
      <c r="CL160" s="784"/>
      <c r="CM160" s="784"/>
      <c r="CN160" s="784"/>
      <c r="CO160" s="784"/>
      <c r="CP160" s="784"/>
      <c r="CQ160" s="784"/>
      <c r="CR160" s="784"/>
      <c r="CS160" s="784"/>
      <c r="CT160" s="784"/>
      <c r="CU160" s="784"/>
      <c r="CV160" s="784"/>
      <c r="CW160" s="784"/>
      <c r="CX160" s="784"/>
      <c r="CY160" s="784"/>
      <c r="CZ160" s="784"/>
      <c r="DA160" s="199"/>
      <c r="DB160" s="871"/>
      <c r="DC160" s="784"/>
      <c r="DD160" s="784"/>
      <c r="DE160" s="784"/>
      <c r="DF160" s="784"/>
      <c r="DG160" s="784"/>
      <c r="DH160" s="784"/>
      <c r="DI160" s="784"/>
      <c r="DJ160" s="872"/>
    </row>
    <row r="161" spans="1:114" ht="15" customHeight="1" thickBot="1" x14ac:dyDescent="0.3">
      <c r="A161" s="1738"/>
      <c r="B161" s="349">
        <v>18</v>
      </c>
      <c r="C161" s="1006" t="s">
        <v>1079</v>
      </c>
      <c r="D161" s="1007">
        <f t="shared" si="2"/>
        <v>1</v>
      </c>
      <c r="E161" s="951"/>
      <c r="F161" s="79"/>
      <c r="G161" s="79"/>
      <c r="H161" s="79"/>
      <c r="I161" s="79"/>
      <c r="J161" s="79"/>
      <c r="K161" s="79"/>
      <c r="L161" s="79"/>
      <c r="M161" s="875"/>
      <c r="N161" s="876"/>
      <c r="O161" s="79"/>
      <c r="P161" s="79"/>
      <c r="Q161" s="79"/>
      <c r="R161" s="79"/>
      <c r="S161" s="79"/>
      <c r="T161" s="79"/>
      <c r="U161" s="79"/>
      <c r="V161" s="79"/>
      <c r="W161" s="79"/>
      <c r="X161" s="79"/>
      <c r="Y161" s="875"/>
      <c r="Z161" s="876"/>
      <c r="AA161" s="79"/>
      <c r="AB161" s="79"/>
      <c r="AC161" s="79"/>
      <c r="AD161" s="79"/>
      <c r="AE161" s="79"/>
      <c r="AF161" s="79"/>
      <c r="AG161" s="79"/>
      <c r="AH161" s="79"/>
      <c r="AI161" s="79"/>
      <c r="AJ161" s="79"/>
      <c r="AK161" s="79"/>
      <c r="AL161" s="79"/>
      <c r="AM161" s="79"/>
      <c r="AN161" s="79">
        <v>1</v>
      </c>
      <c r="AO161" s="79"/>
      <c r="AP161" s="875"/>
      <c r="AQ161" s="876"/>
      <c r="AR161" s="79"/>
      <c r="AS161" s="79"/>
      <c r="AT161" s="79"/>
      <c r="AU161" s="79"/>
      <c r="AV161" s="79"/>
      <c r="AW161" s="79"/>
      <c r="AX161" s="79"/>
      <c r="AY161" s="79"/>
      <c r="AZ161" s="79"/>
      <c r="BA161" s="79"/>
      <c r="BB161" s="79"/>
      <c r="BC161" s="79"/>
      <c r="BD161" s="79"/>
      <c r="BE161" s="79"/>
      <c r="BF161" s="79"/>
      <c r="BG161" s="79"/>
      <c r="BH161" s="79"/>
      <c r="BI161" s="875"/>
      <c r="BJ161" s="81"/>
      <c r="BK161" s="79"/>
      <c r="BL161" s="79"/>
      <c r="BM161" s="79"/>
      <c r="BN161" s="79"/>
      <c r="BO161" s="79"/>
      <c r="BP161" s="79"/>
      <c r="BQ161" s="79"/>
      <c r="BR161" s="79"/>
      <c r="BS161" s="79"/>
      <c r="BT161" s="79"/>
      <c r="BU161" s="79"/>
      <c r="BV161" s="1249"/>
      <c r="BW161" s="875"/>
      <c r="BX161" s="876"/>
      <c r="BY161" s="79"/>
      <c r="BZ161" s="79"/>
      <c r="CA161" s="79"/>
      <c r="CB161" s="79"/>
      <c r="CC161" s="79"/>
      <c r="CD161" s="79"/>
      <c r="CE161" s="79"/>
      <c r="CF161" s="79"/>
      <c r="CG161" s="79"/>
      <c r="CH161" s="79"/>
      <c r="CI161" s="79"/>
      <c r="CJ161" s="79"/>
      <c r="CK161" s="79"/>
      <c r="CL161" s="79"/>
      <c r="CM161" s="79"/>
      <c r="CN161" s="79"/>
      <c r="CO161" s="79"/>
      <c r="CP161" s="79"/>
      <c r="CQ161" s="79"/>
      <c r="CR161" s="79"/>
      <c r="CS161" s="79"/>
      <c r="CT161" s="79"/>
      <c r="CU161" s="79"/>
      <c r="CV161" s="79"/>
      <c r="CW161" s="79"/>
      <c r="CX161" s="79"/>
      <c r="CY161" s="79"/>
      <c r="CZ161" s="79"/>
      <c r="DA161" s="200"/>
      <c r="DB161" s="876"/>
      <c r="DC161" s="79"/>
      <c r="DD161" s="79"/>
      <c r="DE161" s="79"/>
      <c r="DF161" s="79"/>
      <c r="DG161" s="79"/>
      <c r="DH161" s="79"/>
      <c r="DI161" s="79"/>
      <c r="DJ161" s="875"/>
    </row>
    <row r="162" spans="1:114" ht="27" customHeight="1" x14ac:dyDescent="0.25">
      <c r="A162" s="1736" t="s">
        <v>541</v>
      </c>
      <c r="B162" s="937">
        <v>1</v>
      </c>
      <c r="C162" s="971" t="s">
        <v>660</v>
      </c>
      <c r="D162" s="972">
        <f t="shared" si="2"/>
        <v>1</v>
      </c>
      <c r="E162" s="892"/>
      <c r="F162" s="119"/>
      <c r="G162" s="119"/>
      <c r="H162" s="119"/>
      <c r="I162" s="119"/>
      <c r="J162" s="119"/>
      <c r="K162" s="119"/>
      <c r="L162" s="119"/>
      <c r="M162" s="893"/>
      <c r="N162" s="894"/>
      <c r="O162" s="119"/>
      <c r="P162" s="119"/>
      <c r="Q162" s="119"/>
      <c r="R162" s="119"/>
      <c r="S162" s="119"/>
      <c r="T162" s="119"/>
      <c r="U162" s="119"/>
      <c r="V162" s="119"/>
      <c r="W162" s="119"/>
      <c r="X162" s="119"/>
      <c r="Y162" s="893"/>
      <c r="Z162" s="894"/>
      <c r="AA162" s="119"/>
      <c r="AB162" s="119"/>
      <c r="AC162" s="119"/>
      <c r="AD162" s="119"/>
      <c r="AE162" s="119"/>
      <c r="AF162" s="119"/>
      <c r="AG162" s="119"/>
      <c r="AH162" s="119"/>
      <c r="AI162" s="119"/>
      <c r="AJ162" s="119"/>
      <c r="AK162" s="119"/>
      <c r="AL162" s="119"/>
      <c r="AM162" s="119"/>
      <c r="AN162" s="119"/>
      <c r="AO162" s="119"/>
      <c r="AP162" s="893"/>
      <c r="AQ162" s="894"/>
      <c r="AR162" s="119"/>
      <c r="AS162" s="119"/>
      <c r="AT162" s="119"/>
      <c r="AU162" s="119"/>
      <c r="AV162" s="119"/>
      <c r="AW162" s="119"/>
      <c r="AX162" s="119"/>
      <c r="AY162" s="119"/>
      <c r="AZ162" s="119"/>
      <c r="BA162" s="119"/>
      <c r="BB162" s="119"/>
      <c r="BC162" s="119"/>
      <c r="BD162" s="119"/>
      <c r="BE162" s="119"/>
      <c r="BF162" s="119"/>
      <c r="BG162" s="119"/>
      <c r="BH162" s="119"/>
      <c r="BI162" s="893"/>
      <c r="BJ162" s="118"/>
      <c r="BK162" s="119"/>
      <c r="BL162" s="119"/>
      <c r="BM162" s="119"/>
      <c r="BN162" s="119"/>
      <c r="BO162" s="119"/>
      <c r="BP162" s="119"/>
      <c r="BQ162" s="119"/>
      <c r="BR162" s="119"/>
      <c r="BS162" s="119"/>
      <c r="BT162" s="119"/>
      <c r="BU162" s="119"/>
      <c r="BV162" s="1246"/>
      <c r="BW162" s="893"/>
      <c r="BX162" s="894"/>
      <c r="BY162" s="119"/>
      <c r="BZ162" s="119"/>
      <c r="CA162" s="119"/>
      <c r="CB162" s="119"/>
      <c r="CC162" s="119"/>
      <c r="CD162" s="119"/>
      <c r="CE162" s="119">
        <v>1</v>
      </c>
      <c r="CF162" s="119"/>
      <c r="CG162" s="119"/>
      <c r="CH162" s="119"/>
      <c r="CI162" s="119"/>
      <c r="CJ162" s="119"/>
      <c r="CK162" s="119"/>
      <c r="CL162" s="119"/>
      <c r="CM162" s="119"/>
      <c r="CN162" s="119"/>
      <c r="CO162" s="119"/>
      <c r="CP162" s="119"/>
      <c r="CQ162" s="119"/>
      <c r="CR162" s="119"/>
      <c r="CS162" s="119"/>
      <c r="CT162" s="119"/>
      <c r="CU162" s="119"/>
      <c r="CV162" s="119"/>
      <c r="CW162" s="119"/>
      <c r="CX162" s="119"/>
      <c r="CY162" s="119"/>
      <c r="CZ162" s="119"/>
      <c r="DA162" s="198"/>
      <c r="DB162" s="894"/>
      <c r="DC162" s="119"/>
      <c r="DD162" s="119"/>
      <c r="DE162" s="119"/>
      <c r="DF162" s="119"/>
      <c r="DG162" s="119"/>
      <c r="DH162" s="119"/>
      <c r="DI162" s="119"/>
      <c r="DJ162" s="893"/>
    </row>
    <row r="163" spans="1:114" ht="15" customHeight="1" x14ac:dyDescent="0.25">
      <c r="A163" s="1737"/>
      <c r="B163" s="860">
        <v>2</v>
      </c>
      <c r="C163" s="973" t="s">
        <v>1069</v>
      </c>
      <c r="D163" s="974">
        <f t="shared" si="2"/>
        <v>3</v>
      </c>
      <c r="E163" s="873"/>
      <c r="F163" s="784"/>
      <c r="G163" s="784"/>
      <c r="H163" s="784"/>
      <c r="I163" s="784"/>
      <c r="J163" s="784"/>
      <c r="K163" s="784"/>
      <c r="L163" s="784"/>
      <c r="M163" s="872"/>
      <c r="N163" s="871"/>
      <c r="O163" s="784"/>
      <c r="P163" s="784"/>
      <c r="Q163" s="784"/>
      <c r="R163" s="784"/>
      <c r="S163" s="784"/>
      <c r="T163" s="784"/>
      <c r="U163" s="784"/>
      <c r="V163" s="784"/>
      <c r="W163" s="784"/>
      <c r="X163" s="784"/>
      <c r="Y163" s="872"/>
      <c r="Z163" s="871"/>
      <c r="AA163" s="784"/>
      <c r="AB163" s="784"/>
      <c r="AC163" s="784"/>
      <c r="AD163" s="784"/>
      <c r="AE163" s="784"/>
      <c r="AF163" s="784"/>
      <c r="AG163" s="784"/>
      <c r="AH163" s="784"/>
      <c r="AI163" s="784"/>
      <c r="AJ163" s="784"/>
      <c r="AK163" s="784"/>
      <c r="AL163" s="784"/>
      <c r="AM163" s="784"/>
      <c r="AN163" s="784"/>
      <c r="AO163" s="784"/>
      <c r="AP163" s="872"/>
      <c r="AQ163" s="871"/>
      <c r="AR163" s="784"/>
      <c r="AS163" s="784"/>
      <c r="AT163" s="784"/>
      <c r="AU163" s="784"/>
      <c r="AV163" s="784"/>
      <c r="AW163" s="784"/>
      <c r="AX163" s="784"/>
      <c r="AY163" s="784"/>
      <c r="AZ163" s="784"/>
      <c r="BA163" s="784"/>
      <c r="BB163" s="784"/>
      <c r="BC163" s="784"/>
      <c r="BD163" s="784"/>
      <c r="BE163" s="784"/>
      <c r="BF163" s="784"/>
      <c r="BG163" s="784"/>
      <c r="BH163" s="784"/>
      <c r="BI163" s="872"/>
      <c r="BJ163" s="80"/>
      <c r="BK163" s="784"/>
      <c r="BL163" s="784"/>
      <c r="BM163" s="784"/>
      <c r="BN163" s="784"/>
      <c r="BO163" s="784"/>
      <c r="BP163" s="784"/>
      <c r="BQ163" s="784"/>
      <c r="BR163" s="784"/>
      <c r="BS163" s="784"/>
      <c r="BT163" s="784"/>
      <c r="BU163" s="784"/>
      <c r="BV163" s="233"/>
      <c r="BW163" s="872"/>
      <c r="BX163" s="871"/>
      <c r="BY163" s="784"/>
      <c r="BZ163" s="784">
        <v>1</v>
      </c>
      <c r="CA163" s="784"/>
      <c r="CB163" s="784"/>
      <c r="CC163" s="784"/>
      <c r="CD163" s="784"/>
      <c r="CE163" s="784">
        <v>1</v>
      </c>
      <c r="CF163" s="784"/>
      <c r="CG163" s="784"/>
      <c r="CH163" s="784"/>
      <c r="CI163" s="784">
        <v>1</v>
      </c>
      <c r="CJ163" s="784"/>
      <c r="CK163" s="784"/>
      <c r="CL163" s="784"/>
      <c r="CM163" s="784"/>
      <c r="CN163" s="784"/>
      <c r="CO163" s="784"/>
      <c r="CP163" s="784"/>
      <c r="CQ163" s="784"/>
      <c r="CR163" s="784"/>
      <c r="CS163" s="784"/>
      <c r="CT163" s="784"/>
      <c r="CU163" s="784"/>
      <c r="CV163" s="784"/>
      <c r="CW163" s="784"/>
      <c r="CX163" s="784"/>
      <c r="CY163" s="784"/>
      <c r="CZ163" s="784"/>
      <c r="DA163" s="199"/>
      <c r="DB163" s="871"/>
      <c r="DC163" s="784"/>
      <c r="DD163" s="784"/>
      <c r="DE163" s="784"/>
      <c r="DF163" s="784"/>
      <c r="DG163" s="784"/>
      <c r="DH163" s="784"/>
      <c r="DI163" s="784"/>
      <c r="DJ163" s="872"/>
    </row>
    <row r="164" spans="1:114" s="1336" customFormat="1" ht="15" customHeight="1" x14ac:dyDescent="0.25">
      <c r="A164" s="1737"/>
      <c r="B164" s="860">
        <v>3</v>
      </c>
      <c r="C164" s="973" t="s">
        <v>1612</v>
      </c>
      <c r="D164" s="974">
        <f t="shared" si="2"/>
        <v>1</v>
      </c>
      <c r="E164" s="873"/>
      <c r="F164" s="1337"/>
      <c r="G164" s="1337"/>
      <c r="H164" s="1337"/>
      <c r="I164" s="1337"/>
      <c r="J164" s="1337"/>
      <c r="K164" s="1337"/>
      <c r="L164" s="1337"/>
      <c r="M164" s="872"/>
      <c r="N164" s="871"/>
      <c r="O164" s="1337"/>
      <c r="P164" s="1337"/>
      <c r="Q164" s="1337"/>
      <c r="R164" s="1337"/>
      <c r="S164" s="1337"/>
      <c r="T164" s="1337"/>
      <c r="U164" s="1337"/>
      <c r="V164" s="1337"/>
      <c r="W164" s="1337"/>
      <c r="X164" s="1337"/>
      <c r="Y164" s="872"/>
      <c r="Z164" s="871"/>
      <c r="AA164" s="1337"/>
      <c r="AB164" s="1337"/>
      <c r="AC164" s="1337"/>
      <c r="AD164" s="1337"/>
      <c r="AE164" s="1337"/>
      <c r="AF164" s="1337"/>
      <c r="AG164" s="1337"/>
      <c r="AH164" s="1337"/>
      <c r="AI164" s="1337"/>
      <c r="AJ164" s="1337"/>
      <c r="AK164" s="1337"/>
      <c r="AL164" s="1337"/>
      <c r="AM164" s="1337"/>
      <c r="AN164" s="1337"/>
      <c r="AO164" s="1337"/>
      <c r="AP164" s="872"/>
      <c r="AQ164" s="871"/>
      <c r="AR164" s="1337"/>
      <c r="AS164" s="1337"/>
      <c r="AT164" s="1337"/>
      <c r="AU164" s="1337"/>
      <c r="AV164" s="1337"/>
      <c r="AW164" s="1337"/>
      <c r="AX164" s="1337"/>
      <c r="AY164" s="1337"/>
      <c r="AZ164" s="1337"/>
      <c r="BA164" s="1337"/>
      <c r="BB164" s="1337"/>
      <c r="BC164" s="1337"/>
      <c r="BD164" s="1337"/>
      <c r="BE164" s="1337"/>
      <c r="BF164" s="1337"/>
      <c r="BG164" s="1337"/>
      <c r="BH164" s="1337"/>
      <c r="BI164" s="872"/>
      <c r="BJ164" s="1383"/>
      <c r="BK164" s="1337"/>
      <c r="BL164" s="1337"/>
      <c r="BM164" s="1337"/>
      <c r="BN164" s="1337"/>
      <c r="BO164" s="1337"/>
      <c r="BP164" s="1337"/>
      <c r="BQ164" s="1337"/>
      <c r="BR164" s="1337"/>
      <c r="BS164" s="1337"/>
      <c r="BT164" s="1337"/>
      <c r="BU164" s="1337"/>
      <c r="BV164" s="233"/>
      <c r="BW164" s="872"/>
      <c r="BX164" s="871"/>
      <c r="BY164" s="1337"/>
      <c r="BZ164" s="1337"/>
      <c r="CA164" s="1337"/>
      <c r="CB164" s="1337"/>
      <c r="CC164" s="1337"/>
      <c r="CD164" s="1337"/>
      <c r="CE164" s="1337"/>
      <c r="CF164" s="1337"/>
      <c r="CG164" s="1337"/>
      <c r="CH164" s="1337"/>
      <c r="CI164" s="1337"/>
      <c r="CJ164" s="1337"/>
      <c r="CK164" s="1337"/>
      <c r="CL164" s="1337"/>
      <c r="CM164" s="1337"/>
      <c r="CN164" s="1337">
        <v>1</v>
      </c>
      <c r="CO164" s="1337"/>
      <c r="CP164" s="1337"/>
      <c r="CQ164" s="1337"/>
      <c r="CR164" s="1337"/>
      <c r="CS164" s="1337"/>
      <c r="CT164" s="1337"/>
      <c r="CU164" s="1337"/>
      <c r="CV164" s="1337"/>
      <c r="CW164" s="1337"/>
      <c r="CX164" s="1337"/>
      <c r="CY164" s="1337"/>
      <c r="CZ164" s="1337"/>
      <c r="DA164" s="1421"/>
      <c r="DB164" s="871"/>
      <c r="DC164" s="1337"/>
      <c r="DD164" s="1337"/>
      <c r="DE164" s="1337"/>
      <c r="DF164" s="1337"/>
      <c r="DG164" s="1337"/>
      <c r="DH164" s="1337"/>
      <c r="DI164" s="1337"/>
      <c r="DJ164" s="872"/>
    </row>
    <row r="165" spans="1:114" ht="15" customHeight="1" x14ac:dyDescent="0.25">
      <c r="A165" s="1737"/>
      <c r="B165" s="860">
        <v>4</v>
      </c>
      <c r="C165" s="975" t="s">
        <v>495</v>
      </c>
      <c r="D165" s="976">
        <f t="shared" si="2"/>
        <v>1</v>
      </c>
      <c r="E165" s="873"/>
      <c r="F165" s="784"/>
      <c r="G165" s="784"/>
      <c r="H165" s="784"/>
      <c r="I165" s="784"/>
      <c r="J165" s="784"/>
      <c r="K165" s="784"/>
      <c r="L165" s="784"/>
      <c r="M165" s="872"/>
      <c r="N165" s="871"/>
      <c r="O165" s="784"/>
      <c r="P165" s="784"/>
      <c r="Q165" s="784">
        <v>1</v>
      </c>
      <c r="R165" s="784"/>
      <c r="S165" s="784"/>
      <c r="T165" s="784"/>
      <c r="U165" s="784"/>
      <c r="V165" s="784"/>
      <c r="W165" s="784"/>
      <c r="X165" s="784"/>
      <c r="Y165" s="872"/>
      <c r="Z165" s="871"/>
      <c r="AA165" s="784"/>
      <c r="AB165" s="784"/>
      <c r="AC165" s="784"/>
      <c r="AD165" s="784"/>
      <c r="AE165" s="784"/>
      <c r="AF165" s="784"/>
      <c r="AG165" s="784"/>
      <c r="AH165" s="784"/>
      <c r="AI165" s="784"/>
      <c r="AJ165" s="784"/>
      <c r="AK165" s="784"/>
      <c r="AL165" s="784"/>
      <c r="AM165" s="784"/>
      <c r="AN165" s="784"/>
      <c r="AO165" s="784"/>
      <c r="AP165" s="872"/>
      <c r="AQ165" s="871"/>
      <c r="AR165" s="784"/>
      <c r="AS165" s="784"/>
      <c r="AT165" s="784"/>
      <c r="AU165" s="784"/>
      <c r="AV165" s="784"/>
      <c r="AW165" s="784"/>
      <c r="AX165" s="784"/>
      <c r="AY165" s="784"/>
      <c r="AZ165" s="784"/>
      <c r="BA165" s="784"/>
      <c r="BB165" s="784"/>
      <c r="BC165" s="784"/>
      <c r="BD165" s="784"/>
      <c r="BE165" s="784"/>
      <c r="BF165" s="784"/>
      <c r="BG165" s="784"/>
      <c r="BH165" s="784"/>
      <c r="BI165" s="872"/>
      <c r="BJ165" s="80"/>
      <c r="BK165" s="784"/>
      <c r="BL165" s="784"/>
      <c r="BM165" s="784"/>
      <c r="BN165" s="784"/>
      <c r="BO165" s="784"/>
      <c r="BP165" s="784"/>
      <c r="BQ165" s="784"/>
      <c r="BR165" s="784"/>
      <c r="BS165" s="784"/>
      <c r="BT165" s="784"/>
      <c r="BU165" s="784"/>
      <c r="BV165" s="233"/>
      <c r="BW165" s="872"/>
      <c r="BX165" s="871"/>
      <c r="BY165" s="784"/>
      <c r="BZ165" s="784"/>
      <c r="CA165" s="784"/>
      <c r="CB165" s="784"/>
      <c r="CC165" s="784"/>
      <c r="CD165" s="784"/>
      <c r="CE165" s="784"/>
      <c r="CF165" s="784"/>
      <c r="CG165" s="784"/>
      <c r="CH165" s="784"/>
      <c r="CI165" s="784"/>
      <c r="CJ165" s="784"/>
      <c r="CK165" s="784"/>
      <c r="CL165" s="784"/>
      <c r="CM165" s="784"/>
      <c r="CN165" s="784"/>
      <c r="CO165" s="784"/>
      <c r="CP165" s="784"/>
      <c r="CQ165" s="784"/>
      <c r="CR165" s="784"/>
      <c r="CS165" s="784"/>
      <c r="CT165" s="784"/>
      <c r="CU165" s="784"/>
      <c r="CV165" s="784"/>
      <c r="CW165" s="784"/>
      <c r="CX165" s="784"/>
      <c r="CY165" s="784"/>
      <c r="CZ165" s="784"/>
      <c r="DA165" s="199"/>
      <c r="DB165" s="871"/>
      <c r="DC165" s="784"/>
      <c r="DD165" s="784"/>
      <c r="DE165" s="784"/>
      <c r="DF165" s="784"/>
      <c r="DG165" s="784"/>
      <c r="DH165" s="784"/>
      <c r="DI165" s="784"/>
      <c r="DJ165" s="872"/>
    </row>
    <row r="166" spans="1:114" ht="15" customHeight="1" x14ac:dyDescent="0.25">
      <c r="A166" s="1737"/>
      <c r="B166" s="860">
        <v>5</v>
      </c>
      <c r="C166" s="973" t="s">
        <v>106</v>
      </c>
      <c r="D166" s="974">
        <f t="shared" si="2"/>
        <v>1</v>
      </c>
      <c r="E166" s="873"/>
      <c r="F166" s="784"/>
      <c r="G166" s="784"/>
      <c r="H166" s="784"/>
      <c r="I166" s="784"/>
      <c r="J166" s="784"/>
      <c r="K166" s="784"/>
      <c r="L166" s="784"/>
      <c r="M166" s="872"/>
      <c r="N166" s="871"/>
      <c r="O166" s="784"/>
      <c r="P166" s="784"/>
      <c r="Q166" s="784"/>
      <c r="R166" s="784"/>
      <c r="S166" s="784"/>
      <c r="T166" s="784"/>
      <c r="U166" s="784"/>
      <c r="V166" s="784"/>
      <c r="W166" s="784"/>
      <c r="X166" s="784"/>
      <c r="Y166" s="872"/>
      <c r="Z166" s="871"/>
      <c r="AA166" s="784"/>
      <c r="AB166" s="784"/>
      <c r="AC166" s="784"/>
      <c r="AD166" s="784"/>
      <c r="AE166" s="784"/>
      <c r="AF166" s="784"/>
      <c r="AG166" s="784"/>
      <c r="AH166" s="784"/>
      <c r="AI166" s="784">
        <v>1</v>
      </c>
      <c r="AJ166" s="784"/>
      <c r="AK166" s="784"/>
      <c r="AL166" s="784"/>
      <c r="AM166" s="784"/>
      <c r="AN166" s="784"/>
      <c r="AO166" s="784"/>
      <c r="AP166" s="872"/>
      <c r="AQ166" s="871"/>
      <c r="AR166" s="784"/>
      <c r="AS166" s="784"/>
      <c r="AT166" s="784"/>
      <c r="AU166" s="784"/>
      <c r="AV166" s="784"/>
      <c r="AW166" s="784"/>
      <c r="AX166" s="784"/>
      <c r="AY166" s="784"/>
      <c r="AZ166" s="784"/>
      <c r="BA166" s="784"/>
      <c r="BB166" s="784"/>
      <c r="BC166" s="784"/>
      <c r="BD166" s="784"/>
      <c r="BE166" s="784"/>
      <c r="BF166" s="784"/>
      <c r="BG166" s="784"/>
      <c r="BH166" s="784"/>
      <c r="BI166" s="872"/>
      <c r="BJ166" s="80"/>
      <c r="BK166" s="784"/>
      <c r="BL166" s="784"/>
      <c r="BM166" s="784"/>
      <c r="BN166" s="784"/>
      <c r="BO166" s="784"/>
      <c r="BP166" s="784"/>
      <c r="BQ166" s="784"/>
      <c r="BR166" s="784"/>
      <c r="BS166" s="784"/>
      <c r="BT166" s="784"/>
      <c r="BU166" s="784"/>
      <c r="BV166" s="233"/>
      <c r="BW166" s="872"/>
      <c r="BX166" s="871"/>
      <c r="BY166" s="784"/>
      <c r="BZ166" s="784"/>
      <c r="CA166" s="784"/>
      <c r="CB166" s="784"/>
      <c r="CC166" s="784"/>
      <c r="CD166" s="784"/>
      <c r="CE166" s="784"/>
      <c r="CF166" s="784"/>
      <c r="CG166" s="784"/>
      <c r="CH166" s="784"/>
      <c r="CI166" s="784"/>
      <c r="CJ166" s="784"/>
      <c r="CK166" s="784"/>
      <c r="CL166" s="784"/>
      <c r="CM166" s="784"/>
      <c r="CN166" s="784"/>
      <c r="CO166" s="784"/>
      <c r="CP166" s="784"/>
      <c r="CQ166" s="784"/>
      <c r="CR166" s="784"/>
      <c r="CS166" s="784"/>
      <c r="CT166" s="784"/>
      <c r="CU166" s="784"/>
      <c r="CV166" s="784"/>
      <c r="CW166" s="784"/>
      <c r="CX166" s="784"/>
      <c r="CY166" s="784"/>
      <c r="CZ166" s="784"/>
      <c r="DA166" s="199"/>
      <c r="DB166" s="871"/>
      <c r="DC166" s="784"/>
      <c r="DD166" s="784"/>
      <c r="DE166" s="784"/>
      <c r="DF166" s="784"/>
      <c r="DG166" s="784"/>
      <c r="DH166" s="784"/>
      <c r="DI166" s="784"/>
      <c r="DJ166" s="872"/>
    </row>
    <row r="167" spans="1:114" ht="15" customHeight="1" x14ac:dyDescent="0.25">
      <c r="A167" s="1737"/>
      <c r="B167" s="860">
        <v>6</v>
      </c>
      <c r="C167" s="973" t="s">
        <v>93</v>
      </c>
      <c r="D167" s="974">
        <f t="shared" si="2"/>
        <v>1</v>
      </c>
      <c r="E167" s="873"/>
      <c r="F167" s="784"/>
      <c r="G167" s="784"/>
      <c r="H167" s="784"/>
      <c r="I167" s="784"/>
      <c r="J167" s="784"/>
      <c r="K167" s="784"/>
      <c r="L167" s="784"/>
      <c r="M167" s="872"/>
      <c r="N167" s="871"/>
      <c r="O167" s="784"/>
      <c r="P167" s="784"/>
      <c r="Q167" s="784"/>
      <c r="R167" s="784"/>
      <c r="S167" s="784"/>
      <c r="T167" s="784"/>
      <c r="U167" s="784"/>
      <c r="V167" s="784"/>
      <c r="W167" s="784"/>
      <c r="X167" s="784"/>
      <c r="Y167" s="872"/>
      <c r="Z167" s="871"/>
      <c r="AA167" s="784"/>
      <c r="AB167" s="784"/>
      <c r="AC167" s="784"/>
      <c r="AD167" s="784"/>
      <c r="AE167" s="784"/>
      <c r="AF167" s="784"/>
      <c r="AG167" s="784"/>
      <c r="AH167" s="784"/>
      <c r="AI167" s="784"/>
      <c r="AJ167" s="784"/>
      <c r="AK167" s="784"/>
      <c r="AL167" s="784"/>
      <c r="AM167" s="784"/>
      <c r="AN167" s="784"/>
      <c r="AO167" s="784"/>
      <c r="AP167" s="872"/>
      <c r="AQ167" s="871"/>
      <c r="AR167" s="784"/>
      <c r="AS167" s="784"/>
      <c r="AT167" s="784"/>
      <c r="AU167" s="784"/>
      <c r="AV167" s="784"/>
      <c r="AW167" s="784"/>
      <c r="AX167" s="784"/>
      <c r="AY167" s="784"/>
      <c r="AZ167" s="784"/>
      <c r="BA167" s="784"/>
      <c r="BB167" s="784"/>
      <c r="BC167" s="784"/>
      <c r="BD167" s="784"/>
      <c r="BE167" s="784"/>
      <c r="BF167" s="784"/>
      <c r="BG167" s="784"/>
      <c r="BH167" s="784"/>
      <c r="BI167" s="872"/>
      <c r="BJ167" s="80"/>
      <c r="BK167" s="784"/>
      <c r="BL167" s="784"/>
      <c r="BM167" s="784"/>
      <c r="BN167" s="784"/>
      <c r="BO167" s="784"/>
      <c r="BP167" s="784"/>
      <c r="BQ167" s="784"/>
      <c r="BR167" s="784"/>
      <c r="BS167" s="784"/>
      <c r="BT167" s="784"/>
      <c r="BU167" s="784"/>
      <c r="BV167" s="233"/>
      <c r="BW167" s="872"/>
      <c r="BX167" s="871"/>
      <c r="BY167" s="784"/>
      <c r="BZ167" s="784"/>
      <c r="CA167" s="784"/>
      <c r="CB167" s="784"/>
      <c r="CC167" s="784"/>
      <c r="CD167" s="784"/>
      <c r="CE167" s="784"/>
      <c r="CF167" s="784"/>
      <c r="CG167" s="784"/>
      <c r="CH167" s="784"/>
      <c r="CI167" s="784"/>
      <c r="CJ167" s="784">
        <v>1</v>
      </c>
      <c r="CK167" s="784"/>
      <c r="CL167" s="784"/>
      <c r="CM167" s="784"/>
      <c r="CN167" s="784"/>
      <c r="CO167" s="784"/>
      <c r="CP167" s="784"/>
      <c r="CQ167" s="784"/>
      <c r="CR167" s="784"/>
      <c r="CS167" s="784"/>
      <c r="CT167" s="784"/>
      <c r="CU167" s="784"/>
      <c r="CV167" s="784"/>
      <c r="CW167" s="784"/>
      <c r="CX167" s="784"/>
      <c r="CY167" s="784"/>
      <c r="CZ167" s="784"/>
      <c r="DA167" s="199"/>
      <c r="DB167" s="871"/>
      <c r="DC167" s="784"/>
      <c r="DD167" s="784"/>
      <c r="DE167" s="784"/>
      <c r="DF167" s="784"/>
      <c r="DG167" s="784"/>
      <c r="DH167" s="784"/>
      <c r="DI167" s="784"/>
      <c r="DJ167" s="872"/>
    </row>
    <row r="168" spans="1:114" ht="15" customHeight="1" x14ac:dyDescent="0.25">
      <c r="A168" s="1737"/>
      <c r="B168" s="860">
        <v>7</v>
      </c>
      <c r="C168" s="973" t="s">
        <v>312</v>
      </c>
      <c r="D168" s="974">
        <f t="shared" si="2"/>
        <v>7</v>
      </c>
      <c r="E168" s="873"/>
      <c r="F168" s="784"/>
      <c r="G168" s="784"/>
      <c r="H168" s="784"/>
      <c r="I168" s="784"/>
      <c r="J168" s="784"/>
      <c r="K168" s="784"/>
      <c r="L168" s="784"/>
      <c r="M168" s="872">
        <v>1</v>
      </c>
      <c r="N168" s="871"/>
      <c r="O168" s="784"/>
      <c r="P168" s="784"/>
      <c r="Q168" s="784"/>
      <c r="R168" s="784"/>
      <c r="S168" s="784"/>
      <c r="T168" s="784">
        <v>1</v>
      </c>
      <c r="U168" s="784">
        <v>1</v>
      </c>
      <c r="V168" s="784"/>
      <c r="W168" s="784"/>
      <c r="X168" s="784"/>
      <c r="Y168" s="872">
        <v>1</v>
      </c>
      <c r="Z168" s="871"/>
      <c r="AA168" s="784"/>
      <c r="AB168" s="784"/>
      <c r="AC168" s="784"/>
      <c r="AD168" s="784">
        <v>1</v>
      </c>
      <c r="AE168" s="784"/>
      <c r="AF168" s="784"/>
      <c r="AG168" s="784"/>
      <c r="AH168" s="784"/>
      <c r="AI168" s="784"/>
      <c r="AJ168" s="784"/>
      <c r="AK168" s="784"/>
      <c r="AL168" s="784"/>
      <c r="AM168" s="784">
        <v>1</v>
      </c>
      <c r="AN168" s="784"/>
      <c r="AO168" s="784"/>
      <c r="AP168" s="872"/>
      <c r="AQ168" s="871"/>
      <c r="AR168" s="784"/>
      <c r="AS168" s="784"/>
      <c r="AT168" s="784"/>
      <c r="AU168" s="784"/>
      <c r="AV168" s="784"/>
      <c r="AW168" s="784"/>
      <c r="AX168" s="784"/>
      <c r="AY168" s="784"/>
      <c r="AZ168" s="784"/>
      <c r="BA168" s="784"/>
      <c r="BB168" s="784"/>
      <c r="BC168" s="784"/>
      <c r="BD168" s="784"/>
      <c r="BE168" s="784"/>
      <c r="BF168" s="784"/>
      <c r="BG168" s="784"/>
      <c r="BH168" s="784"/>
      <c r="BI168" s="872"/>
      <c r="BJ168" s="80"/>
      <c r="BK168" s="784"/>
      <c r="BL168" s="784"/>
      <c r="BM168" s="784"/>
      <c r="BN168" s="784"/>
      <c r="BO168" s="784"/>
      <c r="BP168" s="784"/>
      <c r="BQ168" s="784"/>
      <c r="BR168" s="784">
        <v>1</v>
      </c>
      <c r="BS168" s="784"/>
      <c r="BT168" s="784"/>
      <c r="BU168" s="784"/>
      <c r="BV168" s="233"/>
      <c r="BW168" s="872"/>
      <c r="BX168" s="871"/>
      <c r="BY168" s="784"/>
      <c r="BZ168" s="784"/>
      <c r="CA168" s="784"/>
      <c r="CB168" s="784"/>
      <c r="CC168" s="784"/>
      <c r="CD168" s="784"/>
      <c r="CE168" s="784"/>
      <c r="CF168" s="784"/>
      <c r="CG168" s="784"/>
      <c r="CH168" s="784"/>
      <c r="CI168" s="784"/>
      <c r="CJ168" s="784"/>
      <c r="CK168" s="784"/>
      <c r="CL168" s="784"/>
      <c r="CM168" s="784"/>
      <c r="CN168" s="784"/>
      <c r="CO168" s="784"/>
      <c r="CP168" s="784"/>
      <c r="CQ168" s="784"/>
      <c r="CR168" s="784"/>
      <c r="CS168" s="784"/>
      <c r="CT168" s="784"/>
      <c r="CU168" s="784"/>
      <c r="CV168" s="784"/>
      <c r="CW168" s="784"/>
      <c r="CX168" s="784"/>
      <c r="CY168" s="784"/>
      <c r="CZ168" s="784"/>
      <c r="DA168" s="199"/>
      <c r="DB168" s="871"/>
      <c r="DC168" s="784"/>
      <c r="DD168" s="784"/>
      <c r="DE168" s="784"/>
      <c r="DF168" s="784"/>
      <c r="DG168" s="784"/>
      <c r="DH168" s="784"/>
      <c r="DI168" s="784"/>
      <c r="DJ168" s="872"/>
    </row>
    <row r="169" spans="1:114" ht="15" customHeight="1" x14ac:dyDescent="0.25">
      <c r="A169" s="1737"/>
      <c r="B169" s="860">
        <v>8</v>
      </c>
      <c r="C169" s="973" t="s">
        <v>133</v>
      </c>
      <c r="D169" s="974">
        <f t="shared" si="2"/>
        <v>2</v>
      </c>
      <c r="E169" s="873"/>
      <c r="F169" s="784"/>
      <c r="G169" s="784"/>
      <c r="H169" s="784"/>
      <c r="I169" s="784"/>
      <c r="J169" s="784"/>
      <c r="K169" s="784"/>
      <c r="L169" s="784"/>
      <c r="M169" s="872"/>
      <c r="N169" s="871"/>
      <c r="O169" s="784"/>
      <c r="P169" s="784"/>
      <c r="Q169" s="784"/>
      <c r="R169" s="784"/>
      <c r="S169" s="784"/>
      <c r="T169" s="784"/>
      <c r="U169" s="784"/>
      <c r="V169" s="784"/>
      <c r="W169" s="784"/>
      <c r="X169" s="784"/>
      <c r="Y169" s="872"/>
      <c r="Z169" s="871"/>
      <c r="AA169" s="784"/>
      <c r="AB169" s="784"/>
      <c r="AC169" s="784"/>
      <c r="AD169" s="784"/>
      <c r="AE169" s="784"/>
      <c r="AF169" s="784">
        <v>1</v>
      </c>
      <c r="AG169" s="784"/>
      <c r="AH169" s="784"/>
      <c r="AI169" s="784"/>
      <c r="AJ169" s="784"/>
      <c r="AK169" s="784"/>
      <c r="AL169" s="784"/>
      <c r="AM169" s="784"/>
      <c r="AN169" s="784"/>
      <c r="AO169" s="784"/>
      <c r="AP169" s="872"/>
      <c r="AQ169" s="871"/>
      <c r="AR169" s="784"/>
      <c r="AS169" s="784"/>
      <c r="AT169" s="784"/>
      <c r="AU169" s="784"/>
      <c r="AV169" s="784"/>
      <c r="AW169" s="784"/>
      <c r="AX169" s="784"/>
      <c r="AY169" s="784"/>
      <c r="AZ169" s="784"/>
      <c r="BA169" s="784"/>
      <c r="BB169" s="784"/>
      <c r="BC169" s="784"/>
      <c r="BD169" s="784"/>
      <c r="BE169" s="784"/>
      <c r="BF169" s="784"/>
      <c r="BG169" s="784"/>
      <c r="BH169" s="784"/>
      <c r="BI169" s="872"/>
      <c r="BJ169" s="80"/>
      <c r="BK169" s="784"/>
      <c r="BL169" s="784"/>
      <c r="BM169" s="784"/>
      <c r="BN169" s="784"/>
      <c r="BO169" s="784"/>
      <c r="BP169" s="784"/>
      <c r="BQ169" s="784">
        <v>1</v>
      </c>
      <c r="BR169" s="784"/>
      <c r="BS169" s="784"/>
      <c r="BT169" s="784"/>
      <c r="BU169" s="784"/>
      <c r="BV169" s="233"/>
      <c r="BW169" s="872"/>
      <c r="BX169" s="871"/>
      <c r="BY169" s="784"/>
      <c r="BZ169" s="784"/>
      <c r="CA169" s="784"/>
      <c r="CB169" s="784"/>
      <c r="CC169" s="784"/>
      <c r="CD169" s="784"/>
      <c r="CE169" s="784"/>
      <c r="CF169" s="784"/>
      <c r="CG169" s="784"/>
      <c r="CH169" s="784"/>
      <c r="CI169" s="784"/>
      <c r="CJ169" s="784"/>
      <c r="CK169" s="784"/>
      <c r="CL169" s="784"/>
      <c r="CM169" s="784"/>
      <c r="CN169" s="784"/>
      <c r="CO169" s="784"/>
      <c r="CP169" s="784"/>
      <c r="CQ169" s="784"/>
      <c r="CR169" s="784"/>
      <c r="CS169" s="784"/>
      <c r="CT169" s="784"/>
      <c r="CU169" s="784"/>
      <c r="CV169" s="784"/>
      <c r="CW169" s="784"/>
      <c r="CX169" s="784"/>
      <c r="CY169" s="784"/>
      <c r="CZ169" s="784"/>
      <c r="DA169" s="199"/>
      <c r="DB169" s="871"/>
      <c r="DC169" s="784"/>
      <c r="DD169" s="784"/>
      <c r="DE169" s="784"/>
      <c r="DF169" s="784"/>
      <c r="DG169" s="784"/>
      <c r="DH169" s="784"/>
      <c r="DI169" s="784"/>
      <c r="DJ169" s="872"/>
    </row>
    <row r="170" spans="1:114" ht="15" customHeight="1" x14ac:dyDescent="0.25">
      <c r="A170" s="1737"/>
      <c r="B170" s="860">
        <v>9</v>
      </c>
      <c r="C170" s="973" t="s">
        <v>151</v>
      </c>
      <c r="D170" s="974">
        <f t="shared" si="2"/>
        <v>2</v>
      </c>
      <c r="E170" s="873"/>
      <c r="F170" s="784"/>
      <c r="G170" s="784"/>
      <c r="H170" s="784"/>
      <c r="I170" s="784"/>
      <c r="J170" s="784"/>
      <c r="K170" s="784"/>
      <c r="L170" s="784"/>
      <c r="M170" s="872"/>
      <c r="N170" s="871"/>
      <c r="O170" s="784"/>
      <c r="P170" s="784"/>
      <c r="Q170" s="784"/>
      <c r="R170" s="784"/>
      <c r="S170" s="784"/>
      <c r="T170" s="784"/>
      <c r="U170" s="784"/>
      <c r="V170" s="784"/>
      <c r="W170" s="784"/>
      <c r="X170" s="784"/>
      <c r="Y170" s="872">
        <v>1</v>
      </c>
      <c r="Z170" s="871"/>
      <c r="AA170" s="784"/>
      <c r="AB170" s="784"/>
      <c r="AC170" s="784"/>
      <c r="AD170" s="784"/>
      <c r="AE170" s="784"/>
      <c r="AF170" s="784"/>
      <c r="AG170" s="784"/>
      <c r="AH170" s="784"/>
      <c r="AI170" s="784"/>
      <c r="AJ170" s="784">
        <v>1</v>
      </c>
      <c r="AK170" s="784"/>
      <c r="AL170" s="784"/>
      <c r="AM170" s="784"/>
      <c r="AN170" s="784"/>
      <c r="AO170" s="784"/>
      <c r="AP170" s="872"/>
      <c r="AQ170" s="871"/>
      <c r="AR170" s="784"/>
      <c r="AS170" s="784"/>
      <c r="AT170" s="784"/>
      <c r="AU170" s="784"/>
      <c r="AV170" s="784"/>
      <c r="AW170" s="784"/>
      <c r="AX170" s="784"/>
      <c r="AY170" s="784"/>
      <c r="AZ170" s="784"/>
      <c r="BA170" s="784"/>
      <c r="BB170" s="784"/>
      <c r="BC170" s="784"/>
      <c r="BD170" s="784"/>
      <c r="BE170" s="784"/>
      <c r="BF170" s="784"/>
      <c r="BG170" s="784"/>
      <c r="BH170" s="784"/>
      <c r="BI170" s="872"/>
      <c r="BJ170" s="80"/>
      <c r="BK170" s="784"/>
      <c r="BL170" s="784"/>
      <c r="BM170" s="784"/>
      <c r="BN170" s="784"/>
      <c r="BO170" s="784"/>
      <c r="BP170" s="784"/>
      <c r="BQ170" s="784"/>
      <c r="BR170" s="784"/>
      <c r="BS170" s="784"/>
      <c r="BT170" s="784"/>
      <c r="BU170" s="784"/>
      <c r="BV170" s="233"/>
      <c r="BW170" s="872"/>
      <c r="BX170" s="871"/>
      <c r="BY170" s="784"/>
      <c r="BZ170" s="784"/>
      <c r="CA170" s="784"/>
      <c r="CB170" s="784"/>
      <c r="CC170" s="784"/>
      <c r="CD170" s="784"/>
      <c r="CE170" s="784"/>
      <c r="CF170" s="784"/>
      <c r="CG170" s="784"/>
      <c r="CH170" s="784"/>
      <c r="CI170" s="784"/>
      <c r="CJ170" s="784"/>
      <c r="CK170" s="784"/>
      <c r="CL170" s="784"/>
      <c r="CM170" s="784"/>
      <c r="CN170" s="784"/>
      <c r="CO170" s="784"/>
      <c r="CP170" s="784"/>
      <c r="CQ170" s="784"/>
      <c r="CR170" s="784"/>
      <c r="CS170" s="784"/>
      <c r="CT170" s="784"/>
      <c r="CU170" s="784"/>
      <c r="CV170" s="784"/>
      <c r="CW170" s="784"/>
      <c r="CX170" s="784"/>
      <c r="CY170" s="784"/>
      <c r="CZ170" s="784"/>
      <c r="DA170" s="199"/>
      <c r="DB170" s="871"/>
      <c r="DC170" s="784"/>
      <c r="DD170" s="784"/>
      <c r="DE170" s="784"/>
      <c r="DF170" s="784"/>
      <c r="DG170" s="784"/>
      <c r="DH170" s="784"/>
      <c r="DI170" s="784"/>
      <c r="DJ170" s="872"/>
    </row>
    <row r="171" spans="1:114" ht="15" customHeight="1" x14ac:dyDescent="0.25">
      <c r="A171" s="1737"/>
      <c r="B171" s="860">
        <v>10</v>
      </c>
      <c r="C171" s="973" t="s">
        <v>129</v>
      </c>
      <c r="D171" s="974">
        <f t="shared" si="2"/>
        <v>7</v>
      </c>
      <c r="E171" s="873"/>
      <c r="F171" s="784">
        <v>1</v>
      </c>
      <c r="G171" s="784"/>
      <c r="H171" s="784"/>
      <c r="I171" s="784"/>
      <c r="J171" s="784"/>
      <c r="K171" s="784">
        <v>1</v>
      </c>
      <c r="L171" s="784"/>
      <c r="M171" s="872"/>
      <c r="N171" s="871"/>
      <c r="O171" s="784">
        <v>1</v>
      </c>
      <c r="P171" s="784"/>
      <c r="Q171" s="784"/>
      <c r="R171" s="784"/>
      <c r="S171" s="784"/>
      <c r="T171" s="784"/>
      <c r="U171" s="784"/>
      <c r="V171" s="784"/>
      <c r="W171" s="784"/>
      <c r="X171" s="784"/>
      <c r="Y171" s="872"/>
      <c r="Z171" s="871"/>
      <c r="AA171" s="784"/>
      <c r="AB171" s="784"/>
      <c r="AC171" s="784"/>
      <c r="AD171" s="784"/>
      <c r="AE171" s="784"/>
      <c r="AF171" s="784"/>
      <c r="AG171" s="784">
        <v>1</v>
      </c>
      <c r="AH171" s="784"/>
      <c r="AI171" s="784"/>
      <c r="AJ171" s="784"/>
      <c r="AK171" s="784"/>
      <c r="AL171" s="784"/>
      <c r="AM171" s="784"/>
      <c r="AN171" s="784"/>
      <c r="AO171" s="784"/>
      <c r="AP171" s="872"/>
      <c r="AQ171" s="871"/>
      <c r="AR171" s="784"/>
      <c r="AS171" s="784"/>
      <c r="AT171" s="784"/>
      <c r="AU171" s="784"/>
      <c r="AV171" s="784"/>
      <c r="AW171" s="784"/>
      <c r="AX171" s="784"/>
      <c r="AY171" s="784"/>
      <c r="AZ171" s="784"/>
      <c r="BA171" s="784"/>
      <c r="BB171" s="784"/>
      <c r="BC171" s="784"/>
      <c r="BD171" s="784"/>
      <c r="BE171" s="784"/>
      <c r="BF171" s="784"/>
      <c r="BG171" s="784"/>
      <c r="BH171" s="784"/>
      <c r="BI171" s="872"/>
      <c r="BJ171" s="80"/>
      <c r="BK171" s="784"/>
      <c r="BL171" s="784"/>
      <c r="BM171" s="784"/>
      <c r="BN171" s="784"/>
      <c r="BO171" s="784"/>
      <c r="BP171" s="784"/>
      <c r="BQ171" s="784"/>
      <c r="BR171" s="784"/>
      <c r="BS171" s="784"/>
      <c r="BT171" s="784"/>
      <c r="BU171" s="784"/>
      <c r="BV171" s="233"/>
      <c r="BW171" s="872"/>
      <c r="BX171" s="871"/>
      <c r="BY171" s="784">
        <v>1</v>
      </c>
      <c r="BZ171" s="784">
        <v>1</v>
      </c>
      <c r="CA171" s="784"/>
      <c r="CB171" s="784"/>
      <c r="CC171" s="784"/>
      <c r="CD171" s="784">
        <v>1</v>
      </c>
      <c r="CE171" s="784"/>
      <c r="CF171" s="784"/>
      <c r="CG171" s="784"/>
      <c r="CH171" s="784"/>
      <c r="CI171" s="784"/>
      <c r="CJ171" s="784"/>
      <c r="CK171" s="784"/>
      <c r="CL171" s="784"/>
      <c r="CM171" s="784"/>
      <c r="CN171" s="784"/>
      <c r="CO171" s="784"/>
      <c r="CP171" s="784"/>
      <c r="CQ171" s="784"/>
      <c r="CR171" s="784"/>
      <c r="CS171" s="784"/>
      <c r="CT171" s="784"/>
      <c r="CU171" s="784"/>
      <c r="CV171" s="784"/>
      <c r="CW171" s="784"/>
      <c r="CX171" s="784"/>
      <c r="CY171" s="784"/>
      <c r="CZ171" s="784"/>
      <c r="DA171" s="199"/>
      <c r="DB171" s="871"/>
      <c r="DC171" s="784"/>
      <c r="DD171" s="784"/>
      <c r="DE171" s="784"/>
      <c r="DF171" s="784"/>
      <c r="DG171" s="784"/>
      <c r="DH171" s="784"/>
      <c r="DI171" s="784"/>
      <c r="DJ171" s="872"/>
    </row>
    <row r="172" spans="1:114" ht="15" customHeight="1" x14ac:dyDescent="0.25">
      <c r="A172" s="1737"/>
      <c r="B172" s="860">
        <v>11</v>
      </c>
      <c r="C172" s="973" t="s">
        <v>65</v>
      </c>
      <c r="D172" s="974">
        <f t="shared" si="2"/>
        <v>9</v>
      </c>
      <c r="E172" s="873"/>
      <c r="F172" s="784"/>
      <c r="G172" s="784"/>
      <c r="H172" s="784"/>
      <c r="I172" s="784"/>
      <c r="J172" s="784">
        <v>1</v>
      </c>
      <c r="K172" s="784">
        <v>1</v>
      </c>
      <c r="L172" s="784"/>
      <c r="M172" s="872"/>
      <c r="N172" s="871"/>
      <c r="O172" s="784"/>
      <c r="P172" s="784">
        <v>1</v>
      </c>
      <c r="Q172" s="784"/>
      <c r="R172" s="784"/>
      <c r="S172" s="784"/>
      <c r="T172" s="784"/>
      <c r="U172" s="784"/>
      <c r="V172" s="784"/>
      <c r="W172" s="784"/>
      <c r="X172" s="784"/>
      <c r="Y172" s="872"/>
      <c r="Z172" s="871"/>
      <c r="AA172" s="784"/>
      <c r="AB172" s="784"/>
      <c r="AC172" s="784"/>
      <c r="AD172" s="784"/>
      <c r="AE172" s="784"/>
      <c r="AF172" s="784"/>
      <c r="AG172" s="784"/>
      <c r="AH172" s="784"/>
      <c r="AI172" s="784"/>
      <c r="AJ172" s="784"/>
      <c r="AK172" s="784"/>
      <c r="AL172" s="784"/>
      <c r="AM172" s="784">
        <v>1</v>
      </c>
      <c r="AN172" s="784"/>
      <c r="AO172" s="784"/>
      <c r="AP172" s="872"/>
      <c r="AQ172" s="871"/>
      <c r="AR172" s="784"/>
      <c r="AS172" s="784"/>
      <c r="AT172" s="784"/>
      <c r="AU172" s="784"/>
      <c r="AV172" s="784"/>
      <c r="AW172" s="784"/>
      <c r="AX172" s="784"/>
      <c r="AY172" s="784"/>
      <c r="AZ172" s="784"/>
      <c r="BA172" s="784"/>
      <c r="BB172" s="784"/>
      <c r="BC172" s="784"/>
      <c r="BD172" s="784"/>
      <c r="BE172" s="784"/>
      <c r="BF172" s="784"/>
      <c r="BG172" s="784"/>
      <c r="BH172" s="784"/>
      <c r="BI172" s="872"/>
      <c r="BJ172" s="80"/>
      <c r="BK172" s="784"/>
      <c r="BL172" s="784"/>
      <c r="BM172" s="784"/>
      <c r="BN172" s="784"/>
      <c r="BO172" s="784"/>
      <c r="BP172" s="784"/>
      <c r="BQ172" s="784"/>
      <c r="BR172" s="784"/>
      <c r="BS172" s="784"/>
      <c r="BT172" s="784"/>
      <c r="BU172" s="784"/>
      <c r="BV172" s="233"/>
      <c r="BW172" s="872"/>
      <c r="BX172" s="871"/>
      <c r="BY172" s="784"/>
      <c r="BZ172" s="784"/>
      <c r="CA172" s="784"/>
      <c r="CB172" s="784"/>
      <c r="CC172" s="784"/>
      <c r="CD172" s="784">
        <v>1</v>
      </c>
      <c r="CE172" s="784"/>
      <c r="CF172" s="784"/>
      <c r="CG172" s="784">
        <v>1</v>
      </c>
      <c r="CH172" s="784"/>
      <c r="CI172" s="784">
        <v>1</v>
      </c>
      <c r="CJ172" s="784"/>
      <c r="CK172" s="784">
        <v>1</v>
      </c>
      <c r="CL172" s="784"/>
      <c r="CM172" s="784"/>
      <c r="CN172" s="784"/>
      <c r="CO172" s="784"/>
      <c r="CP172" s="784"/>
      <c r="CQ172" s="784"/>
      <c r="CR172" s="784"/>
      <c r="CS172" s="784"/>
      <c r="CT172" s="784"/>
      <c r="CU172" s="784"/>
      <c r="CV172" s="784">
        <v>1</v>
      </c>
      <c r="CW172" s="784"/>
      <c r="CX172" s="784"/>
      <c r="CY172" s="784"/>
      <c r="CZ172" s="784"/>
      <c r="DA172" s="199"/>
      <c r="DB172" s="871"/>
      <c r="DC172" s="784"/>
      <c r="DD172" s="784"/>
      <c r="DE172" s="784"/>
      <c r="DF172" s="784"/>
      <c r="DG172" s="784"/>
      <c r="DH172" s="784"/>
      <c r="DI172" s="784"/>
      <c r="DJ172" s="872"/>
    </row>
    <row r="173" spans="1:114" ht="15" customHeight="1" x14ac:dyDescent="0.25">
      <c r="A173" s="1737"/>
      <c r="B173" s="860">
        <v>12</v>
      </c>
      <c r="C173" s="973" t="s">
        <v>138</v>
      </c>
      <c r="D173" s="974">
        <f t="shared" si="2"/>
        <v>4</v>
      </c>
      <c r="E173" s="873"/>
      <c r="F173" s="784"/>
      <c r="G173" s="784"/>
      <c r="H173" s="784"/>
      <c r="I173" s="784"/>
      <c r="J173" s="784"/>
      <c r="K173" s="784"/>
      <c r="L173" s="784"/>
      <c r="M173" s="872"/>
      <c r="N173" s="871"/>
      <c r="O173" s="784"/>
      <c r="P173" s="784"/>
      <c r="Q173" s="784"/>
      <c r="R173" s="784"/>
      <c r="S173" s="784"/>
      <c r="T173" s="784"/>
      <c r="U173" s="784"/>
      <c r="V173" s="784"/>
      <c r="W173" s="784"/>
      <c r="X173" s="784"/>
      <c r="Y173" s="872"/>
      <c r="Z173" s="871">
        <v>1</v>
      </c>
      <c r="AA173" s="784"/>
      <c r="AB173" s="784"/>
      <c r="AC173" s="784"/>
      <c r="AD173" s="784"/>
      <c r="AE173" s="784"/>
      <c r="AF173" s="784"/>
      <c r="AG173" s="784"/>
      <c r="AH173" s="784"/>
      <c r="AI173" s="784"/>
      <c r="AJ173" s="784"/>
      <c r="AK173" s="784"/>
      <c r="AL173" s="784"/>
      <c r="AM173" s="784"/>
      <c r="AN173" s="784"/>
      <c r="AO173" s="784"/>
      <c r="AP173" s="872"/>
      <c r="AQ173" s="871"/>
      <c r="AR173" s="784"/>
      <c r="AS173" s="784"/>
      <c r="AT173" s="784"/>
      <c r="AU173" s="784"/>
      <c r="AV173" s="784"/>
      <c r="AW173" s="784"/>
      <c r="AX173" s="784"/>
      <c r="AY173" s="784"/>
      <c r="AZ173" s="784"/>
      <c r="BA173" s="784"/>
      <c r="BB173" s="784"/>
      <c r="BC173" s="784"/>
      <c r="BD173" s="784"/>
      <c r="BE173" s="784"/>
      <c r="BF173" s="784"/>
      <c r="BG173" s="784"/>
      <c r="BH173" s="784"/>
      <c r="BI173" s="872"/>
      <c r="BJ173" s="80"/>
      <c r="BK173" s="784"/>
      <c r="BL173" s="784"/>
      <c r="BM173" s="784"/>
      <c r="BN173" s="784">
        <v>1</v>
      </c>
      <c r="BO173" s="784"/>
      <c r="BP173" s="784"/>
      <c r="BQ173" s="784"/>
      <c r="BR173" s="784"/>
      <c r="BS173" s="784"/>
      <c r="BT173" s="784">
        <v>1</v>
      </c>
      <c r="BU173" s="784">
        <v>1</v>
      </c>
      <c r="BV173" s="233"/>
      <c r="BW173" s="872"/>
      <c r="BX173" s="871"/>
      <c r="BY173" s="784"/>
      <c r="BZ173" s="784"/>
      <c r="CA173" s="784"/>
      <c r="CB173" s="784"/>
      <c r="CC173" s="784"/>
      <c r="CD173" s="784"/>
      <c r="CE173" s="784"/>
      <c r="CF173" s="784"/>
      <c r="CG173" s="784"/>
      <c r="CH173" s="784"/>
      <c r="CI173" s="784"/>
      <c r="CJ173" s="784"/>
      <c r="CK173" s="784"/>
      <c r="CL173" s="784"/>
      <c r="CM173" s="784"/>
      <c r="CN173" s="784"/>
      <c r="CO173" s="784"/>
      <c r="CP173" s="784"/>
      <c r="CQ173" s="784"/>
      <c r="CR173" s="784"/>
      <c r="CS173" s="784"/>
      <c r="CT173" s="784"/>
      <c r="CU173" s="784"/>
      <c r="CV173" s="784"/>
      <c r="CW173" s="784"/>
      <c r="CX173" s="784"/>
      <c r="CY173" s="784"/>
      <c r="CZ173" s="784"/>
      <c r="DA173" s="199"/>
      <c r="DB173" s="871"/>
      <c r="DC173" s="784"/>
      <c r="DD173" s="784"/>
      <c r="DE173" s="784"/>
      <c r="DF173" s="784"/>
      <c r="DG173" s="784"/>
      <c r="DH173" s="784"/>
      <c r="DI173" s="784"/>
      <c r="DJ173" s="872"/>
    </row>
    <row r="174" spans="1:114" ht="17.25" customHeight="1" thickBot="1" x14ac:dyDescent="0.3">
      <c r="A174" s="1737"/>
      <c r="B174" s="861">
        <v>13</v>
      </c>
      <c r="C174" s="973" t="s">
        <v>145</v>
      </c>
      <c r="D174" s="974">
        <f t="shared" si="2"/>
        <v>3</v>
      </c>
      <c r="E174" s="873"/>
      <c r="F174" s="784"/>
      <c r="G174" s="784"/>
      <c r="H174" s="784"/>
      <c r="I174" s="784"/>
      <c r="J174" s="784"/>
      <c r="K174" s="784"/>
      <c r="L174" s="784"/>
      <c r="M174" s="872"/>
      <c r="N174" s="871"/>
      <c r="O174" s="784">
        <v>1</v>
      </c>
      <c r="P174" s="784"/>
      <c r="Q174" s="784"/>
      <c r="R174" s="784"/>
      <c r="S174" s="784"/>
      <c r="T174" s="784">
        <v>1</v>
      </c>
      <c r="U174" s="784"/>
      <c r="V174" s="784"/>
      <c r="W174" s="784"/>
      <c r="X174" s="784"/>
      <c r="Y174" s="872">
        <v>1</v>
      </c>
      <c r="Z174" s="871"/>
      <c r="AA174" s="784"/>
      <c r="AB174" s="784"/>
      <c r="AC174" s="784"/>
      <c r="AD174" s="784"/>
      <c r="AE174" s="784"/>
      <c r="AF174" s="784"/>
      <c r="AG174" s="784"/>
      <c r="AH174" s="784"/>
      <c r="AI174" s="784"/>
      <c r="AJ174" s="784"/>
      <c r="AK174" s="784"/>
      <c r="AL174" s="784"/>
      <c r="AM174" s="784"/>
      <c r="AN174" s="784"/>
      <c r="AO174" s="784"/>
      <c r="AP174" s="872"/>
      <c r="AQ174" s="871"/>
      <c r="AR174" s="784"/>
      <c r="AS174" s="784"/>
      <c r="AT174" s="784"/>
      <c r="AU174" s="784"/>
      <c r="AV174" s="784"/>
      <c r="AW174" s="784"/>
      <c r="AX174" s="784"/>
      <c r="AY174" s="784"/>
      <c r="AZ174" s="784"/>
      <c r="BA174" s="784"/>
      <c r="BB174" s="784"/>
      <c r="BC174" s="784"/>
      <c r="BD174" s="784"/>
      <c r="BE174" s="784"/>
      <c r="BF174" s="784"/>
      <c r="BG174" s="784"/>
      <c r="BH174" s="784"/>
      <c r="BI174" s="872"/>
      <c r="BJ174" s="80"/>
      <c r="BK174" s="784"/>
      <c r="BL174" s="784"/>
      <c r="BM174" s="784"/>
      <c r="BN174" s="784"/>
      <c r="BO174" s="784"/>
      <c r="BP174" s="784"/>
      <c r="BQ174" s="784"/>
      <c r="BR174" s="784"/>
      <c r="BS174" s="784"/>
      <c r="BT174" s="784"/>
      <c r="BU174" s="784"/>
      <c r="BV174" s="233"/>
      <c r="BW174" s="872"/>
      <c r="BX174" s="871"/>
      <c r="BY174" s="784"/>
      <c r="BZ174" s="784"/>
      <c r="CA174" s="784"/>
      <c r="CB174" s="784"/>
      <c r="CC174" s="784"/>
      <c r="CD174" s="784"/>
      <c r="CE174" s="784"/>
      <c r="CF174" s="784"/>
      <c r="CG174" s="784"/>
      <c r="CH174" s="784"/>
      <c r="CI174" s="784"/>
      <c r="CJ174" s="784"/>
      <c r="CK174" s="784"/>
      <c r="CL174" s="784"/>
      <c r="CM174" s="784"/>
      <c r="CN174" s="784"/>
      <c r="CO174" s="784"/>
      <c r="CP174" s="784"/>
      <c r="CQ174" s="784"/>
      <c r="CR174" s="784"/>
      <c r="CS174" s="784"/>
      <c r="CT174" s="784"/>
      <c r="CU174" s="784"/>
      <c r="CV174" s="784"/>
      <c r="CW174" s="784"/>
      <c r="CX174" s="784"/>
      <c r="CY174" s="784"/>
      <c r="CZ174" s="784"/>
      <c r="DA174" s="199"/>
      <c r="DB174" s="871"/>
      <c r="DC174" s="784"/>
      <c r="DD174" s="784"/>
      <c r="DE174" s="784"/>
      <c r="DF174" s="784"/>
      <c r="DG174" s="784"/>
      <c r="DH174" s="784"/>
      <c r="DI174" s="784"/>
      <c r="DJ174" s="872"/>
    </row>
    <row r="175" spans="1:114" ht="15" customHeight="1" thickBot="1" x14ac:dyDescent="0.3">
      <c r="A175" s="1738"/>
      <c r="B175" s="1193">
        <v>14</v>
      </c>
      <c r="C175" s="977" t="s">
        <v>838</v>
      </c>
      <c r="D175" s="978">
        <f t="shared" si="2"/>
        <v>0</v>
      </c>
      <c r="E175" s="874"/>
      <c r="F175" s="79"/>
      <c r="G175" s="79"/>
      <c r="H175" s="79"/>
      <c r="I175" s="79"/>
      <c r="J175" s="79"/>
      <c r="K175" s="79"/>
      <c r="L175" s="79"/>
      <c r="M175" s="875"/>
      <c r="N175" s="876"/>
      <c r="O175" s="79"/>
      <c r="P175" s="79"/>
      <c r="Q175" s="79"/>
      <c r="R175" s="79"/>
      <c r="S175" s="79"/>
      <c r="T175" s="79"/>
      <c r="U175" s="79"/>
      <c r="V175" s="79"/>
      <c r="W175" s="79"/>
      <c r="X175" s="79"/>
      <c r="Y175" s="875"/>
      <c r="Z175" s="876"/>
      <c r="AA175" s="79"/>
      <c r="AB175" s="79"/>
      <c r="AC175" s="79"/>
      <c r="AD175" s="79"/>
      <c r="AE175" s="79"/>
      <c r="AF175" s="79"/>
      <c r="AG175" s="79"/>
      <c r="AH175" s="79"/>
      <c r="AI175" s="79"/>
      <c r="AJ175" s="79"/>
      <c r="AK175" s="79"/>
      <c r="AL175" s="79"/>
      <c r="AM175" s="79"/>
      <c r="AN175" s="79"/>
      <c r="AO175" s="79"/>
      <c r="AP175" s="875"/>
      <c r="AQ175" s="876"/>
      <c r="AR175" s="79"/>
      <c r="AS175" s="79"/>
      <c r="AT175" s="79"/>
      <c r="AU175" s="79"/>
      <c r="AV175" s="79"/>
      <c r="AW175" s="79"/>
      <c r="AX175" s="79"/>
      <c r="AY175" s="79"/>
      <c r="AZ175" s="79"/>
      <c r="BA175" s="79"/>
      <c r="BB175" s="79"/>
      <c r="BC175" s="79"/>
      <c r="BD175" s="79"/>
      <c r="BE175" s="79"/>
      <c r="BF175" s="79"/>
      <c r="BG175" s="79"/>
      <c r="BH175" s="79"/>
      <c r="BI175" s="875"/>
      <c r="BJ175" s="81"/>
      <c r="BK175" s="79"/>
      <c r="BL175" s="79"/>
      <c r="BM175" s="79"/>
      <c r="BN175" s="79"/>
      <c r="BO175" s="79"/>
      <c r="BP175" s="79"/>
      <c r="BQ175" s="79"/>
      <c r="BR175" s="79"/>
      <c r="BS175" s="79"/>
      <c r="BT175" s="79"/>
      <c r="BU175" s="79"/>
      <c r="BV175" s="1249"/>
      <c r="BW175" s="875"/>
      <c r="BX175" s="876"/>
      <c r="BY175" s="79"/>
      <c r="BZ175" s="79"/>
      <c r="CA175" s="79"/>
      <c r="CB175" s="79"/>
      <c r="CC175" s="79"/>
      <c r="CD175" s="79"/>
      <c r="CE175" s="79"/>
      <c r="CF175" s="79"/>
      <c r="CG175" s="79"/>
      <c r="CH175" s="79"/>
      <c r="CI175" s="79"/>
      <c r="CJ175" s="79"/>
      <c r="CK175" s="79"/>
      <c r="CL175" s="79"/>
      <c r="CM175" s="79"/>
      <c r="CN175" s="79"/>
      <c r="CO175" s="79"/>
      <c r="CP175" s="79"/>
      <c r="CQ175" s="79"/>
      <c r="CR175" s="79"/>
      <c r="CS175" s="79"/>
      <c r="CT175" s="79"/>
      <c r="CU175" s="79"/>
      <c r="CV175" s="79"/>
      <c r="CW175" s="79"/>
      <c r="CX175" s="79"/>
      <c r="CY175" s="79"/>
      <c r="CZ175" s="79"/>
      <c r="DA175" s="200"/>
      <c r="DB175" s="876"/>
      <c r="DC175" s="79"/>
      <c r="DD175" s="79"/>
      <c r="DE175" s="79"/>
      <c r="DF175" s="79"/>
      <c r="DG175" s="79"/>
      <c r="DH175" s="79"/>
      <c r="DI175" s="79"/>
      <c r="DJ175" s="875"/>
    </row>
    <row r="176" spans="1:114" ht="27" customHeight="1" x14ac:dyDescent="0.25">
      <c r="A176" s="1736" t="s">
        <v>540</v>
      </c>
      <c r="B176" s="892">
        <v>1</v>
      </c>
      <c r="C176" s="947" t="s">
        <v>105</v>
      </c>
      <c r="D176" s="930">
        <f t="shared" si="2"/>
        <v>2</v>
      </c>
      <c r="E176" s="892"/>
      <c r="F176" s="119"/>
      <c r="G176" s="119"/>
      <c r="H176" s="119"/>
      <c r="I176" s="119"/>
      <c r="J176" s="119"/>
      <c r="K176" s="119"/>
      <c r="L176" s="119"/>
      <c r="M176" s="893"/>
      <c r="N176" s="894"/>
      <c r="O176" s="119"/>
      <c r="P176" s="119"/>
      <c r="Q176" s="119"/>
      <c r="R176" s="119"/>
      <c r="S176" s="119"/>
      <c r="T176" s="119"/>
      <c r="U176" s="119"/>
      <c r="V176" s="119"/>
      <c r="W176" s="119"/>
      <c r="X176" s="119"/>
      <c r="Y176" s="893"/>
      <c r="Z176" s="894"/>
      <c r="AA176" s="119"/>
      <c r="AB176" s="119"/>
      <c r="AC176" s="119"/>
      <c r="AD176" s="119"/>
      <c r="AE176" s="119"/>
      <c r="AF176" s="119"/>
      <c r="AG176" s="119"/>
      <c r="AH176" s="119"/>
      <c r="AI176" s="119"/>
      <c r="AJ176" s="119"/>
      <c r="AK176" s="119"/>
      <c r="AL176" s="119"/>
      <c r="AM176" s="119"/>
      <c r="AN176" s="119"/>
      <c r="AO176" s="119"/>
      <c r="AP176" s="893"/>
      <c r="AQ176" s="894"/>
      <c r="AR176" s="119"/>
      <c r="AS176" s="119"/>
      <c r="AT176" s="119"/>
      <c r="AU176" s="119"/>
      <c r="AV176" s="119"/>
      <c r="AW176" s="119"/>
      <c r="AX176" s="119"/>
      <c r="AY176" s="119"/>
      <c r="AZ176" s="119"/>
      <c r="BA176" s="119"/>
      <c r="BB176" s="119"/>
      <c r="BC176" s="119"/>
      <c r="BD176" s="119"/>
      <c r="BE176" s="119"/>
      <c r="BF176" s="119"/>
      <c r="BG176" s="119"/>
      <c r="BH176" s="119"/>
      <c r="BI176" s="893"/>
      <c r="BJ176" s="118">
        <v>1</v>
      </c>
      <c r="BK176" s="119"/>
      <c r="BL176" s="119"/>
      <c r="BM176" s="119"/>
      <c r="BN176" s="119"/>
      <c r="BO176" s="119"/>
      <c r="BP176" s="119"/>
      <c r="BQ176" s="119"/>
      <c r="BR176" s="119">
        <v>1</v>
      </c>
      <c r="BS176" s="119"/>
      <c r="BT176" s="119"/>
      <c r="BU176" s="119"/>
      <c r="BV176" s="1246"/>
      <c r="BW176" s="893"/>
      <c r="BX176" s="894"/>
      <c r="BY176" s="119"/>
      <c r="BZ176" s="119"/>
      <c r="CA176" s="119"/>
      <c r="CB176" s="119"/>
      <c r="CC176" s="119"/>
      <c r="CD176" s="119"/>
      <c r="CE176" s="119"/>
      <c r="CF176" s="119"/>
      <c r="CG176" s="119"/>
      <c r="CH176" s="119"/>
      <c r="CI176" s="119"/>
      <c r="CJ176" s="119"/>
      <c r="CK176" s="119"/>
      <c r="CL176" s="119"/>
      <c r="CM176" s="119"/>
      <c r="CN176" s="119"/>
      <c r="CO176" s="119"/>
      <c r="CP176" s="119"/>
      <c r="CQ176" s="119"/>
      <c r="CR176" s="119"/>
      <c r="CS176" s="119"/>
      <c r="CT176" s="119"/>
      <c r="CU176" s="119"/>
      <c r="CV176" s="119"/>
      <c r="CW176" s="119"/>
      <c r="CX176" s="119"/>
      <c r="CY176" s="119"/>
      <c r="CZ176" s="119"/>
      <c r="DA176" s="198"/>
      <c r="DB176" s="894"/>
      <c r="DC176" s="119"/>
      <c r="DD176" s="119"/>
      <c r="DE176" s="119"/>
      <c r="DF176" s="119"/>
      <c r="DG176" s="119"/>
      <c r="DH176" s="119"/>
      <c r="DI176" s="119"/>
      <c r="DJ176" s="893"/>
    </row>
    <row r="177" spans="1:114" ht="15" customHeight="1" x14ac:dyDescent="0.25">
      <c r="A177" s="1737"/>
      <c r="B177" s="891">
        <v>2</v>
      </c>
      <c r="C177" s="945" t="s">
        <v>128</v>
      </c>
      <c r="D177" s="946">
        <f t="shared" si="2"/>
        <v>3</v>
      </c>
      <c r="E177" s="891"/>
      <c r="F177" s="761"/>
      <c r="G177" s="761"/>
      <c r="H177" s="761"/>
      <c r="I177" s="761"/>
      <c r="J177" s="761"/>
      <c r="K177" s="761"/>
      <c r="L177" s="761"/>
      <c r="M177" s="878"/>
      <c r="N177" s="877"/>
      <c r="O177" s="761"/>
      <c r="P177" s="761"/>
      <c r="Q177" s="761"/>
      <c r="R177" s="761"/>
      <c r="S177" s="761"/>
      <c r="T177" s="761"/>
      <c r="U177" s="761">
        <v>1</v>
      </c>
      <c r="V177" s="761"/>
      <c r="W177" s="761"/>
      <c r="X177" s="761"/>
      <c r="Y177" s="878"/>
      <c r="Z177" s="877"/>
      <c r="AA177" s="761"/>
      <c r="AB177" s="761"/>
      <c r="AC177" s="761"/>
      <c r="AD177" s="761"/>
      <c r="AE177" s="761"/>
      <c r="AF177" s="761"/>
      <c r="AG177" s="761">
        <v>1</v>
      </c>
      <c r="AH177" s="761"/>
      <c r="AI177" s="761"/>
      <c r="AJ177" s="761"/>
      <c r="AK177" s="761"/>
      <c r="AL177" s="761"/>
      <c r="AM177" s="761"/>
      <c r="AN177" s="761"/>
      <c r="AO177" s="761"/>
      <c r="AP177" s="878"/>
      <c r="AQ177" s="877"/>
      <c r="AR177" s="761"/>
      <c r="AS177" s="761"/>
      <c r="AT177" s="761"/>
      <c r="AU177" s="761"/>
      <c r="AV177" s="761"/>
      <c r="AW177" s="761"/>
      <c r="AX177" s="761"/>
      <c r="AY177" s="761"/>
      <c r="AZ177" s="761"/>
      <c r="BA177" s="761"/>
      <c r="BB177" s="761"/>
      <c r="BC177" s="761"/>
      <c r="BD177" s="761"/>
      <c r="BE177" s="761"/>
      <c r="BF177" s="761"/>
      <c r="BG177" s="761"/>
      <c r="BH177" s="761"/>
      <c r="BI177" s="878"/>
      <c r="BJ177" s="694"/>
      <c r="BK177" s="761"/>
      <c r="BL177" s="761"/>
      <c r="BM177" s="761"/>
      <c r="BN177" s="761">
        <v>1</v>
      </c>
      <c r="BO177" s="761"/>
      <c r="BP177" s="761"/>
      <c r="BQ177" s="761"/>
      <c r="BR177" s="761"/>
      <c r="BS177" s="761"/>
      <c r="BT177" s="761"/>
      <c r="BU177" s="761"/>
      <c r="BV177" s="1247"/>
      <c r="BW177" s="878"/>
      <c r="BX177" s="877"/>
      <c r="BY177" s="761"/>
      <c r="BZ177" s="761"/>
      <c r="CA177" s="761"/>
      <c r="CB177" s="761"/>
      <c r="CC177" s="761"/>
      <c r="CD177" s="761"/>
      <c r="CE177" s="761"/>
      <c r="CF177" s="761"/>
      <c r="CG177" s="761"/>
      <c r="CH177" s="761"/>
      <c r="CI177" s="761"/>
      <c r="CJ177" s="761"/>
      <c r="CK177" s="761"/>
      <c r="CL177" s="761"/>
      <c r="CM177" s="761"/>
      <c r="CN177" s="761"/>
      <c r="CO177" s="761"/>
      <c r="CP177" s="761"/>
      <c r="CQ177" s="761"/>
      <c r="CR177" s="761"/>
      <c r="CS177" s="761"/>
      <c r="CT177" s="761"/>
      <c r="CU177" s="761"/>
      <c r="CV177" s="761"/>
      <c r="CW177" s="761"/>
      <c r="CX177" s="761"/>
      <c r="CY177" s="761"/>
      <c r="CZ177" s="761"/>
      <c r="DA177" s="488"/>
      <c r="DB177" s="877"/>
      <c r="DC177" s="761"/>
      <c r="DD177" s="761"/>
      <c r="DE177" s="761"/>
      <c r="DF177" s="761"/>
      <c r="DG177" s="761"/>
      <c r="DH177" s="761"/>
      <c r="DI177" s="761"/>
      <c r="DJ177" s="878"/>
    </row>
    <row r="178" spans="1:114" ht="16.5" customHeight="1" x14ac:dyDescent="0.25">
      <c r="A178" s="1737"/>
      <c r="B178" s="873">
        <v>3</v>
      </c>
      <c r="C178" s="903" t="s">
        <v>71</v>
      </c>
      <c r="D178" s="931">
        <f t="shared" si="2"/>
        <v>9</v>
      </c>
      <c r="E178" s="873"/>
      <c r="F178" s="784"/>
      <c r="G178" s="784"/>
      <c r="H178" s="784"/>
      <c r="I178" s="784"/>
      <c r="J178" s="784"/>
      <c r="K178" s="784"/>
      <c r="L178" s="784"/>
      <c r="M178" s="872"/>
      <c r="N178" s="871"/>
      <c r="O178" s="784"/>
      <c r="P178" s="784"/>
      <c r="Q178" s="784"/>
      <c r="R178" s="784"/>
      <c r="S178" s="784"/>
      <c r="T178" s="784"/>
      <c r="U178" s="784"/>
      <c r="V178" s="784"/>
      <c r="W178" s="784"/>
      <c r="X178" s="784"/>
      <c r="Y178" s="872"/>
      <c r="Z178" s="871"/>
      <c r="AA178" s="784"/>
      <c r="AB178" s="784"/>
      <c r="AC178" s="784"/>
      <c r="AD178" s="784"/>
      <c r="AE178" s="784"/>
      <c r="AF178" s="784"/>
      <c r="AG178" s="784"/>
      <c r="AH178" s="784"/>
      <c r="AI178" s="784"/>
      <c r="AJ178" s="784"/>
      <c r="AK178" s="784"/>
      <c r="AL178" s="784"/>
      <c r="AM178" s="784"/>
      <c r="AN178" s="784"/>
      <c r="AO178" s="784"/>
      <c r="AP178" s="872"/>
      <c r="AQ178" s="871"/>
      <c r="AR178" s="784"/>
      <c r="AS178" s="784"/>
      <c r="AT178" s="784"/>
      <c r="AU178" s="784"/>
      <c r="AV178" s="784"/>
      <c r="AW178" s="784"/>
      <c r="AX178" s="784"/>
      <c r="AY178" s="784"/>
      <c r="AZ178" s="784"/>
      <c r="BA178" s="784"/>
      <c r="BB178" s="784"/>
      <c r="BC178" s="784"/>
      <c r="BD178" s="784"/>
      <c r="BE178" s="784"/>
      <c r="BF178" s="784"/>
      <c r="BG178" s="784"/>
      <c r="BH178" s="784"/>
      <c r="BI178" s="872"/>
      <c r="BJ178" s="80">
        <v>1</v>
      </c>
      <c r="BK178" s="784"/>
      <c r="BL178" s="784"/>
      <c r="BM178" s="784">
        <v>1</v>
      </c>
      <c r="BN178" s="784"/>
      <c r="BO178" s="784">
        <v>1</v>
      </c>
      <c r="BP178" s="784">
        <v>1</v>
      </c>
      <c r="BQ178" s="784"/>
      <c r="BR178" s="784">
        <v>1</v>
      </c>
      <c r="BS178" s="784">
        <v>1</v>
      </c>
      <c r="BT178" s="784">
        <v>1</v>
      </c>
      <c r="BU178" s="784"/>
      <c r="BV178" s="233">
        <v>1</v>
      </c>
      <c r="BW178" s="872"/>
      <c r="BX178" s="871"/>
      <c r="BY178" s="784"/>
      <c r="BZ178" s="784"/>
      <c r="CA178" s="784"/>
      <c r="CB178" s="784"/>
      <c r="CC178" s="784"/>
      <c r="CD178" s="784"/>
      <c r="CE178" s="784"/>
      <c r="CF178" s="784"/>
      <c r="CG178" s="784"/>
      <c r="CH178" s="784"/>
      <c r="CI178" s="784"/>
      <c r="CJ178" s="784"/>
      <c r="CK178" s="784"/>
      <c r="CL178" s="784"/>
      <c r="CM178" s="784"/>
      <c r="CN178" s="784"/>
      <c r="CO178" s="784"/>
      <c r="CP178" s="784"/>
      <c r="CQ178" s="784"/>
      <c r="CR178" s="784"/>
      <c r="CS178" s="784"/>
      <c r="CT178" s="784"/>
      <c r="CU178" s="784"/>
      <c r="CV178" s="784"/>
      <c r="CW178" s="784">
        <v>1</v>
      </c>
      <c r="CX178" s="784"/>
      <c r="CY178" s="784"/>
      <c r="CZ178" s="784"/>
      <c r="DA178" s="199"/>
      <c r="DB178" s="871"/>
      <c r="DC178" s="784"/>
      <c r="DD178" s="784"/>
      <c r="DE178" s="784"/>
      <c r="DF178" s="784"/>
      <c r="DG178" s="784"/>
      <c r="DH178" s="784"/>
      <c r="DI178" s="784"/>
      <c r="DJ178" s="872"/>
    </row>
    <row r="179" spans="1:114" ht="15" customHeight="1" x14ac:dyDescent="0.25">
      <c r="A179" s="1737"/>
      <c r="B179" s="873">
        <v>4</v>
      </c>
      <c r="C179" s="903" t="s">
        <v>193</v>
      </c>
      <c r="D179" s="931">
        <f t="shared" si="2"/>
        <v>3</v>
      </c>
      <c r="E179" s="873"/>
      <c r="F179" s="784"/>
      <c r="G179" s="784"/>
      <c r="H179" s="784"/>
      <c r="I179" s="784"/>
      <c r="J179" s="784"/>
      <c r="K179" s="784">
        <v>1</v>
      </c>
      <c r="L179" s="784"/>
      <c r="M179" s="872"/>
      <c r="N179" s="871"/>
      <c r="O179" s="784"/>
      <c r="P179" s="784"/>
      <c r="Q179" s="784"/>
      <c r="R179" s="784"/>
      <c r="S179" s="784"/>
      <c r="T179" s="784"/>
      <c r="U179" s="784"/>
      <c r="V179" s="784"/>
      <c r="W179" s="784"/>
      <c r="X179" s="784"/>
      <c r="Y179" s="872"/>
      <c r="Z179" s="871"/>
      <c r="AA179" s="784"/>
      <c r="AB179" s="784"/>
      <c r="AC179" s="784"/>
      <c r="AD179" s="784"/>
      <c r="AE179" s="784"/>
      <c r="AF179" s="784"/>
      <c r="AG179" s="784"/>
      <c r="AH179" s="784"/>
      <c r="AI179" s="784"/>
      <c r="AJ179" s="784"/>
      <c r="AK179" s="784"/>
      <c r="AL179" s="784"/>
      <c r="AM179" s="784">
        <v>1</v>
      </c>
      <c r="AN179" s="784"/>
      <c r="AO179" s="784"/>
      <c r="AP179" s="872"/>
      <c r="AQ179" s="871"/>
      <c r="AR179" s="784"/>
      <c r="AS179" s="784"/>
      <c r="AT179" s="784"/>
      <c r="AU179" s="784"/>
      <c r="AV179" s="784"/>
      <c r="AW179" s="784"/>
      <c r="AX179" s="784"/>
      <c r="AY179" s="784"/>
      <c r="AZ179" s="784"/>
      <c r="BA179" s="784"/>
      <c r="BB179" s="784"/>
      <c r="BC179" s="784"/>
      <c r="BD179" s="784"/>
      <c r="BE179" s="784"/>
      <c r="BF179" s="784"/>
      <c r="BG179" s="784"/>
      <c r="BH179" s="784"/>
      <c r="BI179" s="872"/>
      <c r="BJ179" s="80"/>
      <c r="BK179" s="784"/>
      <c r="BL179" s="784"/>
      <c r="BM179" s="784"/>
      <c r="BN179" s="784"/>
      <c r="BO179" s="784"/>
      <c r="BP179" s="784"/>
      <c r="BQ179" s="784"/>
      <c r="BR179" s="784"/>
      <c r="BS179" s="784"/>
      <c r="BT179" s="784"/>
      <c r="BU179" s="784"/>
      <c r="BV179" s="233"/>
      <c r="BW179" s="872"/>
      <c r="BX179" s="871"/>
      <c r="BY179" s="784"/>
      <c r="BZ179" s="784"/>
      <c r="CA179" s="784"/>
      <c r="CB179" s="784"/>
      <c r="CC179" s="784"/>
      <c r="CD179" s="784"/>
      <c r="CE179" s="784"/>
      <c r="CF179" s="784"/>
      <c r="CG179" s="784"/>
      <c r="CH179" s="784"/>
      <c r="CI179" s="784"/>
      <c r="CJ179" s="784"/>
      <c r="CK179" s="784"/>
      <c r="CL179" s="784"/>
      <c r="CM179" s="784"/>
      <c r="CN179" s="784"/>
      <c r="CO179" s="784"/>
      <c r="CP179" s="784"/>
      <c r="CQ179" s="784"/>
      <c r="CR179" s="784"/>
      <c r="CS179" s="784"/>
      <c r="CT179" s="784"/>
      <c r="CU179" s="784"/>
      <c r="CV179" s="784"/>
      <c r="CW179" s="784"/>
      <c r="CX179" s="784"/>
      <c r="CY179" s="784"/>
      <c r="CZ179" s="784"/>
      <c r="DA179" s="199"/>
      <c r="DB179" s="871"/>
      <c r="DC179" s="784"/>
      <c r="DD179" s="784"/>
      <c r="DE179" s="784">
        <v>1</v>
      </c>
      <c r="DF179" s="784"/>
      <c r="DG179" s="784"/>
      <c r="DH179" s="784"/>
      <c r="DI179" s="784"/>
      <c r="DJ179" s="872"/>
    </row>
    <row r="180" spans="1:114" ht="15" customHeight="1" x14ac:dyDescent="0.25">
      <c r="A180" s="1737"/>
      <c r="B180" s="873">
        <v>5</v>
      </c>
      <c r="C180" s="936" t="s">
        <v>699</v>
      </c>
      <c r="D180" s="931">
        <f t="shared" si="2"/>
        <v>0</v>
      </c>
      <c r="E180" s="873"/>
      <c r="F180" s="784"/>
      <c r="G180" s="784"/>
      <c r="H180" s="784"/>
      <c r="I180" s="784"/>
      <c r="J180" s="784"/>
      <c r="K180" s="784"/>
      <c r="L180" s="784"/>
      <c r="M180" s="872"/>
      <c r="N180" s="871"/>
      <c r="O180" s="784"/>
      <c r="P180" s="784"/>
      <c r="Q180" s="784"/>
      <c r="R180" s="784"/>
      <c r="S180" s="784"/>
      <c r="T180" s="784"/>
      <c r="U180" s="784"/>
      <c r="V180" s="784"/>
      <c r="W180" s="784"/>
      <c r="X180" s="784"/>
      <c r="Y180" s="872"/>
      <c r="Z180" s="871"/>
      <c r="AA180" s="784"/>
      <c r="AB180" s="784"/>
      <c r="AC180" s="784"/>
      <c r="AD180" s="784"/>
      <c r="AE180" s="784"/>
      <c r="AF180" s="784"/>
      <c r="AG180" s="784"/>
      <c r="AH180" s="784"/>
      <c r="AI180" s="784"/>
      <c r="AJ180" s="784"/>
      <c r="AK180" s="784"/>
      <c r="AL180" s="784"/>
      <c r="AM180" s="784"/>
      <c r="AN180" s="784"/>
      <c r="AO180" s="784"/>
      <c r="AP180" s="872"/>
      <c r="AQ180" s="871"/>
      <c r="AR180" s="784"/>
      <c r="AS180" s="784"/>
      <c r="AT180" s="784"/>
      <c r="AU180" s="784"/>
      <c r="AV180" s="784"/>
      <c r="AW180" s="784"/>
      <c r="AX180" s="784"/>
      <c r="AY180" s="784"/>
      <c r="AZ180" s="784"/>
      <c r="BA180" s="784"/>
      <c r="BB180" s="784"/>
      <c r="BC180" s="784"/>
      <c r="BD180" s="784"/>
      <c r="BE180" s="784"/>
      <c r="BF180" s="784"/>
      <c r="BG180" s="784"/>
      <c r="BH180" s="784"/>
      <c r="BI180" s="872"/>
      <c r="BJ180" s="80"/>
      <c r="BK180" s="784"/>
      <c r="BL180" s="784"/>
      <c r="BM180" s="784"/>
      <c r="BN180" s="784"/>
      <c r="BO180" s="784"/>
      <c r="BP180" s="784"/>
      <c r="BQ180" s="784"/>
      <c r="BR180" s="784"/>
      <c r="BS180" s="784"/>
      <c r="BT180" s="784"/>
      <c r="BU180" s="784"/>
      <c r="BV180" s="233"/>
      <c r="BW180" s="872"/>
      <c r="BX180" s="871"/>
      <c r="BY180" s="784"/>
      <c r="BZ180" s="784"/>
      <c r="CA180" s="784"/>
      <c r="CB180" s="784"/>
      <c r="CC180" s="784"/>
      <c r="CD180" s="784"/>
      <c r="CE180" s="784"/>
      <c r="CF180" s="784"/>
      <c r="CG180" s="784"/>
      <c r="CH180" s="784"/>
      <c r="CI180" s="784"/>
      <c r="CJ180" s="784"/>
      <c r="CK180" s="784"/>
      <c r="CL180" s="784"/>
      <c r="CM180" s="784"/>
      <c r="CN180" s="784"/>
      <c r="CO180" s="784"/>
      <c r="CP180" s="784"/>
      <c r="CQ180" s="784"/>
      <c r="CR180" s="784"/>
      <c r="CS180" s="784"/>
      <c r="CT180" s="784"/>
      <c r="CU180" s="784"/>
      <c r="CV180" s="784"/>
      <c r="CW180" s="784"/>
      <c r="CX180" s="784"/>
      <c r="CY180" s="784"/>
      <c r="CZ180" s="784"/>
      <c r="DA180" s="199"/>
      <c r="DB180" s="871"/>
      <c r="DC180" s="784"/>
      <c r="DD180" s="784"/>
      <c r="DE180" s="784"/>
      <c r="DF180" s="784"/>
      <c r="DG180" s="784"/>
      <c r="DH180" s="784"/>
      <c r="DI180" s="784"/>
      <c r="DJ180" s="872"/>
    </row>
    <row r="181" spans="1:114" ht="15" customHeight="1" x14ac:dyDescent="0.25">
      <c r="A181" s="1737"/>
      <c r="B181" s="873">
        <v>6</v>
      </c>
      <c r="C181" s="903" t="s">
        <v>310</v>
      </c>
      <c r="D181" s="931">
        <f t="shared" si="2"/>
        <v>2</v>
      </c>
      <c r="E181" s="873"/>
      <c r="F181" s="784"/>
      <c r="G181" s="784"/>
      <c r="H181" s="784"/>
      <c r="I181" s="784"/>
      <c r="J181" s="784"/>
      <c r="K181" s="784"/>
      <c r="L181" s="784"/>
      <c r="M181" s="872"/>
      <c r="N181" s="871"/>
      <c r="O181" s="784"/>
      <c r="P181" s="784"/>
      <c r="Q181" s="784"/>
      <c r="R181" s="784"/>
      <c r="S181" s="784"/>
      <c r="T181" s="784"/>
      <c r="U181" s="784"/>
      <c r="V181" s="784"/>
      <c r="W181" s="784"/>
      <c r="X181" s="784"/>
      <c r="Y181" s="872"/>
      <c r="Z181" s="871"/>
      <c r="AA181" s="784"/>
      <c r="AB181" s="784"/>
      <c r="AC181" s="784"/>
      <c r="AD181" s="784"/>
      <c r="AE181" s="784"/>
      <c r="AF181" s="784"/>
      <c r="AG181" s="784"/>
      <c r="AH181" s="784"/>
      <c r="AI181" s="784"/>
      <c r="AJ181" s="784"/>
      <c r="AK181" s="784"/>
      <c r="AL181" s="784"/>
      <c r="AM181" s="784"/>
      <c r="AN181" s="784"/>
      <c r="AO181" s="784"/>
      <c r="AP181" s="872"/>
      <c r="AQ181" s="871"/>
      <c r="AR181" s="784"/>
      <c r="AS181" s="784"/>
      <c r="AT181" s="784"/>
      <c r="AU181" s="784"/>
      <c r="AV181" s="784"/>
      <c r="AW181" s="784"/>
      <c r="AX181" s="784"/>
      <c r="AY181" s="784">
        <v>1</v>
      </c>
      <c r="AZ181" s="784"/>
      <c r="BA181" s="784"/>
      <c r="BB181" s="784"/>
      <c r="BC181" s="784"/>
      <c r="BD181" s="784"/>
      <c r="BE181" s="784"/>
      <c r="BF181" s="784">
        <v>1</v>
      </c>
      <c r="BG181" s="784"/>
      <c r="BH181" s="784"/>
      <c r="BI181" s="872"/>
      <c r="BJ181" s="80"/>
      <c r="BK181" s="784"/>
      <c r="BL181" s="784"/>
      <c r="BM181" s="784"/>
      <c r="BN181" s="784"/>
      <c r="BO181" s="784"/>
      <c r="BP181" s="784"/>
      <c r="BQ181" s="784"/>
      <c r="BR181" s="784"/>
      <c r="BS181" s="784"/>
      <c r="BT181" s="784"/>
      <c r="BU181" s="784"/>
      <c r="BV181" s="233"/>
      <c r="BW181" s="872"/>
      <c r="BX181" s="871"/>
      <c r="BY181" s="784"/>
      <c r="BZ181" s="784"/>
      <c r="CA181" s="784"/>
      <c r="CB181" s="784"/>
      <c r="CC181" s="784"/>
      <c r="CD181" s="784"/>
      <c r="CE181" s="784"/>
      <c r="CF181" s="784"/>
      <c r="CG181" s="784"/>
      <c r="CH181" s="784"/>
      <c r="CI181" s="784"/>
      <c r="CJ181" s="784"/>
      <c r="CK181" s="784"/>
      <c r="CL181" s="784"/>
      <c r="CM181" s="784"/>
      <c r="CN181" s="784"/>
      <c r="CO181" s="784"/>
      <c r="CP181" s="784"/>
      <c r="CQ181" s="784"/>
      <c r="CR181" s="784"/>
      <c r="CS181" s="784"/>
      <c r="CT181" s="784"/>
      <c r="CU181" s="784"/>
      <c r="CV181" s="784"/>
      <c r="CW181" s="784"/>
      <c r="CX181" s="784"/>
      <c r="CY181" s="784"/>
      <c r="CZ181" s="784"/>
      <c r="DA181" s="199"/>
      <c r="DB181" s="871"/>
      <c r="DC181" s="784"/>
      <c r="DD181" s="784"/>
      <c r="DE181" s="784"/>
      <c r="DF181" s="784"/>
      <c r="DG181" s="784"/>
      <c r="DH181" s="784"/>
      <c r="DI181" s="784"/>
      <c r="DJ181" s="872"/>
    </row>
    <row r="182" spans="1:114" ht="15" customHeight="1" x14ac:dyDescent="0.25">
      <c r="A182" s="1737"/>
      <c r="B182" s="873">
        <v>7</v>
      </c>
      <c r="C182" s="903" t="s">
        <v>579</v>
      </c>
      <c r="D182" s="931">
        <f t="shared" si="2"/>
        <v>0</v>
      </c>
      <c r="E182" s="873"/>
      <c r="F182" s="784"/>
      <c r="G182" s="784"/>
      <c r="H182" s="784"/>
      <c r="I182" s="784"/>
      <c r="J182" s="784"/>
      <c r="K182" s="784"/>
      <c r="L182" s="784"/>
      <c r="M182" s="872"/>
      <c r="N182" s="871"/>
      <c r="O182" s="784"/>
      <c r="P182" s="784"/>
      <c r="Q182" s="784"/>
      <c r="R182" s="784"/>
      <c r="S182" s="784"/>
      <c r="T182" s="784"/>
      <c r="U182" s="784"/>
      <c r="V182" s="784"/>
      <c r="W182" s="784"/>
      <c r="X182" s="784"/>
      <c r="Y182" s="872"/>
      <c r="Z182" s="871"/>
      <c r="AA182" s="784"/>
      <c r="AB182" s="784"/>
      <c r="AC182" s="784"/>
      <c r="AD182" s="784"/>
      <c r="AE182" s="784"/>
      <c r="AF182" s="784"/>
      <c r="AG182" s="784"/>
      <c r="AH182" s="784"/>
      <c r="AI182" s="784"/>
      <c r="AJ182" s="784"/>
      <c r="AK182" s="784"/>
      <c r="AL182" s="784"/>
      <c r="AM182" s="784"/>
      <c r="AN182" s="784"/>
      <c r="AO182" s="784"/>
      <c r="AP182" s="872"/>
      <c r="AQ182" s="871"/>
      <c r="AR182" s="784"/>
      <c r="AS182" s="784"/>
      <c r="AT182" s="784"/>
      <c r="AU182" s="784"/>
      <c r="AV182" s="784"/>
      <c r="AW182" s="784"/>
      <c r="AX182" s="784"/>
      <c r="AY182" s="784"/>
      <c r="AZ182" s="784"/>
      <c r="BA182" s="784"/>
      <c r="BB182" s="784"/>
      <c r="BC182" s="784"/>
      <c r="BD182" s="784"/>
      <c r="BE182" s="784"/>
      <c r="BF182" s="784"/>
      <c r="BG182" s="784"/>
      <c r="BH182" s="784"/>
      <c r="BI182" s="872"/>
      <c r="BJ182" s="80"/>
      <c r="BK182" s="784"/>
      <c r="BL182" s="784"/>
      <c r="BM182" s="784"/>
      <c r="BN182" s="784"/>
      <c r="BO182" s="784"/>
      <c r="BP182" s="784"/>
      <c r="BQ182" s="784"/>
      <c r="BR182" s="784"/>
      <c r="BS182" s="784"/>
      <c r="BT182" s="784"/>
      <c r="BU182" s="784"/>
      <c r="BV182" s="233"/>
      <c r="BW182" s="872"/>
      <c r="BX182" s="871"/>
      <c r="BY182" s="784"/>
      <c r="BZ182" s="784"/>
      <c r="CA182" s="784"/>
      <c r="CB182" s="784"/>
      <c r="CC182" s="784"/>
      <c r="CD182" s="784"/>
      <c r="CE182" s="784"/>
      <c r="CF182" s="784"/>
      <c r="CG182" s="784"/>
      <c r="CH182" s="784"/>
      <c r="CI182" s="784"/>
      <c r="CJ182" s="784"/>
      <c r="CK182" s="784"/>
      <c r="CL182" s="784"/>
      <c r="CM182" s="784"/>
      <c r="CN182" s="784"/>
      <c r="CO182" s="784"/>
      <c r="CP182" s="784"/>
      <c r="CQ182" s="784"/>
      <c r="CR182" s="784"/>
      <c r="CS182" s="784"/>
      <c r="CT182" s="784"/>
      <c r="CU182" s="784"/>
      <c r="CV182" s="784"/>
      <c r="CW182" s="784"/>
      <c r="CX182" s="784"/>
      <c r="CY182" s="784"/>
      <c r="CZ182" s="784"/>
      <c r="DA182" s="199"/>
      <c r="DB182" s="871"/>
      <c r="DC182" s="784"/>
      <c r="DD182" s="784"/>
      <c r="DE182" s="784"/>
      <c r="DF182" s="784"/>
      <c r="DG182" s="784"/>
      <c r="DH182" s="784"/>
      <c r="DI182" s="784"/>
      <c r="DJ182" s="872"/>
    </row>
    <row r="183" spans="1:114" ht="15" customHeight="1" x14ac:dyDescent="0.25">
      <c r="A183" s="1737"/>
      <c r="B183" s="873">
        <v>8</v>
      </c>
      <c r="C183" s="903" t="s">
        <v>749</v>
      </c>
      <c r="D183" s="931">
        <f t="shared" si="2"/>
        <v>5</v>
      </c>
      <c r="E183" s="873"/>
      <c r="F183" s="784"/>
      <c r="G183" s="784"/>
      <c r="H183" s="784"/>
      <c r="I183" s="784"/>
      <c r="J183" s="784"/>
      <c r="K183" s="784"/>
      <c r="L183" s="784"/>
      <c r="M183" s="872"/>
      <c r="N183" s="871"/>
      <c r="O183" s="784"/>
      <c r="P183" s="784"/>
      <c r="Q183" s="784"/>
      <c r="R183" s="784"/>
      <c r="S183" s="784"/>
      <c r="T183" s="784"/>
      <c r="U183" s="784"/>
      <c r="V183" s="784"/>
      <c r="W183" s="784"/>
      <c r="X183" s="784"/>
      <c r="Y183" s="872"/>
      <c r="Z183" s="871"/>
      <c r="AA183" s="784"/>
      <c r="AB183" s="784"/>
      <c r="AC183" s="784"/>
      <c r="AD183" s="784"/>
      <c r="AE183" s="784"/>
      <c r="AF183" s="784"/>
      <c r="AG183" s="784"/>
      <c r="AH183" s="784"/>
      <c r="AI183" s="784"/>
      <c r="AJ183" s="784"/>
      <c r="AK183" s="784"/>
      <c r="AL183" s="784"/>
      <c r="AM183" s="784"/>
      <c r="AN183" s="784"/>
      <c r="AO183" s="784"/>
      <c r="AP183" s="872"/>
      <c r="AQ183" s="871"/>
      <c r="AR183" s="784"/>
      <c r="AS183" s="784"/>
      <c r="AT183" s="784"/>
      <c r="AU183" s="784"/>
      <c r="AV183" s="784"/>
      <c r="AW183" s="784"/>
      <c r="AX183" s="784"/>
      <c r="AY183" s="784"/>
      <c r="AZ183" s="784"/>
      <c r="BA183" s="784"/>
      <c r="BB183" s="784"/>
      <c r="BC183" s="784"/>
      <c r="BD183" s="784"/>
      <c r="BE183" s="784"/>
      <c r="BF183" s="784"/>
      <c r="BG183" s="784"/>
      <c r="BH183" s="784"/>
      <c r="BI183" s="872"/>
      <c r="BJ183" s="80"/>
      <c r="BK183" s="784"/>
      <c r="BL183" s="784"/>
      <c r="BM183" s="784"/>
      <c r="BN183" s="784"/>
      <c r="BO183" s="784"/>
      <c r="BP183" s="784"/>
      <c r="BQ183" s="784"/>
      <c r="BR183" s="784"/>
      <c r="BS183" s="784"/>
      <c r="BT183" s="784"/>
      <c r="BU183" s="784"/>
      <c r="BV183" s="233"/>
      <c r="BW183" s="872"/>
      <c r="BX183" s="871"/>
      <c r="BY183" s="784"/>
      <c r="BZ183" s="784"/>
      <c r="CA183" s="784"/>
      <c r="CB183" s="784"/>
      <c r="CC183" s="784"/>
      <c r="CD183" s="784">
        <v>1</v>
      </c>
      <c r="CE183" s="784"/>
      <c r="CF183" s="784"/>
      <c r="CG183" s="784">
        <v>1</v>
      </c>
      <c r="CH183" s="784"/>
      <c r="CI183" s="784">
        <v>1</v>
      </c>
      <c r="CJ183" s="784">
        <v>1</v>
      </c>
      <c r="CK183" s="784"/>
      <c r="CL183" s="784">
        <v>1</v>
      </c>
      <c r="CM183" s="784"/>
      <c r="CN183" s="784"/>
      <c r="CO183" s="784"/>
      <c r="CP183" s="784"/>
      <c r="CQ183" s="784"/>
      <c r="CR183" s="784"/>
      <c r="CS183" s="784"/>
      <c r="CT183" s="784"/>
      <c r="CU183" s="784"/>
      <c r="CV183" s="784"/>
      <c r="CW183" s="784"/>
      <c r="CX183" s="784"/>
      <c r="CY183" s="784"/>
      <c r="CZ183" s="784"/>
      <c r="DA183" s="199"/>
      <c r="DB183" s="871"/>
      <c r="DC183" s="784"/>
      <c r="DD183" s="784"/>
      <c r="DE183" s="784"/>
      <c r="DF183" s="784"/>
      <c r="DG183" s="784"/>
      <c r="DH183" s="784"/>
      <c r="DI183" s="784"/>
      <c r="DJ183" s="872"/>
    </row>
    <row r="184" spans="1:114" ht="15" customHeight="1" x14ac:dyDescent="0.25">
      <c r="A184" s="1737"/>
      <c r="B184" s="873">
        <v>9</v>
      </c>
      <c r="C184" s="903" t="s">
        <v>548</v>
      </c>
      <c r="D184" s="931">
        <f t="shared" si="2"/>
        <v>4</v>
      </c>
      <c r="E184" s="873"/>
      <c r="F184" s="784"/>
      <c r="G184" s="784"/>
      <c r="H184" s="784">
        <v>1</v>
      </c>
      <c r="I184" s="784"/>
      <c r="J184" s="784">
        <v>1</v>
      </c>
      <c r="K184" s="784">
        <v>1</v>
      </c>
      <c r="L184" s="784"/>
      <c r="M184" s="872">
        <v>1</v>
      </c>
      <c r="N184" s="871"/>
      <c r="O184" s="784"/>
      <c r="P184" s="784"/>
      <c r="Q184" s="784"/>
      <c r="R184" s="784"/>
      <c r="S184" s="784"/>
      <c r="T184" s="784"/>
      <c r="U184" s="784"/>
      <c r="V184" s="784"/>
      <c r="W184" s="784"/>
      <c r="X184" s="784"/>
      <c r="Y184" s="872"/>
      <c r="Z184" s="871"/>
      <c r="AA184" s="784"/>
      <c r="AB184" s="784"/>
      <c r="AC184" s="784"/>
      <c r="AD184" s="784"/>
      <c r="AE184" s="784"/>
      <c r="AF184" s="784"/>
      <c r="AG184" s="784"/>
      <c r="AH184" s="784"/>
      <c r="AI184" s="784"/>
      <c r="AJ184" s="784"/>
      <c r="AK184" s="784"/>
      <c r="AL184" s="784"/>
      <c r="AM184" s="784"/>
      <c r="AN184" s="784"/>
      <c r="AO184" s="784"/>
      <c r="AP184" s="872"/>
      <c r="AQ184" s="871"/>
      <c r="AR184" s="784"/>
      <c r="AS184" s="784"/>
      <c r="AT184" s="784"/>
      <c r="AU184" s="784"/>
      <c r="AV184" s="784"/>
      <c r="AW184" s="784"/>
      <c r="AX184" s="784"/>
      <c r="AY184" s="784"/>
      <c r="AZ184" s="784"/>
      <c r="BA184" s="784"/>
      <c r="BB184" s="784"/>
      <c r="BC184" s="784"/>
      <c r="BD184" s="784"/>
      <c r="BE184" s="784"/>
      <c r="BF184" s="784"/>
      <c r="BG184" s="784"/>
      <c r="BH184" s="784"/>
      <c r="BI184" s="872"/>
      <c r="BJ184" s="80"/>
      <c r="BK184" s="784"/>
      <c r="BL184" s="784"/>
      <c r="BM184" s="784"/>
      <c r="BN184" s="784"/>
      <c r="BO184" s="784"/>
      <c r="BP184" s="784"/>
      <c r="BQ184" s="784"/>
      <c r="BR184" s="784"/>
      <c r="BS184" s="784"/>
      <c r="BT184" s="784"/>
      <c r="BU184" s="784"/>
      <c r="BV184" s="233"/>
      <c r="BW184" s="872"/>
      <c r="BX184" s="871"/>
      <c r="BY184" s="784"/>
      <c r="BZ184" s="784"/>
      <c r="CA184" s="784"/>
      <c r="CB184" s="784"/>
      <c r="CC184" s="784"/>
      <c r="CD184" s="784"/>
      <c r="CE184" s="784"/>
      <c r="CF184" s="784"/>
      <c r="CG184" s="784"/>
      <c r="CH184" s="784"/>
      <c r="CI184" s="784"/>
      <c r="CJ184" s="784"/>
      <c r="CK184" s="784"/>
      <c r="CL184" s="784"/>
      <c r="CM184" s="784"/>
      <c r="CN184" s="784"/>
      <c r="CO184" s="784"/>
      <c r="CP184" s="784"/>
      <c r="CQ184" s="784"/>
      <c r="CR184" s="784"/>
      <c r="CS184" s="784"/>
      <c r="CT184" s="784"/>
      <c r="CU184" s="784"/>
      <c r="CV184" s="784"/>
      <c r="CW184" s="784"/>
      <c r="CX184" s="784"/>
      <c r="CY184" s="784"/>
      <c r="CZ184" s="784"/>
      <c r="DA184" s="199"/>
      <c r="DB184" s="871"/>
      <c r="DC184" s="784"/>
      <c r="DD184" s="784"/>
      <c r="DE184" s="784"/>
      <c r="DF184" s="784"/>
      <c r="DG184" s="784"/>
      <c r="DH184" s="784"/>
      <c r="DI184" s="784"/>
      <c r="DJ184" s="872"/>
    </row>
    <row r="185" spans="1:114" ht="15" customHeight="1" x14ac:dyDescent="0.25">
      <c r="A185" s="1737"/>
      <c r="B185" s="873">
        <v>10</v>
      </c>
      <c r="C185" s="903" t="s">
        <v>25</v>
      </c>
      <c r="D185" s="931">
        <f t="shared" si="2"/>
        <v>5</v>
      </c>
      <c r="E185" s="873"/>
      <c r="F185" s="784"/>
      <c r="G185" s="784"/>
      <c r="H185" s="784"/>
      <c r="I185" s="784"/>
      <c r="J185" s="784"/>
      <c r="K185" s="784"/>
      <c r="L185" s="784"/>
      <c r="M185" s="872"/>
      <c r="N185" s="871"/>
      <c r="O185" s="784"/>
      <c r="P185" s="784"/>
      <c r="Q185" s="784"/>
      <c r="R185" s="784"/>
      <c r="S185" s="784"/>
      <c r="T185" s="784"/>
      <c r="U185" s="784"/>
      <c r="V185" s="784"/>
      <c r="W185" s="784"/>
      <c r="X185" s="784"/>
      <c r="Y185" s="872"/>
      <c r="Z185" s="871">
        <v>1</v>
      </c>
      <c r="AA185" s="784"/>
      <c r="AB185" s="784">
        <v>1</v>
      </c>
      <c r="AC185" s="784"/>
      <c r="AD185" s="784">
        <v>1</v>
      </c>
      <c r="AE185" s="784"/>
      <c r="AF185" s="784"/>
      <c r="AG185" s="784"/>
      <c r="AH185" s="784"/>
      <c r="AI185" s="784"/>
      <c r="AJ185" s="784"/>
      <c r="AK185" s="784"/>
      <c r="AL185" s="784">
        <v>1</v>
      </c>
      <c r="AM185" s="784"/>
      <c r="AN185" s="784"/>
      <c r="AO185" s="784"/>
      <c r="AP185" s="872"/>
      <c r="AQ185" s="871"/>
      <c r="AR185" s="784"/>
      <c r="AS185" s="784"/>
      <c r="AT185" s="784"/>
      <c r="AU185" s="784"/>
      <c r="AV185" s="784"/>
      <c r="AW185" s="784"/>
      <c r="AX185" s="784"/>
      <c r="AY185" s="784"/>
      <c r="AZ185" s="784"/>
      <c r="BA185" s="784"/>
      <c r="BB185" s="784"/>
      <c r="BC185" s="784"/>
      <c r="BD185" s="784"/>
      <c r="BE185" s="784"/>
      <c r="BF185" s="784"/>
      <c r="BG185" s="784"/>
      <c r="BH185" s="784"/>
      <c r="BI185" s="872"/>
      <c r="BJ185" s="80"/>
      <c r="BK185" s="784"/>
      <c r="BL185" s="784"/>
      <c r="BM185" s="784"/>
      <c r="BN185" s="784"/>
      <c r="BO185" s="784"/>
      <c r="BP185" s="784"/>
      <c r="BQ185" s="784"/>
      <c r="BR185" s="784"/>
      <c r="BS185" s="784"/>
      <c r="BT185" s="784"/>
      <c r="BU185" s="784"/>
      <c r="BV185" s="233"/>
      <c r="BW185" s="872"/>
      <c r="BX185" s="871"/>
      <c r="BY185" s="784"/>
      <c r="BZ185" s="784"/>
      <c r="CA185" s="784"/>
      <c r="CB185" s="784"/>
      <c r="CC185" s="784">
        <v>1</v>
      </c>
      <c r="CD185" s="784"/>
      <c r="CE185" s="784"/>
      <c r="CF185" s="784"/>
      <c r="CG185" s="784"/>
      <c r="CH185" s="784"/>
      <c r="CI185" s="784"/>
      <c r="CJ185" s="784"/>
      <c r="CK185" s="784"/>
      <c r="CL185" s="784"/>
      <c r="CM185" s="784"/>
      <c r="CN185" s="784"/>
      <c r="CO185" s="784"/>
      <c r="CP185" s="784"/>
      <c r="CQ185" s="784"/>
      <c r="CR185" s="784"/>
      <c r="CS185" s="784"/>
      <c r="CT185" s="784"/>
      <c r="CU185" s="784"/>
      <c r="CV185" s="784"/>
      <c r="CW185" s="784"/>
      <c r="CX185" s="784"/>
      <c r="CY185" s="784"/>
      <c r="CZ185" s="784"/>
      <c r="DA185" s="199"/>
      <c r="DB185" s="871"/>
      <c r="DC185" s="784"/>
      <c r="DD185" s="784"/>
      <c r="DE185" s="784"/>
      <c r="DF185" s="784"/>
      <c r="DG185" s="784"/>
      <c r="DH185" s="784"/>
      <c r="DI185" s="784"/>
      <c r="DJ185" s="872"/>
    </row>
    <row r="186" spans="1:114" ht="15" customHeight="1" x14ac:dyDescent="0.25">
      <c r="A186" s="1737"/>
      <c r="B186" s="873">
        <v>11</v>
      </c>
      <c r="C186" s="903" t="s">
        <v>318</v>
      </c>
      <c r="D186" s="931">
        <f t="shared" si="2"/>
        <v>10</v>
      </c>
      <c r="E186" s="873"/>
      <c r="F186" s="784"/>
      <c r="G186" s="784"/>
      <c r="H186" s="784"/>
      <c r="I186" s="784"/>
      <c r="J186" s="784"/>
      <c r="K186" s="784"/>
      <c r="L186" s="784"/>
      <c r="M186" s="872"/>
      <c r="N186" s="871"/>
      <c r="O186" s="784"/>
      <c r="P186" s="784"/>
      <c r="Q186" s="784"/>
      <c r="R186" s="784"/>
      <c r="S186" s="784"/>
      <c r="T186" s="784"/>
      <c r="U186" s="784"/>
      <c r="V186" s="784"/>
      <c r="W186" s="784"/>
      <c r="X186" s="784"/>
      <c r="Y186" s="872"/>
      <c r="Z186" s="871"/>
      <c r="AA186" s="784"/>
      <c r="AB186" s="784"/>
      <c r="AC186" s="784"/>
      <c r="AD186" s="784"/>
      <c r="AE186" s="784"/>
      <c r="AF186" s="784"/>
      <c r="AG186" s="784"/>
      <c r="AH186" s="784"/>
      <c r="AI186" s="784"/>
      <c r="AJ186" s="784"/>
      <c r="AK186" s="784"/>
      <c r="AL186" s="784"/>
      <c r="AM186" s="784"/>
      <c r="AN186" s="784"/>
      <c r="AO186" s="784"/>
      <c r="AP186" s="872"/>
      <c r="AQ186" s="871"/>
      <c r="AR186" s="784"/>
      <c r="AS186" s="784"/>
      <c r="AT186" s="784"/>
      <c r="AU186" s="784"/>
      <c r="AV186" s="784"/>
      <c r="AW186" s="784"/>
      <c r="AX186" s="784">
        <v>1</v>
      </c>
      <c r="AY186" s="784">
        <v>1</v>
      </c>
      <c r="AZ186" s="784">
        <v>1</v>
      </c>
      <c r="BA186" s="784">
        <v>1</v>
      </c>
      <c r="BB186" s="784">
        <v>1</v>
      </c>
      <c r="BC186" s="784">
        <v>1</v>
      </c>
      <c r="BD186" s="784"/>
      <c r="BE186" s="784"/>
      <c r="BF186" s="784">
        <v>1</v>
      </c>
      <c r="BG186" s="784">
        <v>1</v>
      </c>
      <c r="BH186" s="784">
        <v>1</v>
      </c>
      <c r="BI186" s="872">
        <v>1</v>
      </c>
      <c r="BJ186" s="80"/>
      <c r="BK186" s="784"/>
      <c r="BL186" s="784"/>
      <c r="BM186" s="784"/>
      <c r="BN186" s="784"/>
      <c r="BO186" s="784"/>
      <c r="BP186" s="784"/>
      <c r="BQ186" s="784"/>
      <c r="BR186" s="784"/>
      <c r="BS186" s="784"/>
      <c r="BT186" s="784"/>
      <c r="BU186" s="784"/>
      <c r="BV186" s="233"/>
      <c r="BW186" s="872"/>
      <c r="BX186" s="871"/>
      <c r="BY186" s="784"/>
      <c r="BZ186" s="784"/>
      <c r="CA186" s="784"/>
      <c r="CB186" s="784"/>
      <c r="CC186" s="784"/>
      <c r="CD186" s="784"/>
      <c r="CE186" s="784"/>
      <c r="CF186" s="784"/>
      <c r="CG186" s="784"/>
      <c r="CH186" s="784"/>
      <c r="CI186" s="784"/>
      <c r="CJ186" s="784"/>
      <c r="CK186" s="784"/>
      <c r="CL186" s="784"/>
      <c r="CM186" s="784"/>
      <c r="CN186" s="784"/>
      <c r="CO186" s="784"/>
      <c r="CP186" s="784"/>
      <c r="CQ186" s="784"/>
      <c r="CR186" s="784"/>
      <c r="CS186" s="784"/>
      <c r="CT186" s="784"/>
      <c r="CU186" s="784"/>
      <c r="CV186" s="784"/>
      <c r="CW186" s="784"/>
      <c r="CX186" s="784"/>
      <c r="CY186" s="784"/>
      <c r="CZ186" s="784"/>
      <c r="DA186" s="199"/>
      <c r="DB186" s="871"/>
      <c r="DC186" s="784"/>
      <c r="DD186" s="784"/>
      <c r="DE186" s="784"/>
      <c r="DF186" s="784"/>
      <c r="DG186" s="784"/>
      <c r="DH186" s="784"/>
      <c r="DI186" s="784"/>
      <c r="DJ186" s="872"/>
    </row>
    <row r="187" spans="1:114" ht="15" customHeight="1" x14ac:dyDescent="0.25">
      <c r="A187" s="1737"/>
      <c r="B187" s="873">
        <v>12</v>
      </c>
      <c r="C187" s="903" t="s">
        <v>666</v>
      </c>
      <c r="D187" s="931">
        <f t="shared" si="2"/>
        <v>0</v>
      </c>
      <c r="E187" s="873"/>
      <c r="F187" s="784"/>
      <c r="G187" s="784"/>
      <c r="H187" s="784"/>
      <c r="I187" s="784"/>
      <c r="J187" s="784"/>
      <c r="K187" s="784"/>
      <c r="L187" s="784"/>
      <c r="M187" s="872"/>
      <c r="N187" s="871"/>
      <c r="O187" s="784"/>
      <c r="P187" s="784"/>
      <c r="Q187" s="784"/>
      <c r="R187" s="784"/>
      <c r="S187" s="784"/>
      <c r="T187" s="784"/>
      <c r="U187" s="784"/>
      <c r="V187" s="784"/>
      <c r="W187" s="784"/>
      <c r="X187" s="784"/>
      <c r="Y187" s="872"/>
      <c r="Z187" s="871"/>
      <c r="AA187" s="784"/>
      <c r="AB187" s="784"/>
      <c r="AC187" s="784"/>
      <c r="AD187" s="784"/>
      <c r="AE187" s="784"/>
      <c r="AF187" s="784"/>
      <c r="AG187" s="784"/>
      <c r="AH187" s="784"/>
      <c r="AI187" s="784"/>
      <c r="AJ187" s="784"/>
      <c r="AK187" s="784"/>
      <c r="AL187" s="784"/>
      <c r="AM187" s="784"/>
      <c r="AN187" s="784"/>
      <c r="AO187" s="784"/>
      <c r="AP187" s="872"/>
      <c r="AQ187" s="871"/>
      <c r="AR187" s="784"/>
      <c r="AS187" s="784"/>
      <c r="AT187" s="784"/>
      <c r="AU187" s="784"/>
      <c r="AV187" s="784"/>
      <c r="AW187" s="784"/>
      <c r="AX187" s="784"/>
      <c r="AY187" s="784"/>
      <c r="AZ187" s="784"/>
      <c r="BA187" s="784"/>
      <c r="BB187" s="784"/>
      <c r="BC187" s="784"/>
      <c r="BD187" s="784"/>
      <c r="BE187" s="784"/>
      <c r="BF187" s="784"/>
      <c r="BG187" s="784"/>
      <c r="BH187" s="784"/>
      <c r="BI187" s="872"/>
      <c r="BJ187" s="80"/>
      <c r="BK187" s="784"/>
      <c r="BL187" s="784"/>
      <c r="BM187" s="784"/>
      <c r="BN187" s="784"/>
      <c r="BO187" s="784"/>
      <c r="BP187" s="784"/>
      <c r="BQ187" s="784"/>
      <c r="BR187" s="784"/>
      <c r="BS187" s="784"/>
      <c r="BT187" s="784"/>
      <c r="BU187" s="784"/>
      <c r="BV187" s="233"/>
      <c r="BW187" s="872"/>
      <c r="BX187" s="871"/>
      <c r="BY187" s="784"/>
      <c r="BZ187" s="784"/>
      <c r="CA187" s="784"/>
      <c r="CB187" s="784"/>
      <c r="CC187" s="784"/>
      <c r="CD187" s="784"/>
      <c r="CE187" s="784"/>
      <c r="CF187" s="784"/>
      <c r="CG187" s="784"/>
      <c r="CH187" s="784"/>
      <c r="CI187" s="784"/>
      <c r="CJ187" s="784"/>
      <c r="CK187" s="784"/>
      <c r="CL187" s="784"/>
      <c r="CM187" s="784"/>
      <c r="CN187" s="784"/>
      <c r="CO187" s="784"/>
      <c r="CP187" s="784"/>
      <c r="CQ187" s="784"/>
      <c r="CR187" s="784"/>
      <c r="CS187" s="784"/>
      <c r="CT187" s="784"/>
      <c r="CU187" s="784"/>
      <c r="CV187" s="784"/>
      <c r="CW187" s="784"/>
      <c r="CX187" s="784"/>
      <c r="CY187" s="784"/>
      <c r="CZ187" s="784"/>
      <c r="DA187" s="199"/>
      <c r="DB187" s="871"/>
      <c r="DC187" s="784"/>
      <c r="DD187" s="784"/>
      <c r="DE187" s="784"/>
      <c r="DF187" s="784"/>
      <c r="DG187" s="784"/>
      <c r="DH187" s="784"/>
      <c r="DI187" s="784"/>
      <c r="DJ187" s="872"/>
    </row>
    <row r="188" spans="1:114" ht="15" customHeight="1" x14ac:dyDescent="0.25">
      <c r="A188" s="1737"/>
      <c r="B188" s="873">
        <v>13</v>
      </c>
      <c r="C188" s="903" t="s">
        <v>571</v>
      </c>
      <c r="D188" s="931">
        <f t="shared" si="2"/>
        <v>2</v>
      </c>
      <c r="E188" s="873"/>
      <c r="F188" s="784"/>
      <c r="G188" s="784"/>
      <c r="H188" s="784"/>
      <c r="I188" s="784"/>
      <c r="J188" s="784"/>
      <c r="K188" s="784"/>
      <c r="L188" s="784"/>
      <c r="M188" s="872"/>
      <c r="N188" s="871"/>
      <c r="O188" s="784"/>
      <c r="P188" s="784"/>
      <c r="Q188" s="784"/>
      <c r="R188" s="784">
        <v>1</v>
      </c>
      <c r="S188" s="784"/>
      <c r="T188" s="784"/>
      <c r="U188" s="784">
        <v>1</v>
      </c>
      <c r="V188" s="784"/>
      <c r="W188" s="784"/>
      <c r="X188" s="784"/>
      <c r="Y188" s="872"/>
      <c r="Z188" s="871"/>
      <c r="AA188" s="784"/>
      <c r="AB188" s="784"/>
      <c r="AC188" s="784"/>
      <c r="AD188" s="784"/>
      <c r="AE188" s="784"/>
      <c r="AF188" s="784"/>
      <c r="AG188" s="784"/>
      <c r="AH188" s="784"/>
      <c r="AI188" s="784"/>
      <c r="AJ188" s="784"/>
      <c r="AK188" s="784"/>
      <c r="AL188" s="784"/>
      <c r="AM188" s="784"/>
      <c r="AN188" s="784"/>
      <c r="AO188" s="784"/>
      <c r="AP188" s="872"/>
      <c r="AQ188" s="871"/>
      <c r="AR188" s="784"/>
      <c r="AS188" s="784"/>
      <c r="AT188" s="784"/>
      <c r="AU188" s="784"/>
      <c r="AV188" s="784"/>
      <c r="AW188" s="784"/>
      <c r="AX188" s="784"/>
      <c r="AY188" s="784"/>
      <c r="AZ188" s="784"/>
      <c r="BA188" s="784"/>
      <c r="BB188" s="784"/>
      <c r="BC188" s="784"/>
      <c r="BD188" s="784"/>
      <c r="BE188" s="784"/>
      <c r="BF188" s="784"/>
      <c r="BG188" s="784"/>
      <c r="BH188" s="784"/>
      <c r="BI188" s="872"/>
      <c r="BJ188" s="80"/>
      <c r="BK188" s="784"/>
      <c r="BL188" s="784"/>
      <c r="BM188" s="784"/>
      <c r="BN188" s="784"/>
      <c r="BO188" s="784"/>
      <c r="BP188" s="784"/>
      <c r="BQ188" s="784"/>
      <c r="BR188" s="784"/>
      <c r="BS188" s="784"/>
      <c r="BT188" s="784"/>
      <c r="BU188" s="784"/>
      <c r="BV188" s="233"/>
      <c r="BW188" s="872"/>
      <c r="BX188" s="871"/>
      <c r="BY188" s="784"/>
      <c r="BZ188" s="784"/>
      <c r="CA188" s="784"/>
      <c r="CB188" s="784"/>
      <c r="CC188" s="784"/>
      <c r="CD188" s="784"/>
      <c r="CE188" s="784"/>
      <c r="CF188" s="784"/>
      <c r="CG188" s="784"/>
      <c r="CH188" s="784"/>
      <c r="CI188" s="784"/>
      <c r="CJ188" s="784"/>
      <c r="CK188" s="784"/>
      <c r="CL188" s="784"/>
      <c r="CM188" s="784"/>
      <c r="CN188" s="784"/>
      <c r="CO188" s="784"/>
      <c r="CP188" s="784"/>
      <c r="CQ188" s="784"/>
      <c r="CR188" s="784"/>
      <c r="CS188" s="784"/>
      <c r="CT188" s="784"/>
      <c r="CU188" s="784"/>
      <c r="CV188" s="784"/>
      <c r="CW188" s="784"/>
      <c r="CX188" s="784"/>
      <c r="CY188" s="784"/>
      <c r="CZ188" s="784"/>
      <c r="DA188" s="199"/>
      <c r="DB188" s="871"/>
      <c r="DC188" s="784"/>
      <c r="DD188" s="784"/>
      <c r="DE188" s="784"/>
      <c r="DF188" s="784"/>
      <c r="DG188" s="784"/>
      <c r="DH188" s="784"/>
      <c r="DI188" s="784"/>
      <c r="DJ188" s="872"/>
    </row>
    <row r="189" spans="1:114" ht="15" customHeight="1" thickBot="1" x14ac:dyDescent="0.3">
      <c r="A189" s="1737"/>
      <c r="B189" s="896">
        <v>14</v>
      </c>
      <c r="C189" s="903" t="s">
        <v>700</v>
      </c>
      <c r="D189" s="931">
        <f t="shared" si="2"/>
        <v>2</v>
      </c>
      <c r="E189" s="873"/>
      <c r="F189" s="784"/>
      <c r="G189" s="784"/>
      <c r="H189" s="784"/>
      <c r="I189" s="784"/>
      <c r="J189" s="784"/>
      <c r="K189" s="784"/>
      <c r="L189" s="784"/>
      <c r="M189" s="872"/>
      <c r="N189" s="871"/>
      <c r="O189" s="784"/>
      <c r="P189" s="784"/>
      <c r="Q189" s="784"/>
      <c r="R189" s="784"/>
      <c r="S189" s="784"/>
      <c r="T189" s="784"/>
      <c r="U189" s="784"/>
      <c r="V189" s="784"/>
      <c r="W189" s="784"/>
      <c r="X189" s="784"/>
      <c r="Y189" s="872"/>
      <c r="Z189" s="871"/>
      <c r="AA189" s="784"/>
      <c r="AB189" s="784"/>
      <c r="AC189" s="784"/>
      <c r="AD189" s="784"/>
      <c r="AE189" s="784"/>
      <c r="AF189" s="784"/>
      <c r="AG189" s="784"/>
      <c r="AH189" s="784"/>
      <c r="AI189" s="784"/>
      <c r="AJ189" s="784"/>
      <c r="AK189" s="784"/>
      <c r="AL189" s="784"/>
      <c r="AM189" s="784"/>
      <c r="AN189" s="784"/>
      <c r="AO189" s="784"/>
      <c r="AP189" s="872"/>
      <c r="AQ189" s="871"/>
      <c r="AR189" s="784"/>
      <c r="AS189" s="784"/>
      <c r="AT189" s="784"/>
      <c r="AU189" s="784"/>
      <c r="AV189" s="784"/>
      <c r="AW189" s="784"/>
      <c r="AX189" s="784"/>
      <c r="AY189" s="784"/>
      <c r="AZ189" s="784"/>
      <c r="BA189" s="784"/>
      <c r="BB189" s="784"/>
      <c r="BC189" s="784"/>
      <c r="BD189" s="784"/>
      <c r="BE189" s="784"/>
      <c r="BF189" s="784"/>
      <c r="BG189" s="784"/>
      <c r="BH189" s="784"/>
      <c r="BI189" s="872"/>
      <c r="BJ189" s="80"/>
      <c r="BK189" s="784"/>
      <c r="BL189" s="784"/>
      <c r="BM189" s="784"/>
      <c r="BN189" s="784"/>
      <c r="BO189" s="784"/>
      <c r="BP189" s="784"/>
      <c r="BQ189" s="784"/>
      <c r="BR189" s="784"/>
      <c r="BS189" s="784"/>
      <c r="BT189" s="784"/>
      <c r="BU189" s="784"/>
      <c r="BV189" s="233"/>
      <c r="BW189" s="872"/>
      <c r="BX189" s="871"/>
      <c r="BY189" s="784"/>
      <c r="BZ189" s="784"/>
      <c r="CA189" s="784"/>
      <c r="CB189" s="784"/>
      <c r="CC189" s="784"/>
      <c r="CD189" s="784"/>
      <c r="CE189" s="784"/>
      <c r="CF189" s="784"/>
      <c r="CG189" s="784"/>
      <c r="CH189" s="784"/>
      <c r="CI189" s="784"/>
      <c r="CJ189" s="784"/>
      <c r="CK189" s="784"/>
      <c r="CL189" s="784"/>
      <c r="CM189" s="784"/>
      <c r="CN189" s="784"/>
      <c r="CO189" s="784"/>
      <c r="CP189" s="784"/>
      <c r="CQ189" s="784"/>
      <c r="CR189" s="784"/>
      <c r="CS189" s="784"/>
      <c r="CT189" s="784"/>
      <c r="CU189" s="784"/>
      <c r="CV189" s="784"/>
      <c r="CW189" s="784"/>
      <c r="CX189" s="784"/>
      <c r="CY189" s="784"/>
      <c r="CZ189" s="784"/>
      <c r="DA189" s="199"/>
      <c r="DB189" s="871"/>
      <c r="DC189" s="784"/>
      <c r="DD189" s="784"/>
      <c r="DE189" s="784"/>
      <c r="DF189" s="784"/>
      <c r="DG189" s="784"/>
      <c r="DH189" s="784"/>
      <c r="DI189" s="784">
        <v>1</v>
      </c>
      <c r="DJ189" s="872">
        <v>1</v>
      </c>
    </row>
    <row r="190" spans="1:114" ht="28.5" customHeight="1" thickBot="1" x14ac:dyDescent="0.3">
      <c r="A190" s="1738"/>
      <c r="B190" s="349">
        <v>15</v>
      </c>
      <c r="C190" s="1192" t="s">
        <v>222</v>
      </c>
      <c r="D190" s="932">
        <f t="shared" si="2"/>
        <v>1</v>
      </c>
      <c r="E190" s="951"/>
      <c r="F190" s="79"/>
      <c r="G190" s="79"/>
      <c r="H190" s="79"/>
      <c r="I190" s="79"/>
      <c r="J190" s="79"/>
      <c r="K190" s="79"/>
      <c r="L190" s="79"/>
      <c r="M190" s="875"/>
      <c r="N190" s="876"/>
      <c r="O190" s="79"/>
      <c r="P190" s="79"/>
      <c r="Q190" s="79"/>
      <c r="R190" s="79"/>
      <c r="S190" s="79"/>
      <c r="T190" s="79"/>
      <c r="U190" s="79"/>
      <c r="V190" s="79"/>
      <c r="W190" s="79"/>
      <c r="X190" s="79"/>
      <c r="Y190" s="875"/>
      <c r="Z190" s="876"/>
      <c r="AA190" s="79"/>
      <c r="AB190" s="79"/>
      <c r="AC190" s="79"/>
      <c r="AD190" s="79"/>
      <c r="AE190" s="79"/>
      <c r="AF190" s="79"/>
      <c r="AG190" s="79"/>
      <c r="AH190" s="79"/>
      <c r="AI190" s="79"/>
      <c r="AJ190" s="79"/>
      <c r="AK190" s="79"/>
      <c r="AL190" s="79"/>
      <c r="AM190" s="79"/>
      <c r="AN190" s="79"/>
      <c r="AO190" s="79"/>
      <c r="AP190" s="875"/>
      <c r="AQ190" s="876"/>
      <c r="AR190" s="79"/>
      <c r="AS190" s="79"/>
      <c r="AT190" s="79"/>
      <c r="AU190" s="79"/>
      <c r="AV190" s="79"/>
      <c r="AW190" s="79"/>
      <c r="AX190" s="79"/>
      <c r="AY190" s="79"/>
      <c r="AZ190" s="79"/>
      <c r="BA190" s="79"/>
      <c r="BB190" s="79"/>
      <c r="BC190" s="79"/>
      <c r="BD190" s="79"/>
      <c r="BE190" s="79"/>
      <c r="BF190" s="79"/>
      <c r="BG190" s="79"/>
      <c r="BH190" s="79"/>
      <c r="BI190" s="875"/>
      <c r="BJ190" s="81"/>
      <c r="BK190" s="79"/>
      <c r="BL190" s="79"/>
      <c r="BM190" s="79"/>
      <c r="BN190" s="79"/>
      <c r="BO190" s="79"/>
      <c r="BP190" s="79"/>
      <c r="BQ190" s="79"/>
      <c r="BR190" s="79"/>
      <c r="BS190" s="79"/>
      <c r="BT190" s="79"/>
      <c r="BU190" s="79"/>
      <c r="BV190" s="1249"/>
      <c r="BW190" s="875"/>
      <c r="BX190" s="876"/>
      <c r="BY190" s="79"/>
      <c r="BZ190" s="79"/>
      <c r="CA190" s="79">
        <v>1</v>
      </c>
      <c r="CB190" s="79"/>
      <c r="CC190" s="79"/>
      <c r="CD190" s="79"/>
      <c r="CE190" s="79"/>
      <c r="CF190" s="79"/>
      <c r="CG190" s="79"/>
      <c r="CH190" s="79"/>
      <c r="CI190" s="79"/>
      <c r="CJ190" s="79"/>
      <c r="CK190" s="79"/>
      <c r="CL190" s="79"/>
      <c r="CM190" s="79"/>
      <c r="CN190" s="79"/>
      <c r="CO190" s="79"/>
      <c r="CP190" s="79"/>
      <c r="CQ190" s="79"/>
      <c r="CR190" s="79"/>
      <c r="CS190" s="79"/>
      <c r="CT190" s="79"/>
      <c r="CU190" s="79"/>
      <c r="CV190" s="79"/>
      <c r="CW190" s="79"/>
      <c r="CX190" s="79"/>
      <c r="CY190" s="79"/>
      <c r="CZ190" s="79"/>
      <c r="DA190" s="200"/>
      <c r="DB190" s="876"/>
      <c r="DC190" s="79"/>
      <c r="DD190" s="79"/>
      <c r="DE190" s="79"/>
      <c r="DF190" s="79"/>
      <c r="DG190" s="79"/>
      <c r="DH190" s="79"/>
      <c r="DI190" s="79"/>
      <c r="DJ190" s="875"/>
    </row>
    <row r="191" spans="1:114" ht="15" customHeight="1" x14ac:dyDescent="0.25">
      <c r="A191" s="1736" t="s">
        <v>539</v>
      </c>
      <c r="B191" s="937">
        <v>1</v>
      </c>
      <c r="C191" s="865" t="s">
        <v>583</v>
      </c>
      <c r="D191" s="917">
        <f t="shared" si="2"/>
        <v>4</v>
      </c>
      <c r="E191" s="892"/>
      <c r="F191" s="119"/>
      <c r="G191" s="119"/>
      <c r="H191" s="119">
        <v>1</v>
      </c>
      <c r="I191" s="119">
        <v>1</v>
      </c>
      <c r="J191" s="119"/>
      <c r="K191" s="119"/>
      <c r="L191" s="119"/>
      <c r="M191" s="893"/>
      <c r="N191" s="894"/>
      <c r="O191" s="119"/>
      <c r="P191" s="119"/>
      <c r="Q191" s="119"/>
      <c r="R191" s="119"/>
      <c r="S191" s="119"/>
      <c r="T191" s="119"/>
      <c r="U191" s="119"/>
      <c r="V191" s="119">
        <v>1</v>
      </c>
      <c r="W191" s="119"/>
      <c r="X191" s="119"/>
      <c r="Y191" s="893"/>
      <c r="Z191" s="894"/>
      <c r="AA191" s="119"/>
      <c r="AB191" s="119"/>
      <c r="AC191" s="119"/>
      <c r="AD191" s="119"/>
      <c r="AE191" s="119"/>
      <c r="AF191" s="119"/>
      <c r="AG191" s="119"/>
      <c r="AH191" s="119"/>
      <c r="AI191" s="119"/>
      <c r="AJ191" s="119"/>
      <c r="AK191" s="119"/>
      <c r="AL191" s="119"/>
      <c r="AM191" s="119"/>
      <c r="AN191" s="119"/>
      <c r="AO191" s="119"/>
      <c r="AP191" s="893"/>
      <c r="AQ191" s="894"/>
      <c r="AR191" s="119"/>
      <c r="AS191" s="119"/>
      <c r="AT191" s="119"/>
      <c r="AU191" s="119"/>
      <c r="AV191" s="119"/>
      <c r="AW191" s="119"/>
      <c r="AX191" s="119"/>
      <c r="AY191" s="119"/>
      <c r="AZ191" s="119"/>
      <c r="BA191" s="119"/>
      <c r="BB191" s="119">
        <v>1</v>
      </c>
      <c r="BC191" s="119"/>
      <c r="BD191" s="119"/>
      <c r="BE191" s="119"/>
      <c r="BF191" s="119"/>
      <c r="BG191" s="119"/>
      <c r="BH191" s="119"/>
      <c r="BI191" s="893"/>
      <c r="BJ191" s="118"/>
      <c r="BK191" s="119"/>
      <c r="BL191" s="119"/>
      <c r="BM191" s="119"/>
      <c r="BN191" s="119"/>
      <c r="BO191" s="119"/>
      <c r="BP191" s="119"/>
      <c r="BQ191" s="119"/>
      <c r="BR191" s="119"/>
      <c r="BS191" s="119"/>
      <c r="BT191" s="119"/>
      <c r="BU191" s="119"/>
      <c r="BV191" s="1246"/>
      <c r="BW191" s="893"/>
      <c r="BX191" s="894"/>
      <c r="BY191" s="119"/>
      <c r="BZ191" s="119"/>
      <c r="CA191" s="119"/>
      <c r="CB191" s="119"/>
      <c r="CC191" s="119"/>
      <c r="CD191" s="119"/>
      <c r="CE191" s="119"/>
      <c r="CF191" s="119"/>
      <c r="CG191" s="119"/>
      <c r="CH191" s="119"/>
      <c r="CI191" s="119"/>
      <c r="CJ191" s="119"/>
      <c r="CK191" s="119"/>
      <c r="CL191" s="119"/>
      <c r="CM191" s="119"/>
      <c r="CN191" s="119"/>
      <c r="CO191" s="119"/>
      <c r="CP191" s="119"/>
      <c r="CQ191" s="119"/>
      <c r="CR191" s="119"/>
      <c r="CS191" s="119"/>
      <c r="CT191" s="119"/>
      <c r="CU191" s="119"/>
      <c r="CV191" s="119"/>
      <c r="CW191" s="119"/>
      <c r="CX191" s="119"/>
      <c r="CY191" s="119"/>
      <c r="CZ191" s="119"/>
      <c r="DA191" s="198"/>
      <c r="DB191" s="894"/>
      <c r="DC191" s="119"/>
      <c r="DD191" s="119"/>
      <c r="DE191" s="119"/>
      <c r="DF191" s="119"/>
      <c r="DG191" s="119"/>
      <c r="DH191" s="119"/>
      <c r="DI191" s="119"/>
      <c r="DJ191" s="893"/>
    </row>
    <row r="192" spans="1:114" ht="15" customHeight="1" x14ac:dyDescent="0.25">
      <c r="A192" s="1737"/>
      <c r="B192" s="862">
        <v>2</v>
      </c>
      <c r="C192" s="1014" t="s">
        <v>1135</v>
      </c>
      <c r="D192" s="1015">
        <f t="shared" si="2"/>
        <v>2</v>
      </c>
      <c r="E192" s="891"/>
      <c r="F192" s="761"/>
      <c r="G192" s="761"/>
      <c r="H192" s="761"/>
      <c r="I192" s="761"/>
      <c r="J192" s="761"/>
      <c r="K192" s="761"/>
      <c r="L192" s="761"/>
      <c r="M192" s="878"/>
      <c r="N192" s="877"/>
      <c r="O192" s="761"/>
      <c r="P192" s="761"/>
      <c r="Q192" s="761"/>
      <c r="R192" s="761"/>
      <c r="S192" s="761"/>
      <c r="T192" s="761"/>
      <c r="U192" s="761"/>
      <c r="V192" s="761"/>
      <c r="W192" s="761"/>
      <c r="X192" s="761"/>
      <c r="Y192" s="878"/>
      <c r="Z192" s="877"/>
      <c r="AA192" s="761"/>
      <c r="AB192" s="761"/>
      <c r="AC192" s="761"/>
      <c r="AD192" s="761"/>
      <c r="AE192" s="761"/>
      <c r="AF192" s="761"/>
      <c r="AG192" s="761"/>
      <c r="AH192" s="761"/>
      <c r="AI192" s="761"/>
      <c r="AJ192" s="761"/>
      <c r="AK192" s="761"/>
      <c r="AL192" s="761"/>
      <c r="AM192" s="761"/>
      <c r="AN192" s="761"/>
      <c r="AO192" s="761"/>
      <c r="AP192" s="878"/>
      <c r="AQ192" s="877"/>
      <c r="AR192" s="761"/>
      <c r="AS192" s="761"/>
      <c r="AT192" s="761"/>
      <c r="AU192" s="761"/>
      <c r="AV192" s="761"/>
      <c r="AW192" s="761"/>
      <c r="AX192" s="761"/>
      <c r="AY192" s="761"/>
      <c r="AZ192" s="761"/>
      <c r="BA192" s="761"/>
      <c r="BB192" s="761"/>
      <c r="BC192" s="761"/>
      <c r="BD192" s="761"/>
      <c r="BE192" s="761"/>
      <c r="BF192" s="761"/>
      <c r="BG192" s="761"/>
      <c r="BH192" s="761"/>
      <c r="BI192" s="878"/>
      <c r="BJ192" s="694"/>
      <c r="BK192" s="761"/>
      <c r="BL192" s="761">
        <v>1</v>
      </c>
      <c r="BM192" s="761"/>
      <c r="BN192" s="761"/>
      <c r="BO192" s="761"/>
      <c r="BP192" s="761"/>
      <c r="BQ192" s="761"/>
      <c r="BR192" s="761"/>
      <c r="BS192" s="761"/>
      <c r="BT192" s="761"/>
      <c r="BU192" s="761"/>
      <c r="BV192" s="1247"/>
      <c r="BW192" s="878"/>
      <c r="BX192" s="877"/>
      <c r="BY192" s="761"/>
      <c r="BZ192" s="761"/>
      <c r="CA192" s="761"/>
      <c r="CB192" s="761"/>
      <c r="CC192" s="761"/>
      <c r="CD192" s="761"/>
      <c r="CE192" s="761"/>
      <c r="CF192" s="761"/>
      <c r="CG192" s="761"/>
      <c r="CH192" s="761"/>
      <c r="CI192" s="761"/>
      <c r="CJ192" s="761"/>
      <c r="CK192" s="761">
        <v>1</v>
      </c>
      <c r="CL192" s="761"/>
      <c r="CM192" s="761"/>
      <c r="CN192" s="761"/>
      <c r="CO192" s="761"/>
      <c r="CP192" s="761"/>
      <c r="CQ192" s="761"/>
      <c r="CR192" s="761"/>
      <c r="CS192" s="761"/>
      <c r="CT192" s="761"/>
      <c r="CU192" s="761"/>
      <c r="CV192" s="761"/>
      <c r="CW192" s="761"/>
      <c r="CX192" s="761"/>
      <c r="CY192" s="761"/>
      <c r="CZ192" s="761"/>
      <c r="DA192" s="488"/>
      <c r="DB192" s="877"/>
      <c r="DC192" s="761"/>
      <c r="DD192" s="761"/>
      <c r="DE192" s="761"/>
      <c r="DF192" s="761"/>
      <c r="DG192" s="761"/>
      <c r="DH192" s="761"/>
      <c r="DI192" s="761"/>
      <c r="DJ192" s="878"/>
    </row>
    <row r="193" spans="1:114" ht="15" customHeight="1" x14ac:dyDescent="0.25">
      <c r="A193" s="1737"/>
      <c r="B193" s="860">
        <v>3</v>
      </c>
      <c r="C193" s="866" t="s">
        <v>120</v>
      </c>
      <c r="D193" s="918">
        <f t="shared" si="2"/>
        <v>2</v>
      </c>
      <c r="E193" s="873"/>
      <c r="F193" s="784"/>
      <c r="G193" s="784"/>
      <c r="H193" s="784"/>
      <c r="I193" s="784"/>
      <c r="J193" s="784"/>
      <c r="K193" s="784"/>
      <c r="L193" s="784"/>
      <c r="M193" s="872"/>
      <c r="N193" s="871"/>
      <c r="O193" s="784"/>
      <c r="P193" s="784"/>
      <c r="Q193" s="784"/>
      <c r="R193" s="784"/>
      <c r="S193" s="784"/>
      <c r="T193" s="784"/>
      <c r="U193" s="784"/>
      <c r="V193" s="784"/>
      <c r="W193" s="784"/>
      <c r="X193" s="784"/>
      <c r="Y193" s="872"/>
      <c r="Z193" s="871"/>
      <c r="AA193" s="784">
        <v>1</v>
      </c>
      <c r="AB193" s="784"/>
      <c r="AC193" s="784"/>
      <c r="AD193" s="784"/>
      <c r="AE193" s="784"/>
      <c r="AF193" s="784"/>
      <c r="AG193" s="784"/>
      <c r="AH193" s="784"/>
      <c r="AI193" s="784">
        <v>1</v>
      </c>
      <c r="AJ193" s="784"/>
      <c r="AK193" s="784"/>
      <c r="AL193" s="784"/>
      <c r="AM193" s="784"/>
      <c r="AN193" s="784"/>
      <c r="AO193" s="784"/>
      <c r="AP193" s="872"/>
      <c r="AQ193" s="871"/>
      <c r="AR193" s="784"/>
      <c r="AS193" s="784"/>
      <c r="AT193" s="784"/>
      <c r="AU193" s="784"/>
      <c r="AV193" s="784"/>
      <c r="AW193" s="784"/>
      <c r="AX193" s="784"/>
      <c r="AY193" s="784"/>
      <c r="AZ193" s="784"/>
      <c r="BA193" s="784"/>
      <c r="BB193" s="784"/>
      <c r="BC193" s="784"/>
      <c r="BD193" s="784"/>
      <c r="BE193" s="784"/>
      <c r="BF193" s="784"/>
      <c r="BG193" s="784"/>
      <c r="BH193" s="784"/>
      <c r="BI193" s="872"/>
      <c r="BJ193" s="80"/>
      <c r="BK193" s="784"/>
      <c r="BL193" s="784"/>
      <c r="BM193" s="784"/>
      <c r="BN193" s="784"/>
      <c r="BO193" s="784"/>
      <c r="BP193" s="784"/>
      <c r="BQ193" s="784"/>
      <c r="BR193" s="784"/>
      <c r="BS193" s="784"/>
      <c r="BT193" s="784"/>
      <c r="BU193" s="784"/>
      <c r="BV193" s="233"/>
      <c r="BW193" s="872"/>
      <c r="BX193" s="871"/>
      <c r="BY193" s="784"/>
      <c r="BZ193" s="784"/>
      <c r="CA193" s="784"/>
      <c r="CB193" s="784"/>
      <c r="CC193" s="784"/>
      <c r="CD193" s="784"/>
      <c r="CE193" s="784"/>
      <c r="CF193" s="784"/>
      <c r="CG193" s="784"/>
      <c r="CH193" s="784"/>
      <c r="CI193" s="784"/>
      <c r="CJ193" s="784"/>
      <c r="CK193" s="784"/>
      <c r="CL193" s="784"/>
      <c r="CM193" s="784"/>
      <c r="CN193" s="784"/>
      <c r="CO193" s="784"/>
      <c r="CP193" s="784"/>
      <c r="CQ193" s="784"/>
      <c r="CR193" s="784"/>
      <c r="CS193" s="784"/>
      <c r="CT193" s="784"/>
      <c r="CU193" s="784"/>
      <c r="CV193" s="784"/>
      <c r="CW193" s="784"/>
      <c r="CX193" s="784"/>
      <c r="CY193" s="784"/>
      <c r="CZ193" s="784"/>
      <c r="DA193" s="199"/>
      <c r="DB193" s="871"/>
      <c r="DC193" s="784"/>
      <c r="DD193" s="784"/>
      <c r="DE193" s="784"/>
      <c r="DF193" s="784"/>
      <c r="DG193" s="784"/>
      <c r="DH193" s="784"/>
      <c r="DI193" s="784"/>
      <c r="DJ193" s="872"/>
    </row>
    <row r="194" spans="1:114" ht="27" customHeight="1" x14ac:dyDescent="0.25">
      <c r="A194" s="1737"/>
      <c r="B194" s="860">
        <v>4</v>
      </c>
      <c r="C194" s="958" t="s">
        <v>156</v>
      </c>
      <c r="D194" s="918">
        <f t="shared" si="2"/>
        <v>1</v>
      </c>
      <c r="E194" s="873"/>
      <c r="F194" s="784"/>
      <c r="G194" s="784"/>
      <c r="H194" s="784"/>
      <c r="I194" s="784"/>
      <c r="J194" s="784"/>
      <c r="K194" s="784"/>
      <c r="L194" s="784"/>
      <c r="M194" s="872"/>
      <c r="N194" s="871"/>
      <c r="O194" s="784">
        <v>1</v>
      </c>
      <c r="P194" s="784"/>
      <c r="Q194" s="784"/>
      <c r="R194" s="784"/>
      <c r="S194" s="784"/>
      <c r="T194" s="784"/>
      <c r="U194" s="784"/>
      <c r="V194" s="784"/>
      <c r="W194" s="784"/>
      <c r="X194" s="784"/>
      <c r="Y194" s="872"/>
      <c r="Z194" s="871"/>
      <c r="AA194" s="784"/>
      <c r="AB194" s="784"/>
      <c r="AC194" s="784"/>
      <c r="AD194" s="784"/>
      <c r="AE194" s="784"/>
      <c r="AF194" s="784"/>
      <c r="AG194" s="784"/>
      <c r="AH194" s="784"/>
      <c r="AI194" s="784"/>
      <c r="AJ194" s="784"/>
      <c r="AK194" s="784"/>
      <c r="AL194" s="784"/>
      <c r="AM194" s="784"/>
      <c r="AN194" s="784"/>
      <c r="AO194" s="784"/>
      <c r="AP194" s="872"/>
      <c r="AQ194" s="871"/>
      <c r="AR194" s="784"/>
      <c r="AS194" s="784"/>
      <c r="AT194" s="784"/>
      <c r="AU194" s="784"/>
      <c r="AV194" s="784"/>
      <c r="AW194" s="784"/>
      <c r="AX194" s="784"/>
      <c r="AY194" s="784"/>
      <c r="AZ194" s="784"/>
      <c r="BA194" s="784"/>
      <c r="BB194" s="784"/>
      <c r="BC194" s="784"/>
      <c r="BD194" s="784"/>
      <c r="BE194" s="784"/>
      <c r="BF194" s="784"/>
      <c r="BG194" s="784"/>
      <c r="BH194" s="784"/>
      <c r="BI194" s="872"/>
      <c r="BJ194" s="80"/>
      <c r="BK194" s="784"/>
      <c r="BL194" s="784"/>
      <c r="BM194" s="784"/>
      <c r="BN194" s="784"/>
      <c r="BO194" s="784"/>
      <c r="BP194" s="784"/>
      <c r="BQ194" s="784"/>
      <c r="BR194" s="784"/>
      <c r="BS194" s="784"/>
      <c r="BT194" s="784"/>
      <c r="BU194" s="784"/>
      <c r="BV194" s="233"/>
      <c r="BW194" s="872"/>
      <c r="BX194" s="871"/>
      <c r="BY194" s="784"/>
      <c r="BZ194" s="784"/>
      <c r="CA194" s="784"/>
      <c r="CB194" s="784"/>
      <c r="CC194" s="784"/>
      <c r="CD194" s="784"/>
      <c r="CE194" s="784"/>
      <c r="CF194" s="784"/>
      <c r="CG194" s="784"/>
      <c r="CH194" s="784"/>
      <c r="CI194" s="784"/>
      <c r="CJ194" s="784"/>
      <c r="CK194" s="784"/>
      <c r="CL194" s="784"/>
      <c r="CM194" s="784"/>
      <c r="CN194" s="784"/>
      <c r="CO194" s="784"/>
      <c r="CP194" s="784"/>
      <c r="CQ194" s="784"/>
      <c r="CR194" s="784"/>
      <c r="CS194" s="784"/>
      <c r="CT194" s="784"/>
      <c r="CU194" s="784"/>
      <c r="CV194" s="784"/>
      <c r="CW194" s="784"/>
      <c r="CX194" s="784"/>
      <c r="CY194" s="784"/>
      <c r="CZ194" s="784"/>
      <c r="DA194" s="199"/>
      <c r="DB194" s="871"/>
      <c r="DC194" s="784"/>
      <c r="DD194" s="784"/>
      <c r="DE194" s="784"/>
      <c r="DF194" s="784"/>
      <c r="DG194" s="784"/>
      <c r="DH194" s="784"/>
      <c r="DI194" s="784"/>
      <c r="DJ194" s="872"/>
    </row>
    <row r="195" spans="1:114" ht="15" customHeight="1" x14ac:dyDescent="0.25">
      <c r="A195" s="1737"/>
      <c r="B195" s="860">
        <v>5</v>
      </c>
      <c r="C195" s="870" t="s">
        <v>302</v>
      </c>
      <c r="D195" s="918">
        <f t="shared" ref="D195:D256" si="3">SUM(E195:DJ195)</f>
        <v>1</v>
      </c>
      <c r="E195" s="873"/>
      <c r="F195" s="784"/>
      <c r="G195" s="784"/>
      <c r="H195" s="784"/>
      <c r="I195" s="784"/>
      <c r="J195" s="784"/>
      <c r="K195" s="784"/>
      <c r="L195" s="784"/>
      <c r="M195" s="872"/>
      <c r="N195" s="871"/>
      <c r="O195" s="784"/>
      <c r="P195" s="784"/>
      <c r="Q195" s="784"/>
      <c r="R195" s="784"/>
      <c r="S195" s="784"/>
      <c r="T195" s="784"/>
      <c r="U195" s="784"/>
      <c r="V195" s="784"/>
      <c r="W195" s="784"/>
      <c r="X195" s="784"/>
      <c r="Y195" s="872"/>
      <c r="Z195" s="871"/>
      <c r="AA195" s="784"/>
      <c r="AB195" s="784"/>
      <c r="AC195" s="784"/>
      <c r="AD195" s="784"/>
      <c r="AE195" s="784"/>
      <c r="AF195" s="784"/>
      <c r="AG195" s="784"/>
      <c r="AH195" s="784"/>
      <c r="AI195" s="784"/>
      <c r="AJ195" s="784"/>
      <c r="AK195" s="784"/>
      <c r="AL195" s="784"/>
      <c r="AM195" s="784"/>
      <c r="AN195" s="784"/>
      <c r="AO195" s="784"/>
      <c r="AP195" s="872"/>
      <c r="AQ195" s="871"/>
      <c r="AR195" s="784"/>
      <c r="AS195" s="784"/>
      <c r="AT195" s="784"/>
      <c r="AU195" s="784"/>
      <c r="AV195" s="784"/>
      <c r="AW195" s="784">
        <v>1</v>
      </c>
      <c r="AX195" s="784"/>
      <c r="AY195" s="784"/>
      <c r="AZ195" s="784"/>
      <c r="BA195" s="784"/>
      <c r="BB195" s="784"/>
      <c r="BC195" s="784"/>
      <c r="BD195" s="784"/>
      <c r="BE195" s="784"/>
      <c r="BF195" s="784"/>
      <c r="BG195" s="784"/>
      <c r="BH195" s="784"/>
      <c r="BI195" s="872"/>
      <c r="BJ195" s="80"/>
      <c r="BK195" s="784"/>
      <c r="BL195" s="784"/>
      <c r="BM195" s="784"/>
      <c r="BN195" s="784"/>
      <c r="BO195" s="784"/>
      <c r="BP195" s="784"/>
      <c r="BQ195" s="784"/>
      <c r="BR195" s="784"/>
      <c r="BS195" s="784"/>
      <c r="BT195" s="784"/>
      <c r="BU195" s="784"/>
      <c r="BV195" s="233"/>
      <c r="BW195" s="872"/>
      <c r="BX195" s="871"/>
      <c r="BY195" s="784"/>
      <c r="BZ195" s="784"/>
      <c r="CA195" s="784"/>
      <c r="CB195" s="784"/>
      <c r="CC195" s="784"/>
      <c r="CD195" s="784"/>
      <c r="CE195" s="784"/>
      <c r="CF195" s="784"/>
      <c r="CG195" s="784"/>
      <c r="CH195" s="784"/>
      <c r="CI195" s="784"/>
      <c r="CJ195" s="784"/>
      <c r="CK195" s="784"/>
      <c r="CL195" s="784"/>
      <c r="CM195" s="784"/>
      <c r="CN195" s="784"/>
      <c r="CO195" s="784"/>
      <c r="CP195" s="784"/>
      <c r="CQ195" s="784"/>
      <c r="CR195" s="784"/>
      <c r="CS195" s="784"/>
      <c r="CT195" s="784"/>
      <c r="CU195" s="784"/>
      <c r="CV195" s="784"/>
      <c r="CW195" s="784"/>
      <c r="CX195" s="784"/>
      <c r="CY195" s="784"/>
      <c r="CZ195" s="784"/>
      <c r="DA195" s="199"/>
      <c r="DB195" s="871"/>
      <c r="DC195" s="784"/>
      <c r="DD195" s="784"/>
      <c r="DE195" s="784"/>
      <c r="DF195" s="784"/>
      <c r="DG195" s="784"/>
      <c r="DH195" s="784"/>
      <c r="DI195" s="784"/>
      <c r="DJ195" s="872"/>
    </row>
    <row r="196" spans="1:114" ht="15" customHeight="1" x14ac:dyDescent="0.25">
      <c r="A196" s="1737"/>
      <c r="B196" s="860">
        <v>6</v>
      </c>
      <c r="C196" s="866" t="s">
        <v>165</v>
      </c>
      <c r="D196" s="918">
        <f t="shared" si="3"/>
        <v>7</v>
      </c>
      <c r="E196" s="873"/>
      <c r="F196" s="784"/>
      <c r="G196" s="784"/>
      <c r="H196" s="784"/>
      <c r="I196" s="784"/>
      <c r="J196" s="784"/>
      <c r="K196" s="784"/>
      <c r="L196" s="784"/>
      <c r="M196" s="872"/>
      <c r="N196" s="871"/>
      <c r="O196" s="784"/>
      <c r="P196" s="784"/>
      <c r="Q196" s="784"/>
      <c r="R196" s="784"/>
      <c r="S196" s="784"/>
      <c r="T196" s="784"/>
      <c r="U196" s="784"/>
      <c r="V196" s="784"/>
      <c r="W196" s="784"/>
      <c r="X196" s="784">
        <v>1</v>
      </c>
      <c r="Y196" s="872"/>
      <c r="Z196" s="871"/>
      <c r="AA196" s="784"/>
      <c r="AB196" s="784"/>
      <c r="AC196" s="784"/>
      <c r="AD196" s="784">
        <v>1</v>
      </c>
      <c r="AE196" s="784"/>
      <c r="AF196" s="784"/>
      <c r="AG196" s="784"/>
      <c r="AH196" s="784"/>
      <c r="AI196" s="784"/>
      <c r="AJ196" s="784"/>
      <c r="AK196" s="784"/>
      <c r="AL196" s="784"/>
      <c r="AM196" s="784"/>
      <c r="AN196" s="784"/>
      <c r="AO196" s="784"/>
      <c r="AP196" s="872"/>
      <c r="AQ196" s="871"/>
      <c r="AR196" s="784"/>
      <c r="AS196" s="784"/>
      <c r="AT196" s="784"/>
      <c r="AU196" s="784"/>
      <c r="AV196" s="784"/>
      <c r="AW196" s="784"/>
      <c r="AX196" s="784"/>
      <c r="AY196" s="784"/>
      <c r="AZ196" s="784"/>
      <c r="BA196" s="784"/>
      <c r="BB196" s="784"/>
      <c r="BC196" s="784"/>
      <c r="BD196" s="784"/>
      <c r="BE196" s="784"/>
      <c r="BF196" s="784"/>
      <c r="BG196" s="784"/>
      <c r="BH196" s="784"/>
      <c r="BI196" s="872"/>
      <c r="BJ196" s="80"/>
      <c r="BK196" s="784">
        <v>1</v>
      </c>
      <c r="BL196" s="784"/>
      <c r="BM196" s="784"/>
      <c r="BN196" s="784"/>
      <c r="BO196" s="784"/>
      <c r="BP196" s="784"/>
      <c r="BQ196" s="784"/>
      <c r="BR196" s="784"/>
      <c r="BS196" s="784"/>
      <c r="BT196" s="784"/>
      <c r="BU196" s="784"/>
      <c r="BV196" s="233">
        <v>1</v>
      </c>
      <c r="BW196" s="872"/>
      <c r="BX196" s="871"/>
      <c r="BY196" s="784"/>
      <c r="BZ196" s="784"/>
      <c r="CA196" s="784"/>
      <c r="CB196" s="784"/>
      <c r="CC196" s="784"/>
      <c r="CD196" s="784"/>
      <c r="CE196" s="784"/>
      <c r="CF196" s="784"/>
      <c r="CG196" s="784">
        <v>1</v>
      </c>
      <c r="CH196" s="784">
        <v>1</v>
      </c>
      <c r="CI196" s="784"/>
      <c r="CJ196" s="784"/>
      <c r="CK196" s="784"/>
      <c r="CL196" s="784"/>
      <c r="CM196" s="784"/>
      <c r="CN196" s="784"/>
      <c r="CO196" s="784"/>
      <c r="CP196" s="784"/>
      <c r="CQ196" s="784"/>
      <c r="CR196" s="784"/>
      <c r="CS196" s="784"/>
      <c r="CT196" s="784"/>
      <c r="CU196" s="784"/>
      <c r="CV196" s="784"/>
      <c r="CW196" s="784"/>
      <c r="CX196" s="784">
        <v>1</v>
      </c>
      <c r="CY196" s="784"/>
      <c r="CZ196" s="784"/>
      <c r="DA196" s="199"/>
      <c r="DB196" s="871"/>
      <c r="DC196" s="784"/>
      <c r="DD196" s="784"/>
      <c r="DE196" s="784"/>
      <c r="DF196" s="784"/>
      <c r="DG196" s="784"/>
      <c r="DH196" s="784"/>
      <c r="DI196" s="784"/>
      <c r="DJ196" s="872"/>
    </row>
    <row r="197" spans="1:114" ht="15" customHeight="1" x14ac:dyDescent="0.25">
      <c r="A197" s="1737"/>
      <c r="B197" s="860">
        <v>7</v>
      </c>
      <c r="C197" s="866" t="s">
        <v>149</v>
      </c>
      <c r="D197" s="918">
        <f t="shared" si="3"/>
        <v>1</v>
      </c>
      <c r="E197" s="873"/>
      <c r="F197" s="784"/>
      <c r="G197" s="784"/>
      <c r="H197" s="784"/>
      <c r="I197" s="784"/>
      <c r="J197" s="784"/>
      <c r="K197" s="784"/>
      <c r="L197" s="784"/>
      <c r="M197" s="872"/>
      <c r="N197" s="871"/>
      <c r="O197" s="784"/>
      <c r="P197" s="784"/>
      <c r="Q197" s="784"/>
      <c r="R197" s="784"/>
      <c r="S197" s="784"/>
      <c r="T197" s="784"/>
      <c r="U197" s="784"/>
      <c r="V197" s="784"/>
      <c r="W197" s="784"/>
      <c r="X197" s="784"/>
      <c r="Y197" s="872">
        <v>1</v>
      </c>
      <c r="Z197" s="871"/>
      <c r="AA197" s="784"/>
      <c r="AB197" s="784"/>
      <c r="AC197" s="784"/>
      <c r="AD197" s="784"/>
      <c r="AE197" s="784"/>
      <c r="AF197" s="784"/>
      <c r="AG197" s="784"/>
      <c r="AH197" s="784"/>
      <c r="AI197" s="784"/>
      <c r="AJ197" s="784"/>
      <c r="AK197" s="784"/>
      <c r="AL197" s="784"/>
      <c r="AM197" s="784"/>
      <c r="AN197" s="784"/>
      <c r="AO197" s="784"/>
      <c r="AP197" s="872"/>
      <c r="AQ197" s="871"/>
      <c r="AR197" s="784"/>
      <c r="AS197" s="784"/>
      <c r="AT197" s="784"/>
      <c r="AU197" s="784"/>
      <c r="AV197" s="784"/>
      <c r="AW197" s="784"/>
      <c r="AX197" s="784"/>
      <c r="AY197" s="784"/>
      <c r="AZ197" s="784"/>
      <c r="BA197" s="784"/>
      <c r="BB197" s="784"/>
      <c r="BC197" s="784"/>
      <c r="BD197" s="784"/>
      <c r="BE197" s="784"/>
      <c r="BF197" s="784"/>
      <c r="BG197" s="784"/>
      <c r="BH197" s="784"/>
      <c r="BI197" s="872"/>
      <c r="BJ197" s="80"/>
      <c r="BK197" s="784"/>
      <c r="BL197" s="784"/>
      <c r="BM197" s="784"/>
      <c r="BN197" s="784"/>
      <c r="BO197" s="784"/>
      <c r="BP197" s="784"/>
      <c r="BQ197" s="784"/>
      <c r="BR197" s="784"/>
      <c r="BS197" s="784"/>
      <c r="BT197" s="784"/>
      <c r="BU197" s="784"/>
      <c r="BV197" s="233"/>
      <c r="BW197" s="872"/>
      <c r="BX197" s="871"/>
      <c r="BY197" s="784"/>
      <c r="BZ197" s="784"/>
      <c r="CA197" s="784"/>
      <c r="CB197" s="784"/>
      <c r="CC197" s="784"/>
      <c r="CD197" s="784"/>
      <c r="CE197" s="784"/>
      <c r="CF197" s="784"/>
      <c r="CG197" s="784"/>
      <c r="CH197" s="784"/>
      <c r="CI197" s="784"/>
      <c r="CJ197" s="784"/>
      <c r="CK197" s="784"/>
      <c r="CL197" s="784"/>
      <c r="CM197" s="784"/>
      <c r="CN197" s="784"/>
      <c r="CO197" s="784"/>
      <c r="CP197" s="784"/>
      <c r="CQ197" s="784"/>
      <c r="CR197" s="784"/>
      <c r="CS197" s="784"/>
      <c r="CT197" s="784"/>
      <c r="CU197" s="784"/>
      <c r="CV197" s="784"/>
      <c r="CW197" s="784"/>
      <c r="CX197" s="784"/>
      <c r="CY197" s="784"/>
      <c r="CZ197" s="784"/>
      <c r="DA197" s="199"/>
      <c r="DB197" s="871"/>
      <c r="DC197" s="784"/>
      <c r="DD197" s="784"/>
      <c r="DE197" s="784"/>
      <c r="DF197" s="784"/>
      <c r="DG197" s="784"/>
      <c r="DH197" s="784"/>
      <c r="DI197" s="784"/>
      <c r="DJ197" s="872"/>
    </row>
    <row r="198" spans="1:114" ht="15" customHeight="1" x14ac:dyDescent="0.25">
      <c r="A198" s="1737"/>
      <c r="B198" s="860">
        <v>8</v>
      </c>
      <c r="C198" s="866" t="s">
        <v>157</v>
      </c>
      <c r="D198" s="918">
        <f t="shared" si="3"/>
        <v>1</v>
      </c>
      <c r="E198" s="873"/>
      <c r="F198" s="784"/>
      <c r="G198" s="784"/>
      <c r="H198" s="784"/>
      <c r="I198" s="784"/>
      <c r="J198" s="784"/>
      <c r="K198" s="784"/>
      <c r="L198" s="784"/>
      <c r="M198" s="872"/>
      <c r="N198" s="871"/>
      <c r="O198" s="784">
        <v>1</v>
      </c>
      <c r="P198" s="784"/>
      <c r="Q198" s="784"/>
      <c r="R198" s="784"/>
      <c r="S198" s="784"/>
      <c r="T198" s="784"/>
      <c r="U198" s="784"/>
      <c r="V198" s="784"/>
      <c r="W198" s="784"/>
      <c r="X198" s="784"/>
      <c r="Y198" s="872"/>
      <c r="Z198" s="871"/>
      <c r="AA198" s="784"/>
      <c r="AB198" s="784"/>
      <c r="AC198" s="784"/>
      <c r="AD198" s="784"/>
      <c r="AE198" s="784"/>
      <c r="AF198" s="784"/>
      <c r="AG198" s="784"/>
      <c r="AH198" s="784"/>
      <c r="AI198" s="784"/>
      <c r="AJ198" s="784"/>
      <c r="AK198" s="784"/>
      <c r="AL198" s="784"/>
      <c r="AM198" s="784"/>
      <c r="AN198" s="784"/>
      <c r="AO198" s="784"/>
      <c r="AP198" s="872"/>
      <c r="AQ198" s="871"/>
      <c r="AR198" s="784"/>
      <c r="AS198" s="784"/>
      <c r="AT198" s="784"/>
      <c r="AU198" s="784"/>
      <c r="AV198" s="784"/>
      <c r="AW198" s="784"/>
      <c r="AX198" s="784"/>
      <c r="AY198" s="784"/>
      <c r="AZ198" s="784"/>
      <c r="BA198" s="784"/>
      <c r="BB198" s="784"/>
      <c r="BC198" s="784"/>
      <c r="BD198" s="784"/>
      <c r="BE198" s="784"/>
      <c r="BF198" s="784"/>
      <c r="BG198" s="784"/>
      <c r="BH198" s="784"/>
      <c r="BI198" s="872"/>
      <c r="BJ198" s="80"/>
      <c r="BK198" s="784"/>
      <c r="BL198" s="784"/>
      <c r="BM198" s="784"/>
      <c r="BN198" s="784"/>
      <c r="BO198" s="784"/>
      <c r="BP198" s="784"/>
      <c r="BQ198" s="784"/>
      <c r="BR198" s="784"/>
      <c r="BS198" s="784"/>
      <c r="BT198" s="784"/>
      <c r="BU198" s="784"/>
      <c r="BV198" s="233"/>
      <c r="BW198" s="872"/>
      <c r="BX198" s="871"/>
      <c r="BY198" s="784"/>
      <c r="BZ198" s="784"/>
      <c r="CA198" s="784"/>
      <c r="CB198" s="784"/>
      <c r="CC198" s="784"/>
      <c r="CD198" s="784"/>
      <c r="CE198" s="784"/>
      <c r="CF198" s="784"/>
      <c r="CG198" s="784"/>
      <c r="CH198" s="784"/>
      <c r="CI198" s="784"/>
      <c r="CJ198" s="784"/>
      <c r="CK198" s="784"/>
      <c r="CL198" s="784"/>
      <c r="CM198" s="784"/>
      <c r="CN198" s="784"/>
      <c r="CO198" s="784"/>
      <c r="CP198" s="784"/>
      <c r="CQ198" s="784"/>
      <c r="CR198" s="784"/>
      <c r="CS198" s="784"/>
      <c r="CT198" s="784"/>
      <c r="CU198" s="784"/>
      <c r="CV198" s="784"/>
      <c r="CW198" s="784"/>
      <c r="CX198" s="784"/>
      <c r="CY198" s="784"/>
      <c r="CZ198" s="784"/>
      <c r="DA198" s="199"/>
      <c r="DB198" s="871"/>
      <c r="DC198" s="784"/>
      <c r="DD198" s="784"/>
      <c r="DE198" s="784"/>
      <c r="DF198" s="784"/>
      <c r="DG198" s="784"/>
      <c r="DH198" s="784"/>
      <c r="DI198" s="784"/>
      <c r="DJ198" s="872"/>
    </row>
    <row r="199" spans="1:114" ht="15" customHeight="1" thickBot="1" x14ac:dyDescent="0.3">
      <c r="A199" s="1737"/>
      <c r="B199" s="860">
        <v>9</v>
      </c>
      <c r="C199" s="866" t="s">
        <v>215</v>
      </c>
      <c r="D199" s="918">
        <f t="shared" si="3"/>
        <v>4</v>
      </c>
      <c r="E199" s="873"/>
      <c r="F199" s="784"/>
      <c r="G199" s="784"/>
      <c r="H199" s="784"/>
      <c r="I199" s="784"/>
      <c r="J199" s="784"/>
      <c r="K199" s="784"/>
      <c r="L199" s="784"/>
      <c r="M199" s="872"/>
      <c r="N199" s="871"/>
      <c r="O199" s="784"/>
      <c r="P199" s="784"/>
      <c r="Q199" s="784"/>
      <c r="R199" s="784"/>
      <c r="S199" s="784"/>
      <c r="T199" s="784"/>
      <c r="U199" s="784"/>
      <c r="V199" s="784"/>
      <c r="W199" s="784"/>
      <c r="X199" s="784"/>
      <c r="Y199" s="872"/>
      <c r="Z199" s="871"/>
      <c r="AA199" s="784"/>
      <c r="AB199" s="784"/>
      <c r="AC199" s="784"/>
      <c r="AD199" s="784"/>
      <c r="AE199" s="784"/>
      <c r="AF199" s="784"/>
      <c r="AG199" s="784"/>
      <c r="AH199" s="784"/>
      <c r="AI199" s="784"/>
      <c r="AJ199" s="784"/>
      <c r="AK199" s="784"/>
      <c r="AL199" s="784"/>
      <c r="AM199" s="784"/>
      <c r="AN199" s="784"/>
      <c r="AO199" s="784"/>
      <c r="AP199" s="872"/>
      <c r="AQ199" s="871"/>
      <c r="AR199" s="784"/>
      <c r="AS199" s="784"/>
      <c r="AT199" s="784"/>
      <c r="AU199" s="784"/>
      <c r="AV199" s="784"/>
      <c r="AW199" s="784"/>
      <c r="AX199" s="784"/>
      <c r="AY199" s="784"/>
      <c r="AZ199" s="784"/>
      <c r="BA199" s="784"/>
      <c r="BB199" s="784"/>
      <c r="BC199" s="784"/>
      <c r="BD199" s="784"/>
      <c r="BE199" s="784"/>
      <c r="BF199" s="784"/>
      <c r="BG199" s="784"/>
      <c r="BH199" s="784"/>
      <c r="BI199" s="872"/>
      <c r="BJ199" s="80"/>
      <c r="BK199" s="784">
        <v>1</v>
      </c>
      <c r="BL199" s="784"/>
      <c r="BM199" s="784"/>
      <c r="BN199" s="784"/>
      <c r="BO199" s="784"/>
      <c r="BP199" s="784"/>
      <c r="BQ199" s="784"/>
      <c r="BR199" s="784"/>
      <c r="BS199" s="784">
        <v>1</v>
      </c>
      <c r="BT199" s="784"/>
      <c r="BU199" s="784"/>
      <c r="BV199" s="233">
        <v>1</v>
      </c>
      <c r="BW199" s="872"/>
      <c r="BX199" s="871"/>
      <c r="BY199" s="784"/>
      <c r="BZ199" s="784"/>
      <c r="CA199" s="784"/>
      <c r="CB199" s="784"/>
      <c r="CC199" s="784"/>
      <c r="CD199" s="784"/>
      <c r="CE199" s="784"/>
      <c r="CF199" s="784"/>
      <c r="CG199" s="784"/>
      <c r="CH199" s="784"/>
      <c r="CI199" s="784"/>
      <c r="CJ199" s="784"/>
      <c r="CK199" s="784"/>
      <c r="CL199" s="784"/>
      <c r="CM199" s="784"/>
      <c r="CN199" s="784"/>
      <c r="CO199" s="784"/>
      <c r="CP199" s="784"/>
      <c r="CQ199" s="784"/>
      <c r="CR199" s="784">
        <v>1</v>
      </c>
      <c r="CS199" s="784"/>
      <c r="CT199" s="784"/>
      <c r="CU199" s="784"/>
      <c r="CV199" s="784"/>
      <c r="CW199" s="784"/>
      <c r="CX199" s="784"/>
      <c r="CY199" s="784"/>
      <c r="CZ199" s="784"/>
      <c r="DA199" s="199"/>
      <c r="DB199" s="871"/>
      <c r="DC199" s="784"/>
      <c r="DD199" s="784"/>
      <c r="DE199" s="784"/>
      <c r="DF199" s="784"/>
      <c r="DG199" s="784"/>
      <c r="DH199" s="784"/>
      <c r="DI199" s="784"/>
      <c r="DJ199" s="872"/>
    </row>
    <row r="200" spans="1:114" ht="15" customHeight="1" thickBot="1" x14ac:dyDescent="0.3">
      <c r="A200" s="1738"/>
      <c r="B200" s="349">
        <v>10</v>
      </c>
      <c r="C200" s="867" t="s">
        <v>158</v>
      </c>
      <c r="D200" s="919">
        <f t="shared" si="3"/>
        <v>2</v>
      </c>
      <c r="E200" s="874"/>
      <c r="F200" s="79"/>
      <c r="G200" s="79"/>
      <c r="H200" s="79"/>
      <c r="I200" s="79"/>
      <c r="J200" s="79"/>
      <c r="K200" s="79"/>
      <c r="L200" s="79"/>
      <c r="M200" s="875"/>
      <c r="N200" s="876"/>
      <c r="O200" s="79">
        <v>1</v>
      </c>
      <c r="P200" s="79"/>
      <c r="Q200" s="79"/>
      <c r="R200" s="79"/>
      <c r="S200" s="79"/>
      <c r="T200" s="79"/>
      <c r="U200" s="79"/>
      <c r="V200" s="79"/>
      <c r="W200" s="79"/>
      <c r="X200" s="79"/>
      <c r="Y200" s="875"/>
      <c r="Z200" s="876"/>
      <c r="AA200" s="79"/>
      <c r="AB200" s="79"/>
      <c r="AC200" s="79"/>
      <c r="AD200" s="79"/>
      <c r="AE200" s="79"/>
      <c r="AF200" s="79"/>
      <c r="AG200" s="79"/>
      <c r="AH200" s="79"/>
      <c r="AI200" s="79"/>
      <c r="AJ200" s="79"/>
      <c r="AK200" s="79"/>
      <c r="AL200" s="79">
        <v>1</v>
      </c>
      <c r="AM200" s="79"/>
      <c r="AN200" s="79"/>
      <c r="AO200" s="79"/>
      <c r="AP200" s="875"/>
      <c r="AQ200" s="876"/>
      <c r="AR200" s="79"/>
      <c r="AS200" s="79"/>
      <c r="AT200" s="79"/>
      <c r="AU200" s="79"/>
      <c r="AV200" s="79"/>
      <c r="AW200" s="79"/>
      <c r="AX200" s="79"/>
      <c r="AY200" s="79"/>
      <c r="AZ200" s="79"/>
      <c r="BA200" s="79"/>
      <c r="BB200" s="79"/>
      <c r="BC200" s="79"/>
      <c r="BD200" s="79"/>
      <c r="BE200" s="79"/>
      <c r="BF200" s="79"/>
      <c r="BG200" s="79"/>
      <c r="BH200" s="79"/>
      <c r="BI200" s="875"/>
      <c r="BJ200" s="81"/>
      <c r="BK200" s="79"/>
      <c r="BL200" s="79"/>
      <c r="BM200" s="79"/>
      <c r="BN200" s="79"/>
      <c r="BO200" s="79"/>
      <c r="BP200" s="79"/>
      <c r="BQ200" s="79"/>
      <c r="BR200" s="79"/>
      <c r="BS200" s="79"/>
      <c r="BT200" s="79"/>
      <c r="BU200" s="79"/>
      <c r="BV200" s="1249"/>
      <c r="BW200" s="875"/>
      <c r="BX200" s="876"/>
      <c r="BY200" s="79"/>
      <c r="BZ200" s="79"/>
      <c r="CA200" s="79"/>
      <c r="CB200" s="79"/>
      <c r="CC200" s="79"/>
      <c r="CD200" s="79"/>
      <c r="CE200" s="79"/>
      <c r="CF200" s="79"/>
      <c r="CG200" s="79"/>
      <c r="CH200" s="79"/>
      <c r="CI200" s="79"/>
      <c r="CJ200" s="79"/>
      <c r="CK200" s="79"/>
      <c r="CL200" s="79"/>
      <c r="CM200" s="79"/>
      <c r="CN200" s="79"/>
      <c r="CO200" s="79"/>
      <c r="CP200" s="79"/>
      <c r="CQ200" s="79"/>
      <c r="CR200" s="79"/>
      <c r="CS200" s="79"/>
      <c r="CT200" s="79"/>
      <c r="CU200" s="79"/>
      <c r="CV200" s="79"/>
      <c r="CW200" s="79"/>
      <c r="CX200" s="79"/>
      <c r="CY200" s="79"/>
      <c r="CZ200" s="79"/>
      <c r="DA200" s="200"/>
      <c r="DB200" s="876"/>
      <c r="DC200" s="79"/>
      <c r="DD200" s="79"/>
      <c r="DE200" s="79"/>
      <c r="DF200" s="79"/>
      <c r="DG200" s="79"/>
      <c r="DH200" s="79"/>
      <c r="DI200" s="79"/>
      <c r="DJ200" s="875"/>
    </row>
    <row r="201" spans="1:114" ht="15" customHeight="1" x14ac:dyDescent="0.25">
      <c r="A201" s="1736" t="s">
        <v>538</v>
      </c>
      <c r="B201" s="1173">
        <v>1</v>
      </c>
      <c r="C201" s="1174" t="s">
        <v>102</v>
      </c>
      <c r="D201" s="1178">
        <f t="shared" si="3"/>
        <v>2</v>
      </c>
      <c r="E201" s="892"/>
      <c r="F201" s="119"/>
      <c r="G201" s="119"/>
      <c r="H201" s="119"/>
      <c r="I201" s="119">
        <v>1</v>
      </c>
      <c r="J201" s="119"/>
      <c r="K201" s="119"/>
      <c r="L201" s="119"/>
      <c r="M201" s="893"/>
      <c r="N201" s="894"/>
      <c r="O201" s="119"/>
      <c r="P201" s="119"/>
      <c r="Q201" s="119"/>
      <c r="R201" s="119"/>
      <c r="S201" s="119"/>
      <c r="T201" s="119"/>
      <c r="U201" s="119"/>
      <c r="V201" s="119"/>
      <c r="W201" s="119"/>
      <c r="X201" s="119"/>
      <c r="Y201" s="893"/>
      <c r="Z201" s="894"/>
      <c r="AA201" s="119"/>
      <c r="AB201" s="119"/>
      <c r="AC201" s="119"/>
      <c r="AD201" s="119"/>
      <c r="AE201" s="119"/>
      <c r="AF201" s="119"/>
      <c r="AG201" s="119"/>
      <c r="AH201" s="119"/>
      <c r="AI201" s="119"/>
      <c r="AJ201" s="119"/>
      <c r="AK201" s="119"/>
      <c r="AL201" s="119"/>
      <c r="AM201" s="119"/>
      <c r="AN201" s="119"/>
      <c r="AO201" s="119"/>
      <c r="AP201" s="893"/>
      <c r="AQ201" s="894"/>
      <c r="AR201" s="119"/>
      <c r="AS201" s="119"/>
      <c r="AT201" s="119"/>
      <c r="AU201" s="119"/>
      <c r="AV201" s="119"/>
      <c r="AW201" s="119"/>
      <c r="AX201" s="119"/>
      <c r="AY201" s="119"/>
      <c r="AZ201" s="119"/>
      <c r="BA201" s="119"/>
      <c r="BB201" s="119"/>
      <c r="BC201" s="119"/>
      <c r="BD201" s="119"/>
      <c r="BE201" s="119"/>
      <c r="BF201" s="119"/>
      <c r="BG201" s="119"/>
      <c r="BH201" s="119"/>
      <c r="BI201" s="893"/>
      <c r="BJ201" s="118"/>
      <c r="BK201" s="119"/>
      <c r="BL201" s="119"/>
      <c r="BM201" s="119"/>
      <c r="BN201" s="119"/>
      <c r="BO201" s="119"/>
      <c r="BP201" s="119"/>
      <c r="BQ201" s="119"/>
      <c r="BR201" s="119"/>
      <c r="BS201" s="119"/>
      <c r="BT201" s="119"/>
      <c r="BU201" s="119"/>
      <c r="BV201" s="1246"/>
      <c r="BW201" s="893"/>
      <c r="BX201" s="894"/>
      <c r="BY201" s="119"/>
      <c r="BZ201" s="119"/>
      <c r="CA201" s="119"/>
      <c r="CB201" s="119"/>
      <c r="CC201" s="119"/>
      <c r="CD201" s="119"/>
      <c r="CE201" s="119"/>
      <c r="CF201" s="119"/>
      <c r="CG201" s="119"/>
      <c r="CH201" s="119"/>
      <c r="CI201" s="119"/>
      <c r="CJ201" s="119"/>
      <c r="CK201" s="119"/>
      <c r="CL201" s="119"/>
      <c r="CM201" s="119"/>
      <c r="CN201" s="119">
        <v>1</v>
      </c>
      <c r="CO201" s="119"/>
      <c r="CP201" s="119"/>
      <c r="CQ201" s="119"/>
      <c r="CR201" s="119"/>
      <c r="CS201" s="119"/>
      <c r="CT201" s="119"/>
      <c r="CU201" s="119"/>
      <c r="CV201" s="119"/>
      <c r="CW201" s="119"/>
      <c r="CX201" s="119"/>
      <c r="CY201" s="119"/>
      <c r="CZ201" s="119"/>
      <c r="DA201" s="198"/>
      <c r="DB201" s="894"/>
      <c r="DC201" s="119"/>
      <c r="DD201" s="119"/>
      <c r="DE201" s="119"/>
      <c r="DF201" s="119"/>
      <c r="DG201" s="119"/>
      <c r="DH201" s="119"/>
      <c r="DI201" s="119"/>
      <c r="DJ201" s="893"/>
    </row>
    <row r="202" spans="1:114" ht="15" customHeight="1" x14ac:dyDescent="0.25">
      <c r="A202" s="1737"/>
      <c r="B202" s="1175">
        <v>2</v>
      </c>
      <c r="C202" s="1176" t="s">
        <v>125</v>
      </c>
      <c r="D202" s="1179">
        <f t="shared" si="3"/>
        <v>1</v>
      </c>
      <c r="E202" s="873"/>
      <c r="F202" s="784"/>
      <c r="G202" s="784"/>
      <c r="H202" s="784"/>
      <c r="I202" s="784"/>
      <c r="J202" s="784"/>
      <c r="K202" s="784"/>
      <c r="L202" s="784"/>
      <c r="M202" s="872"/>
      <c r="N202" s="871"/>
      <c r="O202" s="784"/>
      <c r="P202" s="784"/>
      <c r="Q202" s="784"/>
      <c r="R202" s="784"/>
      <c r="S202" s="784"/>
      <c r="T202" s="784"/>
      <c r="U202" s="784"/>
      <c r="V202" s="784"/>
      <c r="W202" s="784"/>
      <c r="X202" s="784"/>
      <c r="Y202" s="872"/>
      <c r="Z202" s="871"/>
      <c r="AA202" s="784"/>
      <c r="AB202" s="784"/>
      <c r="AC202" s="784"/>
      <c r="AD202" s="784"/>
      <c r="AE202" s="784"/>
      <c r="AF202" s="784"/>
      <c r="AG202" s="784"/>
      <c r="AH202" s="784">
        <v>1</v>
      </c>
      <c r="AI202" s="784"/>
      <c r="AJ202" s="784"/>
      <c r="AK202" s="784"/>
      <c r="AL202" s="784"/>
      <c r="AM202" s="784"/>
      <c r="AN202" s="784"/>
      <c r="AO202" s="784"/>
      <c r="AP202" s="872"/>
      <c r="AQ202" s="871"/>
      <c r="AR202" s="784"/>
      <c r="AS202" s="784"/>
      <c r="AT202" s="784"/>
      <c r="AU202" s="784"/>
      <c r="AV202" s="784"/>
      <c r="AW202" s="784"/>
      <c r="AX202" s="784"/>
      <c r="AY202" s="784"/>
      <c r="AZ202" s="784"/>
      <c r="BA202" s="784"/>
      <c r="BB202" s="784"/>
      <c r="BC202" s="784"/>
      <c r="BD202" s="784"/>
      <c r="BE202" s="784"/>
      <c r="BF202" s="784"/>
      <c r="BG202" s="784"/>
      <c r="BH202" s="784"/>
      <c r="BI202" s="872"/>
      <c r="BJ202" s="80"/>
      <c r="BK202" s="784"/>
      <c r="BL202" s="784"/>
      <c r="BM202" s="784"/>
      <c r="BN202" s="784"/>
      <c r="BO202" s="784"/>
      <c r="BP202" s="784"/>
      <c r="BQ202" s="784"/>
      <c r="BR202" s="784"/>
      <c r="BS202" s="784"/>
      <c r="BT202" s="784"/>
      <c r="BU202" s="784"/>
      <c r="BV202" s="233"/>
      <c r="BW202" s="872"/>
      <c r="BX202" s="871"/>
      <c r="BY202" s="784"/>
      <c r="BZ202" s="784"/>
      <c r="CA202" s="784"/>
      <c r="CB202" s="784"/>
      <c r="CC202" s="784"/>
      <c r="CD202" s="784"/>
      <c r="CE202" s="784"/>
      <c r="CF202" s="784"/>
      <c r="CG202" s="784"/>
      <c r="CH202" s="784"/>
      <c r="CI202" s="784"/>
      <c r="CJ202" s="784"/>
      <c r="CK202" s="784"/>
      <c r="CL202" s="784"/>
      <c r="CM202" s="784"/>
      <c r="CN202" s="784"/>
      <c r="CO202" s="784"/>
      <c r="CP202" s="784"/>
      <c r="CQ202" s="784"/>
      <c r="CR202" s="784"/>
      <c r="CS202" s="784"/>
      <c r="CT202" s="784"/>
      <c r="CU202" s="784"/>
      <c r="CV202" s="784"/>
      <c r="CW202" s="784"/>
      <c r="CX202" s="784"/>
      <c r="CY202" s="784"/>
      <c r="CZ202" s="784"/>
      <c r="DA202" s="199"/>
      <c r="DB202" s="871"/>
      <c r="DC202" s="784"/>
      <c r="DD202" s="784"/>
      <c r="DE202" s="784"/>
      <c r="DF202" s="784"/>
      <c r="DG202" s="784"/>
      <c r="DH202" s="784"/>
      <c r="DI202" s="784"/>
      <c r="DJ202" s="872"/>
    </row>
    <row r="203" spans="1:114" ht="15" customHeight="1" x14ac:dyDescent="0.25">
      <c r="A203" s="1737"/>
      <c r="B203" s="1175">
        <v>3</v>
      </c>
      <c r="C203" s="1176" t="s">
        <v>260</v>
      </c>
      <c r="D203" s="1179">
        <f t="shared" si="3"/>
        <v>0</v>
      </c>
      <c r="E203" s="873"/>
      <c r="F203" s="784"/>
      <c r="G203" s="784"/>
      <c r="H203" s="784"/>
      <c r="I203" s="784"/>
      <c r="J203" s="784"/>
      <c r="K203" s="784"/>
      <c r="L203" s="784"/>
      <c r="M203" s="872"/>
      <c r="N203" s="871"/>
      <c r="O203" s="784"/>
      <c r="P203" s="784"/>
      <c r="Q203" s="784"/>
      <c r="R203" s="784"/>
      <c r="S203" s="784"/>
      <c r="T203" s="784"/>
      <c r="U203" s="784"/>
      <c r="V203" s="784"/>
      <c r="W203" s="784"/>
      <c r="X203" s="784"/>
      <c r="Y203" s="872"/>
      <c r="Z203" s="871"/>
      <c r="AA203" s="784"/>
      <c r="AB203" s="784"/>
      <c r="AC203" s="784"/>
      <c r="AD203" s="784"/>
      <c r="AE203" s="784"/>
      <c r="AF203" s="784"/>
      <c r="AG203" s="784"/>
      <c r="AH203" s="784"/>
      <c r="AI203" s="784"/>
      <c r="AJ203" s="784"/>
      <c r="AK203" s="784"/>
      <c r="AL203" s="784"/>
      <c r="AM203" s="784"/>
      <c r="AN203" s="784"/>
      <c r="AO203" s="784"/>
      <c r="AP203" s="872"/>
      <c r="AQ203" s="871"/>
      <c r="AR203" s="784"/>
      <c r="AS203" s="784"/>
      <c r="AT203" s="784"/>
      <c r="AU203" s="784"/>
      <c r="AV203" s="784"/>
      <c r="AW203" s="784"/>
      <c r="AX203" s="784"/>
      <c r="AY203" s="784"/>
      <c r="AZ203" s="784"/>
      <c r="BA203" s="784"/>
      <c r="BB203" s="784"/>
      <c r="BC203" s="784"/>
      <c r="BD203" s="784"/>
      <c r="BE203" s="784"/>
      <c r="BF203" s="784"/>
      <c r="BG203" s="784"/>
      <c r="BH203" s="784"/>
      <c r="BI203" s="872"/>
      <c r="BJ203" s="80"/>
      <c r="BK203" s="784"/>
      <c r="BL203" s="784"/>
      <c r="BM203" s="784"/>
      <c r="BN203" s="784"/>
      <c r="BO203" s="784"/>
      <c r="BP203" s="784"/>
      <c r="BQ203" s="784"/>
      <c r="BR203" s="784"/>
      <c r="BS203" s="784"/>
      <c r="BT203" s="784"/>
      <c r="BU203" s="784"/>
      <c r="BV203" s="233"/>
      <c r="BW203" s="872"/>
      <c r="BX203" s="871"/>
      <c r="BY203" s="784"/>
      <c r="BZ203" s="784"/>
      <c r="CA203" s="784"/>
      <c r="CB203" s="784"/>
      <c r="CC203" s="784"/>
      <c r="CD203" s="784"/>
      <c r="CE203" s="784"/>
      <c r="CF203" s="784"/>
      <c r="CG203" s="784"/>
      <c r="CH203" s="784"/>
      <c r="CI203" s="784"/>
      <c r="CJ203" s="784"/>
      <c r="CK203" s="784"/>
      <c r="CL203" s="784"/>
      <c r="CM203" s="784"/>
      <c r="CN203" s="784"/>
      <c r="CO203" s="784"/>
      <c r="CP203" s="784"/>
      <c r="CQ203" s="784"/>
      <c r="CR203" s="784"/>
      <c r="CS203" s="784"/>
      <c r="CT203" s="784"/>
      <c r="CU203" s="784"/>
      <c r="CV203" s="784"/>
      <c r="CW203" s="784"/>
      <c r="CX203" s="784"/>
      <c r="CY203" s="784"/>
      <c r="CZ203" s="784"/>
      <c r="DA203" s="199"/>
      <c r="DB203" s="871"/>
      <c r="DC203" s="784"/>
      <c r="DD203" s="784"/>
      <c r="DE203" s="784"/>
      <c r="DF203" s="784"/>
      <c r="DG203" s="784"/>
      <c r="DH203" s="784"/>
      <c r="DI203" s="784"/>
      <c r="DJ203" s="872"/>
    </row>
    <row r="204" spans="1:114" ht="15" customHeight="1" thickBot="1" x14ac:dyDescent="0.3">
      <c r="A204" s="1737"/>
      <c r="B204" s="1190">
        <v>4</v>
      </c>
      <c r="C204" s="1176" t="s">
        <v>75</v>
      </c>
      <c r="D204" s="1179">
        <f t="shared" si="3"/>
        <v>3</v>
      </c>
      <c r="E204" s="873"/>
      <c r="F204" s="784"/>
      <c r="G204" s="784">
        <v>1</v>
      </c>
      <c r="H204" s="784"/>
      <c r="I204" s="784"/>
      <c r="J204" s="784"/>
      <c r="K204" s="784"/>
      <c r="L204" s="784"/>
      <c r="M204" s="872"/>
      <c r="N204" s="871"/>
      <c r="O204" s="784"/>
      <c r="P204" s="784"/>
      <c r="Q204" s="784"/>
      <c r="R204" s="784"/>
      <c r="S204" s="784"/>
      <c r="T204" s="784"/>
      <c r="U204" s="784"/>
      <c r="V204" s="784"/>
      <c r="W204" s="784"/>
      <c r="X204" s="784"/>
      <c r="Y204" s="872"/>
      <c r="Z204" s="871"/>
      <c r="AA204" s="784"/>
      <c r="AB204" s="784"/>
      <c r="AC204" s="784"/>
      <c r="AD204" s="784"/>
      <c r="AE204" s="784"/>
      <c r="AF204" s="784"/>
      <c r="AG204" s="784"/>
      <c r="AH204" s="784"/>
      <c r="AI204" s="784"/>
      <c r="AJ204" s="784"/>
      <c r="AK204" s="784"/>
      <c r="AL204" s="784"/>
      <c r="AM204" s="784"/>
      <c r="AN204" s="784"/>
      <c r="AO204" s="784">
        <v>1</v>
      </c>
      <c r="AP204" s="872"/>
      <c r="AQ204" s="871"/>
      <c r="AR204" s="784"/>
      <c r="AS204" s="784"/>
      <c r="AT204" s="784"/>
      <c r="AU204" s="784"/>
      <c r="AV204" s="784"/>
      <c r="AW204" s="784"/>
      <c r="AX204" s="784"/>
      <c r="AY204" s="784"/>
      <c r="AZ204" s="784"/>
      <c r="BA204" s="784"/>
      <c r="BB204" s="784"/>
      <c r="BC204" s="784"/>
      <c r="BD204" s="784"/>
      <c r="BE204" s="784"/>
      <c r="BF204" s="784"/>
      <c r="BG204" s="784"/>
      <c r="BH204" s="784"/>
      <c r="BI204" s="872"/>
      <c r="BJ204" s="80"/>
      <c r="BK204" s="784"/>
      <c r="BL204" s="784"/>
      <c r="BM204" s="784"/>
      <c r="BN204" s="784"/>
      <c r="BO204" s="784"/>
      <c r="BP204" s="784"/>
      <c r="BQ204" s="784"/>
      <c r="BR204" s="784"/>
      <c r="BS204" s="784"/>
      <c r="BT204" s="784"/>
      <c r="BU204" s="784"/>
      <c r="BV204" s="233"/>
      <c r="BW204" s="872"/>
      <c r="BX204" s="871"/>
      <c r="BY204" s="784"/>
      <c r="BZ204" s="784"/>
      <c r="CA204" s="784"/>
      <c r="CB204" s="784"/>
      <c r="CC204" s="784"/>
      <c r="CD204" s="784"/>
      <c r="CE204" s="784"/>
      <c r="CF204" s="784"/>
      <c r="CG204" s="784"/>
      <c r="CH204" s="784"/>
      <c r="CI204" s="784"/>
      <c r="CJ204" s="784"/>
      <c r="CK204" s="784"/>
      <c r="CL204" s="784"/>
      <c r="CM204" s="784"/>
      <c r="CN204" s="784"/>
      <c r="CO204" s="784"/>
      <c r="CP204" s="784"/>
      <c r="CQ204" s="784"/>
      <c r="CR204" s="784"/>
      <c r="CS204" s="784">
        <v>1</v>
      </c>
      <c r="CT204" s="784"/>
      <c r="CU204" s="784"/>
      <c r="CV204" s="784"/>
      <c r="CW204" s="784"/>
      <c r="CX204" s="784"/>
      <c r="CY204" s="784"/>
      <c r="CZ204" s="784"/>
      <c r="DA204" s="199"/>
      <c r="DB204" s="871"/>
      <c r="DC204" s="784"/>
      <c r="DD204" s="784"/>
      <c r="DE204" s="784"/>
      <c r="DF204" s="784"/>
      <c r="DG204" s="784"/>
      <c r="DH204" s="784"/>
      <c r="DI204" s="784"/>
      <c r="DJ204" s="872"/>
    </row>
    <row r="205" spans="1:114" ht="15" customHeight="1" thickBot="1" x14ac:dyDescent="0.3">
      <c r="A205" s="1738"/>
      <c r="B205" s="1191">
        <v>5</v>
      </c>
      <c r="C205" s="1189" t="s">
        <v>262</v>
      </c>
      <c r="D205" s="1180">
        <f t="shared" si="3"/>
        <v>2</v>
      </c>
      <c r="E205" s="951"/>
      <c r="F205" s="79"/>
      <c r="G205" s="79"/>
      <c r="H205" s="79"/>
      <c r="I205" s="79"/>
      <c r="J205" s="79"/>
      <c r="K205" s="79"/>
      <c r="L205" s="79"/>
      <c r="M205" s="875"/>
      <c r="N205" s="876"/>
      <c r="O205" s="79"/>
      <c r="P205" s="79"/>
      <c r="Q205" s="79"/>
      <c r="R205" s="79"/>
      <c r="S205" s="79"/>
      <c r="T205" s="79"/>
      <c r="U205" s="79"/>
      <c r="V205" s="79"/>
      <c r="W205" s="79"/>
      <c r="X205" s="79"/>
      <c r="Y205" s="875"/>
      <c r="Z205" s="876"/>
      <c r="AA205" s="79">
        <v>1</v>
      </c>
      <c r="AB205" s="79"/>
      <c r="AC205" s="79"/>
      <c r="AD205" s="79"/>
      <c r="AE205" s="79"/>
      <c r="AF205" s="79"/>
      <c r="AG205" s="79"/>
      <c r="AH205" s="79"/>
      <c r="AI205" s="79"/>
      <c r="AJ205" s="79"/>
      <c r="AK205" s="79"/>
      <c r="AL205" s="79"/>
      <c r="AM205" s="79"/>
      <c r="AN205" s="79"/>
      <c r="AO205" s="79"/>
      <c r="AP205" s="875"/>
      <c r="AQ205" s="876"/>
      <c r="AR205" s="79"/>
      <c r="AS205" s="79"/>
      <c r="AT205" s="79"/>
      <c r="AU205" s="79"/>
      <c r="AV205" s="79"/>
      <c r="AW205" s="79"/>
      <c r="AX205" s="79"/>
      <c r="AY205" s="79"/>
      <c r="AZ205" s="79"/>
      <c r="BA205" s="79"/>
      <c r="BB205" s="79"/>
      <c r="BC205" s="79"/>
      <c r="BD205" s="79"/>
      <c r="BE205" s="79"/>
      <c r="BF205" s="79"/>
      <c r="BG205" s="79"/>
      <c r="BH205" s="79"/>
      <c r="BI205" s="875"/>
      <c r="BJ205" s="81"/>
      <c r="BK205" s="79"/>
      <c r="BL205" s="79"/>
      <c r="BM205" s="79"/>
      <c r="BN205" s="79"/>
      <c r="BO205" s="79"/>
      <c r="BP205" s="79"/>
      <c r="BQ205" s="79"/>
      <c r="BR205" s="79"/>
      <c r="BS205" s="79"/>
      <c r="BT205" s="79"/>
      <c r="BU205" s="79"/>
      <c r="BV205" s="1249"/>
      <c r="BW205" s="875"/>
      <c r="BX205" s="876"/>
      <c r="BY205" s="79"/>
      <c r="BZ205" s="79"/>
      <c r="CA205" s="79"/>
      <c r="CB205" s="79"/>
      <c r="CC205" s="79"/>
      <c r="CD205" s="79"/>
      <c r="CE205" s="79"/>
      <c r="CF205" s="79"/>
      <c r="CG205" s="79"/>
      <c r="CH205" s="79"/>
      <c r="CI205" s="79"/>
      <c r="CJ205" s="79"/>
      <c r="CK205" s="79"/>
      <c r="CL205" s="79"/>
      <c r="CM205" s="79"/>
      <c r="CN205" s="79"/>
      <c r="CO205" s="79"/>
      <c r="CP205" s="79"/>
      <c r="CQ205" s="79"/>
      <c r="CR205" s="79"/>
      <c r="CS205" s="79"/>
      <c r="CT205" s="79">
        <v>1</v>
      </c>
      <c r="CU205" s="79"/>
      <c r="CV205" s="79"/>
      <c r="CW205" s="79"/>
      <c r="CX205" s="79"/>
      <c r="CY205" s="79"/>
      <c r="CZ205" s="79"/>
      <c r="DA205" s="200"/>
      <c r="DB205" s="876"/>
      <c r="DC205" s="79"/>
      <c r="DD205" s="79"/>
      <c r="DE205" s="79"/>
      <c r="DF205" s="79"/>
      <c r="DG205" s="79"/>
      <c r="DH205" s="79"/>
      <c r="DI205" s="79"/>
      <c r="DJ205" s="875"/>
    </row>
    <row r="206" spans="1:114" ht="15" customHeight="1" x14ac:dyDescent="0.25">
      <c r="A206" s="1737" t="s">
        <v>544</v>
      </c>
      <c r="B206" s="862">
        <v>1</v>
      </c>
      <c r="C206" s="1187" t="s">
        <v>732</v>
      </c>
      <c r="D206" s="1188">
        <f t="shared" si="3"/>
        <v>1</v>
      </c>
      <c r="E206" s="891"/>
      <c r="F206" s="761"/>
      <c r="G206" s="761"/>
      <c r="H206" s="761"/>
      <c r="I206" s="761"/>
      <c r="J206" s="761"/>
      <c r="K206" s="761"/>
      <c r="L206" s="761"/>
      <c r="M206" s="878"/>
      <c r="N206" s="877"/>
      <c r="O206" s="761"/>
      <c r="P206" s="761"/>
      <c r="Q206" s="761"/>
      <c r="R206" s="761"/>
      <c r="S206" s="761"/>
      <c r="T206" s="761"/>
      <c r="U206" s="761"/>
      <c r="V206" s="761"/>
      <c r="W206" s="761"/>
      <c r="X206" s="761"/>
      <c r="Y206" s="878"/>
      <c r="Z206" s="877"/>
      <c r="AA206" s="761"/>
      <c r="AB206" s="761"/>
      <c r="AC206" s="761"/>
      <c r="AD206" s="761"/>
      <c r="AE206" s="761"/>
      <c r="AF206" s="761"/>
      <c r="AG206" s="761"/>
      <c r="AH206" s="761"/>
      <c r="AI206" s="761"/>
      <c r="AJ206" s="761"/>
      <c r="AK206" s="761"/>
      <c r="AL206" s="761"/>
      <c r="AM206" s="761"/>
      <c r="AN206" s="761"/>
      <c r="AO206" s="761"/>
      <c r="AP206" s="878"/>
      <c r="AQ206" s="877"/>
      <c r="AR206" s="761"/>
      <c r="AS206" s="761"/>
      <c r="AT206" s="761"/>
      <c r="AU206" s="761"/>
      <c r="AV206" s="761"/>
      <c r="AW206" s="761"/>
      <c r="AX206" s="761"/>
      <c r="AY206" s="761"/>
      <c r="AZ206" s="761"/>
      <c r="BA206" s="761"/>
      <c r="BB206" s="761"/>
      <c r="BC206" s="761"/>
      <c r="BD206" s="761"/>
      <c r="BE206" s="761"/>
      <c r="BF206" s="761"/>
      <c r="BG206" s="761"/>
      <c r="BH206" s="761"/>
      <c r="BI206" s="878"/>
      <c r="BJ206" s="694"/>
      <c r="BK206" s="761"/>
      <c r="BL206" s="761"/>
      <c r="BM206" s="761"/>
      <c r="BN206" s="761"/>
      <c r="BO206" s="761"/>
      <c r="BP206" s="761"/>
      <c r="BQ206" s="761">
        <v>1</v>
      </c>
      <c r="BR206" s="761"/>
      <c r="BS206" s="761"/>
      <c r="BT206" s="761"/>
      <c r="BU206" s="761"/>
      <c r="BV206" s="1247"/>
      <c r="BW206" s="878"/>
      <c r="BX206" s="877"/>
      <c r="BY206" s="761"/>
      <c r="BZ206" s="761"/>
      <c r="CA206" s="761"/>
      <c r="CB206" s="761"/>
      <c r="CC206" s="761"/>
      <c r="CD206" s="761"/>
      <c r="CE206" s="761"/>
      <c r="CF206" s="761"/>
      <c r="CG206" s="761"/>
      <c r="CH206" s="761"/>
      <c r="CI206" s="761"/>
      <c r="CJ206" s="761"/>
      <c r="CK206" s="761"/>
      <c r="CL206" s="761"/>
      <c r="CM206" s="761"/>
      <c r="CN206" s="761"/>
      <c r="CO206" s="761"/>
      <c r="CP206" s="761"/>
      <c r="CQ206" s="761"/>
      <c r="CR206" s="761"/>
      <c r="CS206" s="761"/>
      <c r="CT206" s="761"/>
      <c r="CU206" s="761"/>
      <c r="CV206" s="761"/>
      <c r="CW206" s="761"/>
      <c r="CX206" s="761"/>
      <c r="CY206" s="761"/>
      <c r="CZ206" s="761"/>
      <c r="DA206" s="488"/>
      <c r="DB206" s="877"/>
      <c r="DC206" s="761"/>
      <c r="DD206" s="761"/>
      <c r="DE206" s="761"/>
      <c r="DF206" s="761"/>
      <c r="DG206" s="761"/>
      <c r="DH206" s="761"/>
      <c r="DI206" s="761"/>
      <c r="DJ206" s="878"/>
    </row>
    <row r="207" spans="1:114" ht="15" customHeight="1" x14ac:dyDescent="0.25">
      <c r="A207" s="1737"/>
      <c r="B207" s="860">
        <v>2</v>
      </c>
      <c r="C207" s="868" t="s">
        <v>201</v>
      </c>
      <c r="D207" s="929">
        <f t="shared" si="3"/>
        <v>1</v>
      </c>
      <c r="E207" s="873"/>
      <c r="F207" s="784"/>
      <c r="G207" s="784"/>
      <c r="H207" s="784">
        <v>1</v>
      </c>
      <c r="I207" s="784"/>
      <c r="J207" s="784"/>
      <c r="K207" s="784"/>
      <c r="L207" s="784"/>
      <c r="M207" s="872"/>
      <c r="N207" s="871"/>
      <c r="O207" s="784"/>
      <c r="P207" s="784"/>
      <c r="Q207" s="784"/>
      <c r="R207" s="784"/>
      <c r="S207" s="784"/>
      <c r="T207" s="784"/>
      <c r="U207" s="784"/>
      <c r="V207" s="784"/>
      <c r="W207" s="784"/>
      <c r="X207" s="784"/>
      <c r="Y207" s="872"/>
      <c r="Z207" s="871"/>
      <c r="AA207" s="784"/>
      <c r="AB207" s="784"/>
      <c r="AC207" s="784"/>
      <c r="AD207" s="784"/>
      <c r="AE207" s="784"/>
      <c r="AF207" s="784"/>
      <c r="AG207" s="784"/>
      <c r="AH207" s="784"/>
      <c r="AI207" s="784"/>
      <c r="AJ207" s="784"/>
      <c r="AK207" s="784"/>
      <c r="AL207" s="784"/>
      <c r="AM207" s="784"/>
      <c r="AN207" s="784"/>
      <c r="AO207" s="784"/>
      <c r="AP207" s="872"/>
      <c r="AQ207" s="871"/>
      <c r="AR207" s="784"/>
      <c r="AS207" s="784"/>
      <c r="AT207" s="784"/>
      <c r="AU207" s="784"/>
      <c r="AV207" s="784"/>
      <c r="AW207" s="784"/>
      <c r="AX207" s="784"/>
      <c r="AY207" s="784"/>
      <c r="AZ207" s="784"/>
      <c r="BA207" s="784"/>
      <c r="BB207" s="784"/>
      <c r="BC207" s="784"/>
      <c r="BD207" s="784"/>
      <c r="BE207" s="784"/>
      <c r="BF207" s="784"/>
      <c r="BG207" s="784"/>
      <c r="BH207" s="784"/>
      <c r="BI207" s="872"/>
      <c r="BJ207" s="80"/>
      <c r="BK207" s="784"/>
      <c r="BL207" s="784"/>
      <c r="BM207" s="784"/>
      <c r="BN207" s="784"/>
      <c r="BO207" s="784"/>
      <c r="BP207" s="784"/>
      <c r="BQ207" s="784"/>
      <c r="BR207" s="784"/>
      <c r="BS207" s="784"/>
      <c r="BT207" s="784"/>
      <c r="BU207" s="784"/>
      <c r="BV207" s="233"/>
      <c r="BW207" s="872"/>
      <c r="BX207" s="871"/>
      <c r="BY207" s="784"/>
      <c r="BZ207" s="784"/>
      <c r="CA207" s="784"/>
      <c r="CB207" s="784"/>
      <c r="CC207" s="784"/>
      <c r="CD207" s="784"/>
      <c r="CE207" s="784"/>
      <c r="CF207" s="784"/>
      <c r="CG207" s="784"/>
      <c r="CH207" s="784"/>
      <c r="CI207" s="784"/>
      <c r="CJ207" s="784"/>
      <c r="CK207" s="784"/>
      <c r="CL207" s="784"/>
      <c r="CM207" s="784"/>
      <c r="CN207" s="784"/>
      <c r="CO207" s="784"/>
      <c r="CP207" s="784"/>
      <c r="CQ207" s="784"/>
      <c r="CR207" s="784"/>
      <c r="CS207" s="784"/>
      <c r="CT207" s="784"/>
      <c r="CU207" s="784"/>
      <c r="CV207" s="784"/>
      <c r="CW207" s="784"/>
      <c r="CX207" s="784"/>
      <c r="CY207" s="784"/>
      <c r="CZ207" s="784"/>
      <c r="DA207" s="199"/>
      <c r="DB207" s="871"/>
      <c r="DC207" s="784"/>
      <c r="DD207" s="784"/>
      <c r="DE207" s="784"/>
      <c r="DF207" s="784"/>
      <c r="DG207" s="784"/>
      <c r="DH207" s="784"/>
      <c r="DI207" s="784"/>
      <c r="DJ207" s="872"/>
    </row>
    <row r="208" spans="1:114" ht="15" customHeight="1" x14ac:dyDescent="0.25">
      <c r="A208" s="1737"/>
      <c r="B208" s="860">
        <v>3</v>
      </c>
      <c r="C208" s="868" t="s">
        <v>610</v>
      </c>
      <c r="D208" s="929">
        <f t="shared" si="3"/>
        <v>1</v>
      </c>
      <c r="E208" s="873"/>
      <c r="F208" s="784"/>
      <c r="G208" s="784"/>
      <c r="H208" s="784"/>
      <c r="I208" s="784"/>
      <c r="J208" s="784"/>
      <c r="K208" s="784"/>
      <c r="L208" s="784"/>
      <c r="M208" s="872"/>
      <c r="N208" s="871"/>
      <c r="O208" s="784"/>
      <c r="P208" s="784"/>
      <c r="Q208" s="784"/>
      <c r="R208" s="784"/>
      <c r="S208" s="784"/>
      <c r="T208" s="784"/>
      <c r="U208" s="784"/>
      <c r="V208" s="784"/>
      <c r="W208" s="784"/>
      <c r="X208" s="784"/>
      <c r="Y208" s="872"/>
      <c r="Z208" s="871"/>
      <c r="AA208" s="784"/>
      <c r="AB208" s="784"/>
      <c r="AC208" s="784"/>
      <c r="AD208" s="784">
        <v>1</v>
      </c>
      <c r="AE208" s="784"/>
      <c r="AF208" s="784"/>
      <c r="AG208" s="784"/>
      <c r="AH208" s="784"/>
      <c r="AI208" s="784"/>
      <c r="AJ208" s="784"/>
      <c r="AK208" s="784"/>
      <c r="AL208" s="784"/>
      <c r="AM208" s="784"/>
      <c r="AN208" s="784"/>
      <c r="AO208" s="784"/>
      <c r="AP208" s="872"/>
      <c r="AQ208" s="871"/>
      <c r="AR208" s="784"/>
      <c r="AS208" s="784"/>
      <c r="AT208" s="784"/>
      <c r="AU208" s="784"/>
      <c r="AV208" s="784"/>
      <c r="AW208" s="784"/>
      <c r="AX208" s="784"/>
      <c r="AY208" s="784"/>
      <c r="AZ208" s="784"/>
      <c r="BA208" s="784"/>
      <c r="BB208" s="784"/>
      <c r="BC208" s="784"/>
      <c r="BD208" s="784"/>
      <c r="BE208" s="784"/>
      <c r="BF208" s="784"/>
      <c r="BG208" s="784"/>
      <c r="BH208" s="784"/>
      <c r="BI208" s="872"/>
      <c r="BJ208" s="80"/>
      <c r="BK208" s="784"/>
      <c r="BL208" s="784"/>
      <c r="BM208" s="784"/>
      <c r="BN208" s="784"/>
      <c r="BO208" s="784"/>
      <c r="BP208" s="784"/>
      <c r="BQ208" s="784"/>
      <c r="BR208" s="784"/>
      <c r="BS208" s="784"/>
      <c r="BT208" s="784"/>
      <c r="BU208" s="784"/>
      <c r="BV208" s="233"/>
      <c r="BW208" s="872"/>
      <c r="BX208" s="871"/>
      <c r="BY208" s="784"/>
      <c r="BZ208" s="784"/>
      <c r="CA208" s="784"/>
      <c r="CB208" s="784"/>
      <c r="CC208" s="784"/>
      <c r="CD208" s="784"/>
      <c r="CE208" s="784"/>
      <c r="CF208" s="784"/>
      <c r="CG208" s="784"/>
      <c r="CH208" s="784"/>
      <c r="CI208" s="784"/>
      <c r="CJ208" s="784"/>
      <c r="CK208" s="784"/>
      <c r="CL208" s="784"/>
      <c r="CM208" s="784"/>
      <c r="CN208" s="784"/>
      <c r="CO208" s="784"/>
      <c r="CP208" s="784"/>
      <c r="CQ208" s="784"/>
      <c r="CR208" s="784"/>
      <c r="CS208" s="784"/>
      <c r="CT208" s="784"/>
      <c r="CU208" s="784"/>
      <c r="CV208" s="784"/>
      <c r="CW208" s="784"/>
      <c r="CX208" s="784"/>
      <c r="CY208" s="784"/>
      <c r="CZ208" s="784"/>
      <c r="DA208" s="199"/>
      <c r="DB208" s="871"/>
      <c r="DC208" s="784"/>
      <c r="DD208" s="784"/>
      <c r="DE208" s="784"/>
      <c r="DF208" s="784"/>
      <c r="DG208" s="784"/>
      <c r="DH208" s="784"/>
      <c r="DI208" s="784"/>
      <c r="DJ208" s="872"/>
    </row>
    <row r="209" spans="1:114" ht="15" customHeight="1" x14ac:dyDescent="0.25">
      <c r="A209" s="1737"/>
      <c r="B209" s="860">
        <v>4</v>
      </c>
      <c r="C209" s="868" t="s">
        <v>1092</v>
      </c>
      <c r="D209" s="929">
        <f t="shared" si="3"/>
        <v>1</v>
      </c>
      <c r="E209" s="873"/>
      <c r="F209" s="784"/>
      <c r="G209" s="784"/>
      <c r="H209" s="784"/>
      <c r="I209" s="784"/>
      <c r="J209" s="784"/>
      <c r="K209" s="784"/>
      <c r="L209" s="784"/>
      <c r="M209" s="872"/>
      <c r="N209" s="871"/>
      <c r="O209" s="784"/>
      <c r="P209" s="784"/>
      <c r="Q209" s="784"/>
      <c r="R209" s="784"/>
      <c r="S209" s="784"/>
      <c r="T209" s="784"/>
      <c r="U209" s="784"/>
      <c r="V209" s="784"/>
      <c r="W209" s="784"/>
      <c r="X209" s="784"/>
      <c r="Y209" s="872"/>
      <c r="Z209" s="871"/>
      <c r="AA209" s="784"/>
      <c r="AB209" s="784"/>
      <c r="AC209" s="784"/>
      <c r="AD209" s="784"/>
      <c r="AE209" s="784"/>
      <c r="AF209" s="784"/>
      <c r="AG209" s="784"/>
      <c r="AH209" s="784"/>
      <c r="AI209" s="784"/>
      <c r="AJ209" s="784"/>
      <c r="AK209" s="784"/>
      <c r="AL209" s="784"/>
      <c r="AM209" s="784"/>
      <c r="AN209" s="784"/>
      <c r="AO209" s="784"/>
      <c r="AP209" s="872"/>
      <c r="AQ209" s="871"/>
      <c r="AR209" s="784"/>
      <c r="AS209" s="784"/>
      <c r="AT209" s="784"/>
      <c r="AU209" s="784"/>
      <c r="AV209" s="784"/>
      <c r="AW209" s="784"/>
      <c r="AX209" s="784"/>
      <c r="AY209" s="784"/>
      <c r="AZ209" s="784"/>
      <c r="BA209" s="784"/>
      <c r="BB209" s="784"/>
      <c r="BC209" s="784"/>
      <c r="BD209" s="784"/>
      <c r="BE209" s="784"/>
      <c r="BF209" s="784"/>
      <c r="BG209" s="784"/>
      <c r="BH209" s="784"/>
      <c r="BI209" s="872"/>
      <c r="BJ209" s="80"/>
      <c r="BK209" s="784"/>
      <c r="BL209" s="784"/>
      <c r="BM209" s="784"/>
      <c r="BN209" s="784"/>
      <c r="BO209" s="784"/>
      <c r="BP209" s="784"/>
      <c r="BQ209" s="784"/>
      <c r="BR209" s="784"/>
      <c r="BS209" s="784"/>
      <c r="BT209" s="784"/>
      <c r="BU209" s="784"/>
      <c r="BV209" s="233"/>
      <c r="BW209" s="872"/>
      <c r="BX209" s="871"/>
      <c r="BY209" s="784"/>
      <c r="BZ209" s="784"/>
      <c r="CA209" s="784"/>
      <c r="CB209" s="784"/>
      <c r="CC209" s="784"/>
      <c r="CD209" s="784"/>
      <c r="CE209" s="784"/>
      <c r="CF209" s="784"/>
      <c r="CG209" s="784"/>
      <c r="CH209" s="784"/>
      <c r="CI209" s="784"/>
      <c r="CJ209" s="784"/>
      <c r="CK209" s="784"/>
      <c r="CL209" s="784"/>
      <c r="CM209" s="784"/>
      <c r="CN209" s="784"/>
      <c r="CO209" s="784"/>
      <c r="CP209" s="784"/>
      <c r="CQ209" s="784"/>
      <c r="CR209" s="784"/>
      <c r="CS209" s="784">
        <v>1</v>
      </c>
      <c r="CT209" s="784"/>
      <c r="CU209" s="784"/>
      <c r="CV209" s="784"/>
      <c r="CW209" s="784"/>
      <c r="CX209" s="784"/>
      <c r="CY209" s="784"/>
      <c r="CZ209" s="784"/>
      <c r="DA209" s="199"/>
      <c r="DB209" s="871"/>
      <c r="DC209" s="784"/>
      <c r="DD209" s="784"/>
      <c r="DE209" s="784"/>
      <c r="DF209" s="784"/>
      <c r="DG209" s="784"/>
      <c r="DH209" s="784"/>
      <c r="DI209" s="784"/>
      <c r="DJ209" s="872"/>
    </row>
    <row r="210" spans="1:114" ht="27" customHeight="1" x14ac:dyDescent="0.25">
      <c r="A210" s="1737"/>
      <c r="B210" s="860">
        <v>5</v>
      </c>
      <c r="C210" s="1533" t="s">
        <v>1624</v>
      </c>
      <c r="D210" s="928">
        <f t="shared" si="3"/>
        <v>2</v>
      </c>
      <c r="E210" s="873"/>
      <c r="F210" s="784"/>
      <c r="G210" s="784"/>
      <c r="H210" s="784"/>
      <c r="I210" s="784"/>
      <c r="J210" s="784"/>
      <c r="K210" s="784"/>
      <c r="L210" s="784"/>
      <c r="M210" s="872"/>
      <c r="N210" s="871"/>
      <c r="O210" s="784"/>
      <c r="P210" s="784"/>
      <c r="Q210" s="784"/>
      <c r="R210" s="784"/>
      <c r="S210" s="784"/>
      <c r="T210" s="784"/>
      <c r="U210" s="784"/>
      <c r="V210" s="784"/>
      <c r="W210" s="784"/>
      <c r="X210" s="784"/>
      <c r="Y210" s="872"/>
      <c r="Z210" s="871"/>
      <c r="AA210" s="784"/>
      <c r="AB210" s="784"/>
      <c r="AC210" s="784"/>
      <c r="AD210" s="784"/>
      <c r="AE210" s="784"/>
      <c r="AF210" s="784"/>
      <c r="AG210" s="784"/>
      <c r="AH210" s="784"/>
      <c r="AI210" s="784"/>
      <c r="AJ210" s="784"/>
      <c r="AK210" s="784"/>
      <c r="AL210" s="784"/>
      <c r="AM210" s="784"/>
      <c r="AN210" s="784"/>
      <c r="AO210" s="784"/>
      <c r="AP210" s="872"/>
      <c r="AQ210" s="871"/>
      <c r="AR210" s="784"/>
      <c r="AS210" s="784">
        <v>1</v>
      </c>
      <c r="AT210" s="784"/>
      <c r="AU210" s="784"/>
      <c r="AV210" s="784"/>
      <c r="AW210" s="784"/>
      <c r="AX210" s="784"/>
      <c r="AY210" s="784"/>
      <c r="AZ210" s="784"/>
      <c r="BA210" s="784"/>
      <c r="BB210" s="784"/>
      <c r="BC210" s="784"/>
      <c r="BD210" s="784"/>
      <c r="BE210" s="784"/>
      <c r="BF210" s="784"/>
      <c r="BG210" s="784"/>
      <c r="BH210" s="784"/>
      <c r="BI210" s="872"/>
      <c r="BJ210" s="80"/>
      <c r="BK210" s="784"/>
      <c r="BL210" s="784"/>
      <c r="BM210" s="784"/>
      <c r="BN210" s="784"/>
      <c r="BO210" s="784"/>
      <c r="BP210" s="784"/>
      <c r="BQ210" s="784"/>
      <c r="BR210" s="784"/>
      <c r="BS210" s="784"/>
      <c r="BT210" s="784"/>
      <c r="BU210" s="784"/>
      <c r="BV210" s="233"/>
      <c r="BW210" s="872"/>
      <c r="BX210" s="871"/>
      <c r="BY210" s="784"/>
      <c r="BZ210" s="784"/>
      <c r="CA210" s="784"/>
      <c r="CB210" s="784"/>
      <c r="CC210" s="784"/>
      <c r="CD210" s="784"/>
      <c r="CE210" s="784"/>
      <c r="CF210" s="784"/>
      <c r="CG210" s="784"/>
      <c r="CH210" s="784"/>
      <c r="CI210" s="784"/>
      <c r="CJ210" s="784"/>
      <c r="CK210" s="784"/>
      <c r="CL210" s="784"/>
      <c r="CM210" s="784"/>
      <c r="CN210" s="784"/>
      <c r="CO210" s="784"/>
      <c r="CP210" s="784"/>
      <c r="CQ210" s="784"/>
      <c r="CR210" s="784"/>
      <c r="CS210" s="784"/>
      <c r="CT210" s="784"/>
      <c r="CU210" s="784"/>
      <c r="CV210" s="784">
        <v>1</v>
      </c>
      <c r="CW210" s="784"/>
      <c r="CX210" s="784"/>
      <c r="CY210" s="784"/>
      <c r="CZ210" s="784"/>
      <c r="DA210" s="199"/>
      <c r="DB210" s="871"/>
      <c r="DC210" s="784"/>
      <c r="DD210" s="784"/>
      <c r="DE210" s="784"/>
      <c r="DF210" s="784"/>
      <c r="DG210" s="784"/>
      <c r="DH210" s="784"/>
      <c r="DI210" s="784"/>
      <c r="DJ210" s="872"/>
    </row>
    <row r="211" spans="1:114" ht="15" customHeight="1" x14ac:dyDescent="0.25">
      <c r="A211" s="1737"/>
      <c r="B211" s="860">
        <v>6</v>
      </c>
      <c r="C211" s="869" t="s">
        <v>716</v>
      </c>
      <c r="D211" s="928">
        <f t="shared" si="3"/>
        <v>2</v>
      </c>
      <c r="E211" s="873"/>
      <c r="F211" s="784"/>
      <c r="G211" s="784"/>
      <c r="H211" s="784"/>
      <c r="I211" s="784"/>
      <c r="J211" s="784"/>
      <c r="K211" s="784"/>
      <c r="L211" s="784"/>
      <c r="M211" s="872"/>
      <c r="N211" s="871"/>
      <c r="O211" s="784"/>
      <c r="P211" s="784"/>
      <c r="Q211" s="784"/>
      <c r="R211" s="784"/>
      <c r="S211" s="784"/>
      <c r="T211" s="784"/>
      <c r="U211" s="784"/>
      <c r="V211" s="784"/>
      <c r="W211" s="784"/>
      <c r="X211" s="784"/>
      <c r="Y211" s="872"/>
      <c r="Z211" s="871"/>
      <c r="AA211" s="784"/>
      <c r="AB211" s="784"/>
      <c r="AC211" s="784"/>
      <c r="AD211" s="784"/>
      <c r="AE211" s="784"/>
      <c r="AF211" s="784"/>
      <c r="AG211" s="784"/>
      <c r="AH211" s="784"/>
      <c r="AI211" s="784"/>
      <c r="AJ211" s="784"/>
      <c r="AK211" s="784"/>
      <c r="AL211" s="784"/>
      <c r="AM211" s="784"/>
      <c r="AN211" s="784"/>
      <c r="AO211" s="784"/>
      <c r="AP211" s="872"/>
      <c r="AQ211" s="871"/>
      <c r="AR211" s="784"/>
      <c r="AS211" s="784"/>
      <c r="AT211" s="784"/>
      <c r="AU211" s="784"/>
      <c r="AV211" s="784">
        <v>1</v>
      </c>
      <c r="AW211" s="784"/>
      <c r="AX211" s="784"/>
      <c r="AY211" s="784"/>
      <c r="AZ211" s="784"/>
      <c r="BA211" s="784"/>
      <c r="BB211" s="784"/>
      <c r="BC211" s="784"/>
      <c r="BD211" s="784"/>
      <c r="BE211" s="784"/>
      <c r="BF211" s="784"/>
      <c r="BG211" s="784"/>
      <c r="BH211" s="784"/>
      <c r="BI211" s="872"/>
      <c r="BJ211" s="80"/>
      <c r="BK211" s="784"/>
      <c r="BL211" s="784"/>
      <c r="BM211" s="784"/>
      <c r="BN211" s="784"/>
      <c r="BO211" s="784"/>
      <c r="BP211" s="784"/>
      <c r="BQ211" s="784"/>
      <c r="BR211" s="784"/>
      <c r="BS211" s="784"/>
      <c r="BT211" s="784"/>
      <c r="BU211" s="784"/>
      <c r="BV211" s="233"/>
      <c r="BW211" s="872"/>
      <c r="BX211" s="871"/>
      <c r="BY211" s="784"/>
      <c r="BZ211" s="784"/>
      <c r="CA211" s="784"/>
      <c r="CB211" s="784"/>
      <c r="CC211" s="784"/>
      <c r="CD211" s="784"/>
      <c r="CE211" s="784"/>
      <c r="CF211" s="784"/>
      <c r="CG211" s="784"/>
      <c r="CH211" s="784"/>
      <c r="CI211" s="784"/>
      <c r="CJ211" s="784"/>
      <c r="CK211" s="784"/>
      <c r="CL211" s="784"/>
      <c r="CM211" s="784"/>
      <c r="CN211" s="784"/>
      <c r="CO211" s="784"/>
      <c r="CP211" s="784"/>
      <c r="CQ211" s="784"/>
      <c r="CR211" s="784"/>
      <c r="CS211" s="784"/>
      <c r="CT211" s="784"/>
      <c r="CU211" s="784"/>
      <c r="CV211" s="784"/>
      <c r="CW211" s="784"/>
      <c r="CX211" s="784"/>
      <c r="CY211" s="784"/>
      <c r="CZ211" s="784"/>
      <c r="DA211" s="199"/>
      <c r="DB211" s="871"/>
      <c r="DC211" s="784"/>
      <c r="DD211" s="784">
        <v>1</v>
      </c>
      <c r="DE211" s="784"/>
      <c r="DF211" s="784"/>
      <c r="DG211" s="784"/>
      <c r="DH211" s="784"/>
      <c r="DI211" s="784"/>
      <c r="DJ211" s="872"/>
    </row>
    <row r="212" spans="1:114" ht="15" customHeight="1" x14ac:dyDescent="0.25">
      <c r="A212" s="1737"/>
      <c r="B212" s="860">
        <v>7</v>
      </c>
      <c r="C212" s="868" t="s">
        <v>518</v>
      </c>
      <c r="D212" s="929">
        <f t="shared" si="3"/>
        <v>1</v>
      </c>
      <c r="E212" s="873"/>
      <c r="F212" s="784"/>
      <c r="G212" s="784"/>
      <c r="H212" s="784"/>
      <c r="I212" s="784"/>
      <c r="J212" s="784"/>
      <c r="K212" s="784"/>
      <c r="L212" s="784"/>
      <c r="M212" s="872"/>
      <c r="N212" s="871"/>
      <c r="O212" s="784"/>
      <c r="P212" s="784"/>
      <c r="Q212" s="784"/>
      <c r="R212" s="784"/>
      <c r="S212" s="784"/>
      <c r="T212" s="784"/>
      <c r="U212" s="784"/>
      <c r="V212" s="784"/>
      <c r="W212" s="784"/>
      <c r="X212" s="784"/>
      <c r="Y212" s="872"/>
      <c r="Z212" s="871"/>
      <c r="AA212" s="784"/>
      <c r="AB212" s="784"/>
      <c r="AC212" s="784"/>
      <c r="AD212" s="784"/>
      <c r="AE212" s="784"/>
      <c r="AF212" s="784"/>
      <c r="AG212" s="784"/>
      <c r="AH212" s="784"/>
      <c r="AI212" s="784"/>
      <c r="AJ212" s="784"/>
      <c r="AK212" s="784"/>
      <c r="AL212" s="784"/>
      <c r="AM212" s="784"/>
      <c r="AN212" s="784"/>
      <c r="AO212" s="784"/>
      <c r="AP212" s="872"/>
      <c r="AQ212" s="871"/>
      <c r="AR212" s="784"/>
      <c r="AS212" s="784"/>
      <c r="AT212" s="784"/>
      <c r="AU212" s="784"/>
      <c r="AV212" s="784"/>
      <c r="AW212" s="784"/>
      <c r="AX212" s="784"/>
      <c r="AY212" s="784"/>
      <c r="AZ212" s="784"/>
      <c r="BA212" s="784"/>
      <c r="BB212" s="784"/>
      <c r="BC212" s="784"/>
      <c r="BD212" s="784"/>
      <c r="BE212" s="784"/>
      <c r="BF212" s="784"/>
      <c r="BG212" s="784"/>
      <c r="BH212" s="784"/>
      <c r="BI212" s="872"/>
      <c r="BJ212" s="80"/>
      <c r="BK212" s="784"/>
      <c r="BL212" s="784"/>
      <c r="BM212" s="784"/>
      <c r="BN212" s="784"/>
      <c r="BO212" s="784"/>
      <c r="BP212" s="784"/>
      <c r="BQ212" s="784"/>
      <c r="BR212" s="784"/>
      <c r="BS212" s="784"/>
      <c r="BT212" s="784"/>
      <c r="BU212" s="784"/>
      <c r="BV212" s="233"/>
      <c r="BW212" s="872"/>
      <c r="BX212" s="871"/>
      <c r="BY212" s="784"/>
      <c r="BZ212" s="784"/>
      <c r="CA212" s="784"/>
      <c r="CB212" s="784"/>
      <c r="CC212" s="784"/>
      <c r="CD212" s="784"/>
      <c r="CE212" s="784"/>
      <c r="CF212" s="784"/>
      <c r="CG212" s="784"/>
      <c r="CH212" s="784"/>
      <c r="CI212" s="784"/>
      <c r="CJ212" s="784"/>
      <c r="CK212" s="784"/>
      <c r="CL212" s="784"/>
      <c r="CM212" s="784"/>
      <c r="CN212" s="784"/>
      <c r="CO212" s="784"/>
      <c r="CP212" s="784"/>
      <c r="CQ212" s="784"/>
      <c r="CR212" s="784"/>
      <c r="CS212" s="784"/>
      <c r="CT212" s="784"/>
      <c r="CU212" s="784"/>
      <c r="CV212" s="784"/>
      <c r="CW212" s="784"/>
      <c r="CX212" s="784">
        <v>1</v>
      </c>
      <c r="CY212" s="784"/>
      <c r="CZ212" s="784"/>
      <c r="DA212" s="199"/>
      <c r="DB212" s="871"/>
      <c r="DC212" s="784"/>
      <c r="DD212" s="784"/>
      <c r="DE212" s="784"/>
      <c r="DF212" s="784"/>
      <c r="DG212" s="784"/>
      <c r="DH212" s="784"/>
      <c r="DI212" s="784"/>
      <c r="DJ212" s="872"/>
    </row>
    <row r="213" spans="1:114" ht="15" customHeight="1" x14ac:dyDescent="0.25">
      <c r="A213" s="1737"/>
      <c r="B213" s="860">
        <v>8</v>
      </c>
      <c r="C213" s="868" t="s">
        <v>117</v>
      </c>
      <c r="D213" s="929">
        <f t="shared" si="3"/>
        <v>1</v>
      </c>
      <c r="E213" s="873"/>
      <c r="F213" s="784"/>
      <c r="G213" s="784"/>
      <c r="H213" s="784"/>
      <c r="I213" s="784"/>
      <c r="J213" s="784"/>
      <c r="K213" s="784"/>
      <c r="L213" s="784"/>
      <c r="M213" s="872"/>
      <c r="N213" s="871"/>
      <c r="O213" s="784"/>
      <c r="P213" s="784"/>
      <c r="Q213" s="784"/>
      <c r="R213" s="784"/>
      <c r="S213" s="784"/>
      <c r="T213" s="784"/>
      <c r="U213" s="784"/>
      <c r="V213" s="784"/>
      <c r="W213" s="784"/>
      <c r="X213" s="784"/>
      <c r="Y213" s="872"/>
      <c r="Z213" s="871"/>
      <c r="AA213" s="784"/>
      <c r="AB213" s="784"/>
      <c r="AC213" s="784"/>
      <c r="AD213" s="784"/>
      <c r="AE213" s="784"/>
      <c r="AF213" s="784"/>
      <c r="AG213" s="784"/>
      <c r="AH213" s="784"/>
      <c r="AI213" s="784"/>
      <c r="AJ213" s="784"/>
      <c r="AK213" s="784"/>
      <c r="AL213" s="784"/>
      <c r="AM213" s="784"/>
      <c r="AN213" s="784">
        <v>1</v>
      </c>
      <c r="AO213" s="784"/>
      <c r="AP213" s="872"/>
      <c r="AQ213" s="871"/>
      <c r="AR213" s="784"/>
      <c r="AS213" s="784"/>
      <c r="AT213" s="784"/>
      <c r="AU213" s="784"/>
      <c r="AV213" s="784"/>
      <c r="AW213" s="784"/>
      <c r="AX213" s="784"/>
      <c r="AY213" s="784"/>
      <c r="AZ213" s="784"/>
      <c r="BA213" s="784"/>
      <c r="BB213" s="784"/>
      <c r="BC213" s="784"/>
      <c r="BD213" s="784"/>
      <c r="BE213" s="784"/>
      <c r="BF213" s="784"/>
      <c r="BG213" s="784"/>
      <c r="BH213" s="784"/>
      <c r="BI213" s="872"/>
      <c r="BJ213" s="80"/>
      <c r="BK213" s="784"/>
      <c r="BL213" s="784"/>
      <c r="BM213" s="784"/>
      <c r="BN213" s="784"/>
      <c r="BO213" s="784"/>
      <c r="BP213" s="784"/>
      <c r="BQ213" s="784"/>
      <c r="BR213" s="784"/>
      <c r="BS213" s="784"/>
      <c r="BT213" s="784"/>
      <c r="BU213" s="784"/>
      <c r="BV213" s="233"/>
      <c r="BW213" s="872"/>
      <c r="BX213" s="871"/>
      <c r="BY213" s="784"/>
      <c r="BZ213" s="784"/>
      <c r="CA213" s="784"/>
      <c r="CB213" s="784"/>
      <c r="CC213" s="784"/>
      <c r="CD213" s="784"/>
      <c r="CE213" s="784"/>
      <c r="CF213" s="784"/>
      <c r="CG213" s="784"/>
      <c r="CH213" s="784"/>
      <c r="CI213" s="784"/>
      <c r="CJ213" s="784"/>
      <c r="CK213" s="784"/>
      <c r="CL213" s="784"/>
      <c r="CM213" s="784"/>
      <c r="CN213" s="784"/>
      <c r="CO213" s="784"/>
      <c r="CP213" s="784"/>
      <c r="CQ213" s="784"/>
      <c r="CR213" s="784"/>
      <c r="CS213" s="784"/>
      <c r="CT213" s="784"/>
      <c r="CU213" s="784"/>
      <c r="CV213" s="784"/>
      <c r="CW213" s="784"/>
      <c r="CX213" s="784"/>
      <c r="CY213" s="784"/>
      <c r="CZ213" s="784"/>
      <c r="DA213" s="199"/>
      <c r="DB213" s="871"/>
      <c r="DC213" s="784"/>
      <c r="DD213" s="784"/>
      <c r="DE213" s="784"/>
      <c r="DF213" s="784"/>
      <c r="DG213" s="784"/>
      <c r="DH213" s="784"/>
      <c r="DI213" s="784"/>
      <c r="DJ213" s="872"/>
    </row>
    <row r="214" spans="1:114" ht="15" customHeight="1" x14ac:dyDescent="0.25">
      <c r="A214" s="1737"/>
      <c r="B214" s="860">
        <v>9</v>
      </c>
      <c r="C214" s="868" t="s">
        <v>116</v>
      </c>
      <c r="D214" s="929">
        <f t="shared" si="3"/>
        <v>1</v>
      </c>
      <c r="E214" s="873"/>
      <c r="F214" s="784"/>
      <c r="G214" s="784"/>
      <c r="H214" s="784"/>
      <c r="I214" s="784"/>
      <c r="J214" s="784"/>
      <c r="K214" s="784"/>
      <c r="L214" s="784"/>
      <c r="M214" s="872"/>
      <c r="N214" s="871"/>
      <c r="O214" s="784"/>
      <c r="P214" s="784"/>
      <c r="Q214" s="784"/>
      <c r="R214" s="784"/>
      <c r="S214" s="784"/>
      <c r="T214" s="784"/>
      <c r="U214" s="784"/>
      <c r="V214" s="784"/>
      <c r="W214" s="784"/>
      <c r="X214" s="784"/>
      <c r="Y214" s="872"/>
      <c r="Z214" s="871"/>
      <c r="AA214" s="784"/>
      <c r="AB214" s="784"/>
      <c r="AC214" s="784"/>
      <c r="AD214" s="784"/>
      <c r="AE214" s="784"/>
      <c r="AF214" s="784"/>
      <c r="AG214" s="784"/>
      <c r="AH214" s="784"/>
      <c r="AI214" s="784"/>
      <c r="AJ214" s="784"/>
      <c r="AK214" s="784">
        <v>1</v>
      </c>
      <c r="AL214" s="784"/>
      <c r="AM214" s="784"/>
      <c r="AN214" s="784"/>
      <c r="AO214" s="784"/>
      <c r="AP214" s="872"/>
      <c r="AQ214" s="871"/>
      <c r="AR214" s="784"/>
      <c r="AS214" s="784"/>
      <c r="AT214" s="784"/>
      <c r="AU214" s="784"/>
      <c r="AV214" s="784"/>
      <c r="AW214" s="784"/>
      <c r="AX214" s="784"/>
      <c r="AY214" s="784"/>
      <c r="AZ214" s="784"/>
      <c r="BA214" s="784"/>
      <c r="BB214" s="784"/>
      <c r="BC214" s="784"/>
      <c r="BD214" s="784"/>
      <c r="BE214" s="784"/>
      <c r="BF214" s="784"/>
      <c r="BG214" s="784"/>
      <c r="BH214" s="784"/>
      <c r="BI214" s="872"/>
      <c r="BJ214" s="80"/>
      <c r="BK214" s="784"/>
      <c r="BL214" s="784"/>
      <c r="BM214" s="784"/>
      <c r="BN214" s="784"/>
      <c r="BO214" s="784"/>
      <c r="BP214" s="784"/>
      <c r="BQ214" s="784"/>
      <c r="BR214" s="784"/>
      <c r="BS214" s="784"/>
      <c r="BT214" s="784"/>
      <c r="BU214" s="784"/>
      <c r="BV214" s="233"/>
      <c r="BW214" s="872"/>
      <c r="BX214" s="871"/>
      <c r="BY214" s="784"/>
      <c r="BZ214" s="784"/>
      <c r="CA214" s="784"/>
      <c r="CB214" s="784"/>
      <c r="CC214" s="784"/>
      <c r="CD214" s="784"/>
      <c r="CE214" s="784"/>
      <c r="CF214" s="784"/>
      <c r="CG214" s="784"/>
      <c r="CH214" s="784"/>
      <c r="CI214" s="784"/>
      <c r="CJ214" s="784"/>
      <c r="CK214" s="784"/>
      <c r="CL214" s="784"/>
      <c r="CM214" s="784"/>
      <c r="CN214" s="784"/>
      <c r="CO214" s="784"/>
      <c r="CP214" s="784"/>
      <c r="CQ214" s="784"/>
      <c r="CR214" s="784"/>
      <c r="CS214" s="784"/>
      <c r="CT214" s="784"/>
      <c r="CU214" s="784"/>
      <c r="CV214" s="784"/>
      <c r="CW214" s="784"/>
      <c r="CX214" s="784"/>
      <c r="CY214" s="784"/>
      <c r="CZ214" s="784"/>
      <c r="DA214" s="199"/>
      <c r="DB214" s="871"/>
      <c r="DC214" s="784"/>
      <c r="DD214" s="784"/>
      <c r="DE214" s="784"/>
      <c r="DF214" s="784"/>
      <c r="DG214" s="784"/>
      <c r="DH214" s="784"/>
      <c r="DI214" s="784"/>
      <c r="DJ214" s="872"/>
    </row>
    <row r="215" spans="1:114" ht="15" customHeight="1" x14ac:dyDescent="0.25">
      <c r="A215" s="1737"/>
      <c r="B215" s="860">
        <v>10</v>
      </c>
      <c r="C215" s="868" t="s">
        <v>208</v>
      </c>
      <c r="D215" s="929">
        <f t="shared" si="3"/>
        <v>1</v>
      </c>
      <c r="E215" s="873"/>
      <c r="F215" s="784"/>
      <c r="G215" s="784"/>
      <c r="H215" s="784"/>
      <c r="I215" s="784"/>
      <c r="J215" s="784"/>
      <c r="K215" s="784"/>
      <c r="L215" s="784"/>
      <c r="M215" s="872"/>
      <c r="N215" s="871"/>
      <c r="O215" s="784"/>
      <c r="P215" s="784"/>
      <c r="Q215" s="784"/>
      <c r="R215" s="784"/>
      <c r="S215" s="784"/>
      <c r="T215" s="784"/>
      <c r="U215" s="784"/>
      <c r="V215" s="784"/>
      <c r="W215" s="784"/>
      <c r="X215" s="784"/>
      <c r="Y215" s="872"/>
      <c r="Z215" s="871"/>
      <c r="AA215" s="784"/>
      <c r="AB215" s="784"/>
      <c r="AC215" s="784"/>
      <c r="AD215" s="784"/>
      <c r="AE215" s="784"/>
      <c r="AF215" s="784"/>
      <c r="AG215" s="784"/>
      <c r="AH215" s="784"/>
      <c r="AI215" s="784"/>
      <c r="AJ215" s="784"/>
      <c r="AK215" s="784"/>
      <c r="AL215" s="784"/>
      <c r="AM215" s="784"/>
      <c r="AN215" s="784"/>
      <c r="AO215" s="784"/>
      <c r="AP215" s="872"/>
      <c r="AQ215" s="871"/>
      <c r="AR215" s="784"/>
      <c r="AS215" s="784"/>
      <c r="AT215" s="784"/>
      <c r="AU215" s="784"/>
      <c r="AV215" s="784"/>
      <c r="AW215" s="784"/>
      <c r="AX215" s="784"/>
      <c r="AY215" s="784"/>
      <c r="AZ215" s="784"/>
      <c r="BA215" s="784"/>
      <c r="BB215" s="784"/>
      <c r="BC215" s="784"/>
      <c r="BD215" s="784"/>
      <c r="BE215" s="784"/>
      <c r="BF215" s="784"/>
      <c r="BG215" s="784"/>
      <c r="BH215" s="784"/>
      <c r="BI215" s="872"/>
      <c r="BJ215" s="80"/>
      <c r="BK215" s="784"/>
      <c r="BL215" s="784"/>
      <c r="BM215" s="784"/>
      <c r="BN215" s="784"/>
      <c r="BO215" s="784"/>
      <c r="BP215" s="784"/>
      <c r="BQ215" s="784"/>
      <c r="BR215" s="784"/>
      <c r="BS215" s="784"/>
      <c r="BT215" s="784"/>
      <c r="BU215" s="784"/>
      <c r="BV215" s="233"/>
      <c r="BW215" s="872"/>
      <c r="BX215" s="871"/>
      <c r="BY215" s="784"/>
      <c r="BZ215" s="784"/>
      <c r="CA215" s="784"/>
      <c r="CB215" s="784"/>
      <c r="CC215" s="784"/>
      <c r="CD215" s="784"/>
      <c r="CE215" s="784"/>
      <c r="CF215" s="784"/>
      <c r="CG215" s="784"/>
      <c r="CH215" s="784"/>
      <c r="CI215" s="784"/>
      <c r="CJ215" s="784"/>
      <c r="CK215" s="784"/>
      <c r="CL215" s="784"/>
      <c r="CM215" s="784"/>
      <c r="CN215" s="784"/>
      <c r="CO215" s="784"/>
      <c r="CP215" s="784"/>
      <c r="CQ215" s="784"/>
      <c r="CR215" s="784"/>
      <c r="CS215" s="784"/>
      <c r="CT215" s="784"/>
      <c r="CU215" s="784"/>
      <c r="CV215" s="784"/>
      <c r="CW215" s="784"/>
      <c r="CX215" s="784"/>
      <c r="CY215" s="784"/>
      <c r="CZ215" s="784"/>
      <c r="DA215" s="199"/>
      <c r="DB215" s="871"/>
      <c r="DC215" s="784"/>
      <c r="DD215" s="784">
        <v>1</v>
      </c>
      <c r="DE215" s="784"/>
      <c r="DF215" s="784"/>
      <c r="DG215" s="784"/>
      <c r="DH215" s="784"/>
      <c r="DI215" s="784"/>
      <c r="DJ215" s="872"/>
    </row>
    <row r="216" spans="1:114" ht="27" customHeight="1" x14ac:dyDescent="0.25">
      <c r="A216" s="1737"/>
      <c r="B216" s="860">
        <v>11</v>
      </c>
      <c r="C216" s="868" t="s">
        <v>1593</v>
      </c>
      <c r="D216" s="929">
        <f t="shared" si="3"/>
        <v>2</v>
      </c>
      <c r="E216" s="873"/>
      <c r="F216" s="784"/>
      <c r="G216" s="784"/>
      <c r="H216" s="784"/>
      <c r="I216" s="784"/>
      <c r="J216" s="784"/>
      <c r="K216" s="784"/>
      <c r="L216" s="784"/>
      <c r="M216" s="872"/>
      <c r="N216" s="871"/>
      <c r="O216" s="784"/>
      <c r="P216" s="784"/>
      <c r="Q216" s="784"/>
      <c r="R216" s="784"/>
      <c r="S216" s="784"/>
      <c r="T216" s="784"/>
      <c r="U216" s="784"/>
      <c r="V216" s="784"/>
      <c r="W216" s="784"/>
      <c r="X216" s="784"/>
      <c r="Y216" s="872"/>
      <c r="Z216" s="871"/>
      <c r="AA216" s="784"/>
      <c r="AB216" s="784"/>
      <c r="AC216" s="784"/>
      <c r="AD216" s="784"/>
      <c r="AE216" s="784"/>
      <c r="AF216" s="784"/>
      <c r="AG216" s="784"/>
      <c r="AH216" s="784"/>
      <c r="AI216" s="784"/>
      <c r="AJ216" s="784"/>
      <c r="AK216" s="784"/>
      <c r="AL216" s="784"/>
      <c r="AM216" s="784"/>
      <c r="AN216" s="784"/>
      <c r="AO216" s="784"/>
      <c r="AP216" s="872"/>
      <c r="AQ216" s="871"/>
      <c r="AR216" s="784"/>
      <c r="AS216" s="784"/>
      <c r="AT216" s="784"/>
      <c r="AU216" s="784"/>
      <c r="AV216" s="784"/>
      <c r="AW216" s="784"/>
      <c r="AX216" s="784"/>
      <c r="AY216" s="784"/>
      <c r="AZ216" s="784"/>
      <c r="BA216" s="784"/>
      <c r="BB216" s="784"/>
      <c r="BC216" s="784"/>
      <c r="BD216" s="784"/>
      <c r="BE216" s="784"/>
      <c r="BF216" s="784"/>
      <c r="BG216" s="784"/>
      <c r="BH216" s="784"/>
      <c r="BI216" s="872"/>
      <c r="BJ216" s="80"/>
      <c r="BK216" s="784"/>
      <c r="BL216" s="784"/>
      <c r="BM216" s="784"/>
      <c r="BN216" s="784"/>
      <c r="BO216" s="784"/>
      <c r="BP216" s="784"/>
      <c r="BQ216" s="784"/>
      <c r="BR216" s="784"/>
      <c r="BS216" s="784"/>
      <c r="BT216" s="784"/>
      <c r="BU216" s="784"/>
      <c r="BV216" s="233"/>
      <c r="BW216" s="872"/>
      <c r="BX216" s="871"/>
      <c r="BY216" s="784"/>
      <c r="BZ216" s="784"/>
      <c r="CA216" s="784"/>
      <c r="CB216" s="784"/>
      <c r="CC216" s="784"/>
      <c r="CD216" s="784"/>
      <c r="CE216" s="784"/>
      <c r="CF216" s="784"/>
      <c r="CG216" s="784">
        <v>1</v>
      </c>
      <c r="CH216" s="784"/>
      <c r="CI216" s="784"/>
      <c r="CJ216" s="784"/>
      <c r="CK216" s="784"/>
      <c r="CL216" s="784"/>
      <c r="CM216" s="784"/>
      <c r="CN216" s="784"/>
      <c r="CO216" s="784"/>
      <c r="CP216" s="784"/>
      <c r="CQ216" s="784"/>
      <c r="CR216" s="784"/>
      <c r="CS216" s="784">
        <v>1</v>
      </c>
      <c r="CT216" s="784"/>
      <c r="CU216" s="784"/>
      <c r="CV216" s="784"/>
      <c r="CW216" s="784"/>
      <c r="CX216" s="784"/>
      <c r="CY216" s="784"/>
      <c r="CZ216" s="784"/>
      <c r="DA216" s="199"/>
      <c r="DB216" s="871"/>
      <c r="DC216" s="784"/>
      <c r="DD216" s="784"/>
      <c r="DE216" s="784"/>
      <c r="DF216" s="784"/>
      <c r="DG216" s="784"/>
      <c r="DH216" s="784"/>
      <c r="DI216" s="784"/>
      <c r="DJ216" s="872"/>
    </row>
    <row r="217" spans="1:114" ht="15" customHeight="1" x14ac:dyDescent="0.25">
      <c r="A217" s="1737"/>
      <c r="B217" s="860">
        <v>12</v>
      </c>
      <c r="C217" s="868" t="s">
        <v>1627</v>
      </c>
      <c r="D217" s="929">
        <f t="shared" si="3"/>
        <v>1</v>
      </c>
      <c r="E217" s="873"/>
      <c r="F217" s="784"/>
      <c r="G217" s="784"/>
      <c r="H217" s="784"/>
      <c r="I217" s="784"/>
      <c r="J217" s="784"/>
      <c r="K217" s="784"/>
      <c r="L217" s="784"/>
      <c r="M217" s="872"/>
      <c r="N217" s="871"/>
      <c r="O217" s="784"/>
      <c r="P217" s="784"/>
      <c r="Q217" s="784"/>
      <c r="R217" s="784"/>
      <c r="S217" s="784"/>
      <c r="T217" s="784"/>
      <c r="U217" s="784"/>
      <c r="V217" s="784"/>
      <c r="W217" s="784"/>
      <c r="X217" s="784"/>
      <c r="Y217" s="872"/>
      <c r="Z217" s="871"/>
      <c r="AA217" s="784"/>
      <c r="AB217" s="784"/>
      <c r="AC217" s="784"/>
      <c r="AD217" s="784"/>
      <c r="AE217" s="784"/>
      <c r="AF217" s="784"/>
      <c r="AG217" s="784"/>
      <c r="AH217" s="784"/>
      <c r="AI217" s="784"/>
      <c r="AJ217" s="784"/>
      <c r="AK217" s="784"/>
      <c r="AL217" s="784"/>
      <c r="AM217" s="784"/>
      <c r="AN217" s="784"/>
      <c r="AO217" s="784"/>
      <c r="AP217" s="872"/>
      <c r="AQ217" s="871"/>
      <c r="AR217" s="784"/>
      <c r="AS217" s="784"/>
      <c r="AT217" s="784"/>
      <c r="AU217" s="784"/>
      <c r="AV217" s="784"/>
      <c r="AW217" s="784"/>
      <c r="AX217" s="784"/>
      <c r="AY217" s="784"/>
      <c r="AZ217" s="784"/>
      <c r="BA217" s="784"/>
      <c r="BB217" s="784"/>
      <c r="BC217" s="784"/>
      <c r="BD217" s="784"/>
      <c r="BE217" s="784"/>
      <c r="BF217" s="784"/>
      <c r="BG217" s="784"/>
      <c r="BH217" s="784"/>
      <c r="BI217" s="872"/>
      <c r="BJ217" s="80"/>
      <c r="BK217" s="784"/>
      <c r="BL217" s="784"/>
      <c r="BM217" s="784"/>
      <c r="BN217" s="784"/>
      <c r="BO217" s="784"/>
      <c r="BP217" s="784"/>
      <c r="BQ217" s="784"/>
      <c r="BR217" s="784"/>
      <c r="BS217" s="784"/>
      <c r="BT217" s="784"/>
      <c r="BU217" s="784"/>
      <c r="BV217" s="233"/>
      <c r="BW217" s="872"/>
      <c r="BX217" s="871"/>
      <c r="BY217" s="784"/>
      <c r="BZ217" s="784"/>
      <c r="CA217" s="784"/>
      <c r="CB217" s="784"/>
      <c r="CC217" s="784"/>
      <c r="CD217" s="784"/>
      <c r="CE217" s="784"/>
      <c r="CF217" s="784"/>
      <c r="CG217" s="784"/>
      <c r="CH217" s="784"/>
      <c r="CI217" s="784"/>
      <c r="CJ217" s="784"/>
      <c r="CK217" s="784"/>
      <c r="CL217" s="784"/>
      <c r="CM217" s="784"/>
      <c r="CN217" s="784"/>
      <c r="CO217" s="784"/>
      <c r="CP217" s="784"/>
      <c r="CQ217" s="784"/>
      <c r="CR217" s="784"/>
      <c r="CS217" s="784"/>
      <c r="CT217" s="784"/>
      <c r="CU217" s="784"/>
      <c r="CV217" s="784"/>
      <c r="CW217" s="784">
        <v>1</v>
      </c>
      <c r="CX217" s="784"/>
      <c r="CY217" s="784"/>
      <c r="CZ217" s="784"/>
      <c r="DA217" s="199"/>
      <c r="DB217" s="871"/>
      <c r="DC217" s="784"/>
      <c r="DD217" s="784"/>
      <c r="DE217" s="784"/>
      <c r="DF217" s="784"/>
      <c r="DG217" s="784"/>
      <c r="DH217" s="784"/>
      <c r="DI217" s="784"/>
      <c r="DJ217" s="872"/>
    </row>
    <row r="218" spans="1:114" ht="15" customHeight="1" x14ac:dyDescent="0.25">
      <c r="A218" s="1737"/>
      <c r="B218" s="860">
        <v>13</v>
      </c>
      <c r="C218" s="868" t="s">
        <v>1096</v>
      </c>
      <c r="D218" s="929">
        <f t="shared" si="3"/>
        <v>1</v>
      </c>
      <c r="E218" s="873"/>
      <c r="F218" s="784"/>
      <c r="G218" s="784"/>
      <c r="H218" s="784"/>
      <c r="I218" s="784"/>
      <c r="J218" s="784"/>
      <c r="K218" s="784"/>
      <c r="L218" s="784"/>
      <c r="M218" s="872"/>
      <c r="N218" s="871"/>
      <c r="O218" s="784"/>
      <c r="P218" s="784"/>
      <c r="Q218" s="784"/>
      <c r="R218" s="784"/>
      <c r="S218" s="784"/>
      <c r="T218" s="784"/>
      <c r="U218" s="784"/>
      <c r="V218" s="784"/>
      <c r="W218" s="784"/>
      <c r="X218" s="784"/>
      <c r="Y218" s="872"/>
      <c r="Z218" s="871"/>
      <c r="AA218" s="784"/>
      <c r="AB218" s="784"/>
      <c r="AC218" s="784"/>
      <c r="AD218" s="784"/>
      <c r="AE218" s="784"/>
      <c r="AF218" s="784"/>
      <c r="AG218" s="784"/>
      <c r="AH218" s="784"/>
      <c r="AI218" s="784"/>
      <c r="AJ218" s="784"/>
      <c r="AK218" s="784"/>
      <c r="AL218" s="784"/>
      <c r="AM218" s="784"/>
      <c r="AN218" s="784"/>
      <c r="AO218" s="784"/>
      <c r="AP218" s="872"/>
      <c r="AQ218" s="871"/>
      <c r="AR218" s="784"/>
      <c r="AS218" s="784"/>
      <c r="AT218" s="784"/>
      <c r="AU218" s="784"/>
      <c r="AV218" s="784"/>
      <c r="AW218" s="784"/>
      <c r="AX218" s="784"/>
      <c r="AY218" s="784"/>
      <c r="AZ218" s="784"/>
      <c r="BA218" s="784"/>
      <c r="BB218" s="784"/>
      <c r="BC218" s="784"/>
      <c r="BD218" s="784"/>
      <c r="BE218" s="784"/>
      <c r="BF218" s="784"/>
      <c r="BG218" s="784"/>
      <c r="BH218" s="784"/>
      <c r="BI218" s="872"/>
      <c r="BJ218" s="80"/>
      <c r="BK218" s="784"/>
      <c r="BL218" s="784"/>
      <c r="BM218" s="784"/>
      <c r="BN218" s="784"/>
      <c r="BO218" s="784"/>
      <c r="BP218" s="784"/>
      <c r="BQ218" s="784"/>
      <c r="BR218" s="784"/>
      <c r="BS218" s="784"/>
      <c r="BT218" s="784"/>
      <c r="BU218" s="784"/>
      <c r="BV218" s="233"/>
      <c r="BW218" s="872"/>
      <c r="BX218" s="871"/>
      <c r="BY218" s="784"/>
      <c r="BZ218" s="784"/>
      <c r="CA218" s="784"/>
      <c r="CB218" s="784"/>
      <c r="CC218" s="784"/>
      <c r="CD218" s="784"/>
      <c r="CE218" s="784"/>
      <c r="CF218" s="784"/>
      <c r="CG218" s="784"/>
      <c r="CH218" s="784"/>
      <c r="CI218" s="784"/>
      <c r="CJ218" s="784"/>
      <c r="CK218" s="784"/>
      <c r="CL218" s="784"/>
      <c r="CM218" s="784"/>
      <c r="CN218" s="784"/>
      <c r="CO218" s="784"/>
      <c r="CP218" s="784"/>
      <c r="CQ218" s="784"/>
      <c r="CR218" s="784"/>
      <c r="CS218" s="784">
        <v>1</v>
      </c>
      <c r="CT218" s="784"/>
      <c r="CU218" s="784"/>
      <c r="CV218" s="784"/>
      <c r="CW218" s="784"/>
      <c r="CX218" s="784"/>
      <c r="CY218" s="784"/>
      <c r="CZ218" s="784"/>
      <c r="DA218" s="199"/>
      <c r="DB218" s="871"/>
      <c r="DC218" s="784"/>
      <c r="DD218" s="784"/>
      <c r="DE218" s="784"/>
      <c r="DF218" s="784"/>
      <c r="DG218" s="784"/>
      <c r="DH218" s="784"/>
      <c r="DI218" s="784"/>
      <c r="DJ218" s="872"/>
    </row>
    <row r="219" spans="1:114" ht="15" customHeight="1" x14ac:dyDescent="0.25">
      <c r="A219" s="1737"/>
      <c r="B219" s="860">
        <v>14</v>
      </c>
      <c r="C219" s="868" t="s">
        <v>1310</v>
      </c>
      <c r="D219" s="929">
        <f t="shared" si="3"/>
        <v>1</v>
      </c>
      <c r="E219" s="873"/>
      <c r="F219" s="784"/>
      <c r="G219" s="784"/>
      <c r="H219" s="784"/>
      <c r="I219" s="784"/>
      <c r="J219" s="784"/>
      <c r="K219" s="784"/>
      <c r="L219" s="784"/>
      <c r="M219" s="872"/>
      <c r="N219" s="871"/>
      <c r="O219" s="784"/>
      <c r="P219" s="784"/>
      <c r="Q219" s="784"/>
      <c r="R219" s="784"/>
      <c r="S219" s="784"/>
      <c r="T219" s="784"/>
      <c r="U219" s="784"/>
      <c r="V219" s="784"/>
      <c r="W219" s="784"/>
      <c r="X219" s="784"/>
      <c r="Y219" s="872"/>
      <c r="Z219" s="871"/>
      <c r="AA219" s="784"/>
      <c r="AB219" s="784"/>
      <c r="AC219" s="784"/>
      <c r="AD219" s="784"/>
      <c r="AE219" s="784"/>
      <c r="AF219" s="784"/>
      <c r="AG219" s="784"/>
      <c r="AH219" s="784"/>
      <c r="AI219" s="784"/>
      <c r="AJ219" s="784"/>
      <c r="AK219" s="784"/>
      <c r="AL219" s="784"/>
      <c r="AM219" s="784"/>
      <c r="AN219" s="784"/>
      <c r="AO219" s="784"/>
      <c r="AP219" s="872"/>
      <c r="AQ219" s="871"/>
      <c r="AR219" s="784"/>
      <c r="AS219" s="784"/>
      <c r="AT219" s="784"/>
      <c r="AU219" s="784"/>
      <c r="AV219" s="784"/>
      <c r="AW219" s="784"/>
      <c r="AX219" s="784"/>
      <c r="AY219" s="784"/>
      <c r="AZ219" s="784"/>
      <c r="BA219" s="784"/>
      <c r="BB219" s="784"/>
      <c r="BC219" s="784"/>
      <c r="BD219" s="784"/>
      <c r="BE219" s="784"/>
      <c r="BF219" s="784"/>
      <c r="BG219" s="784"/>
      <c r="BH219" s="784"/>
      <c r="BI219" s="872"/>
      <c r="BJ219" s="80"/>
      <c r="BK219" s="784"/>
      <c r="BL219" s="784"/>
      <c r="BM219" s="784"/>
      <c r="BN219" s="784"/>
      <c r="BO219" s="784"/>
      <c r="BP219" s="784"/>
      <c r="BQ219" s="784"/>
      <c r="BR219" s="784"/>
      <c r="BS219" s="784"/>
      <c r="BT219" s="784"/>
      <c r="BU219" s="784"/>
      <c r="BV219" s="233"/>
      <c r="BW219" s="872"/>
      <c r="BX219" s="871"/>
      <c r="BY219" s="784"/>
      <c r="BZ219" s="784"/>
      <c r="CA219" s="784"/>
      <c r="CB219" s="784"/>
      <c r="CC219" s="784"/>
      <c r="CD219" s="784"/>
      <c r="CE219" s="784"/>
      <c r="CF219" s="784"/>
      <c r="CG219" s="784"/>
      <c r="CH219" s="784"/>
      <c r="CI219" s="784"/>
      <c r="CJ219" s="784"/>
      <c r="CK219" s="784"/>
      <c r="CL219" s="784"/>
      <c r="CM219" s="784"/>
      <c r="CN219" s="784"/>
      <c r="CO219" s="784"/>
      <c r="CP219" s="784"/>
      <c r="CQ219" s="784"/>
      <c r="CR219" s="784"/>
      <c r="CS219" s="784"/>
      <c r="CT219" s="784"/>
      <c r="CU219" s="784">
        <v>1</v>
      </c>
      <c r="CV219" s="784"/>
      <c r="CW219" s="784"/>
      <c r="CX219" s="784"/>
      <c r="CY219" s="784"/>
      <c r="CZ219" s="784"/>
      <c r="DA219" s="199"/>
      <c r="DB219" s="871"/>
      <c r="DC219" s="784"/>
      <c r="DD219" s="784"/>
      <c r="DE219" s="784"/>
      <c r="DF219" s="784"/>
      <c r="DG219" s="784"/>
      <c r="DH219" s="784"/>
      <c r="DI219" s="784"/>
      <c r="DJ219" s="872"/>
    </row>
    <row r="220" spans="1:114" ht="15" customHeight="1" x14ac:dyDescent="0.25">
      <c r="A220" s="1737"/>
      <c r="B220" s="860">
        <v>15</v>
      </c>
      <c r="C220" s="869" t="s">
        <v>1056</v>
      </c>
      <c r="D220" s="928">
        <f t="shared" si="3"/>
        <v>0</v>
      </c>
      <c r="E220" s="873"/>
      <c r="F220" s="784"/>
      <c r="G220" s="784"/>
      <c r="H220" s="784"/>
      <c r="I220" s="784"/>
      <c r="J220" s="784"/>
      <c r="K220" s="784"/>
      <c r="L220" s="784"/>
      <c r="M220" s="872"/>
      <c r="N220" s="871"/>
      <c r="O220" s="784"/>
      <c r="P220" s="784"/>
      <c r="Q220" s="784"/>
      <c r="R220" s="784"/>
      <c r="S220" s="784"/>
      <c r="T220" s="784"/>
      <c r="U220" s="784"/>
      <c r="V220" s="784"/>
      <c r="W220" s="784"/>
      <c r="X220" s="784"/>
      <c r="Y220" s="872"/>
      <c r="Z220" s="871"/>
      <c r="AA220" s="784"/>
      <c r="AB220" s="784"/>
      <c r="AC220" s="784"/>
      <c r="AD220" s="784"/>
      <c r="AE220" s="784"/>
      <c r="AF220" s="784"/>
      <c r="AG220" s="784"/>
      <c r="AH220" s="784"/>
      <c r="AI220" s="784"/>
      <c r="AJ220" s="784"/>
      <c r="AK220" s="784"/>
      <c r="AL220" s="784"/>
      <c r="AM220" s="784"/>
      <c r="AN220" s="784"/>
      <c r="AO220" s="784"/>
      <c r="AP220" s="872"/>
      <c r="AQ220" s="871"/>
      <c r="AR220" s="784"/>
      <c r="AS220" s="784"/>
      <c r="AT220" s="784"/>
      <c r="AU220" s="784"/>
      <c r="AV220" s="784"/>
      <c r="AW220" s="784"/>
      <c r="AX220" s="784"/>
      <c r="AY220" s="784"/>
      <c r="AZ220" s="784"/>
      <c r="BA220" s="784"/>
      <c r="BB220" s="784"/>
      <c r="BC220" s="784"/>
      <c r="BD220" s="784"/>
      <c r="BE220" s="784"/>
      <c r="BF220" s="784"/>
      <c r="BG220" s="784"/>
      <c r="BH220" s="784"/>
      <c r="BI220" s="872"/>
      <c r="BJ220" s="80"/>
      <c r="BK220" s="784"/>
      <c r="BL220" s="784"/>
      <c r="BM220" s="784"/>
      <c r="BN220" s="784"/>
      <c r="BO220" s="784"/>
      <c r="BP220" s="784"/>
      <c r="BQ220" s="784"/>
      <c r="BR220" s="784"/>
      <c r="BS220" s="784"/>
      <c r="BT220" s="784"/>
      <c r="BU220" s="784"/>
      <c r="BV220" s="233"/>
      <c r="BW220" s="872"/>
      <c r="BX220" s="871"/>
      <c r="BY220" s="784"/>
      <c r="BZ220" s="784"/>
      <c r="CA220" s="784"/>
      <c r="CB220" s="784"/>
      <c r="CC220" s="784"/>
      <c r="CD220" s="784"/>
      <c r="CE220" s="784"/>
      <c r="CF220" s="784"/>
      <c r="CG220" s="784"/>
      <c r="CH220" s="784"/>
      <c r="CI220" s="784"/>
      <c r="CJ220" s="784"/>
      <c r="CK220" s="784"/>
      <c r="CL220" s="784"/>
      <c r="CM220" s="784"/>
      <c r="CN220" s="784"/>
      <c r="CO220" s="784"/>
      <c r="CP220" s="784"/>
      <c r="CQ220" s="784"/>
      <c r="CR220" s="784"/>
      <c r="CS220" s="784"/>
      <c r="CT220" s="784"/>
      <c r="CU220" s="784"/>
      <c r="CV220" s="784"/>
      <c r="CW220" s="784"/>
      <c r="CX220" s="784"/>
      <c r="CY220" s="784"/>
      <c r="CZ220" s="784"/>
      <c r="DA220" s="199"/>
      <c r="DB220" s="871"/>
      <c r="DC220" s="784"/>
      <c r="DD220" s="784"/>
      <c r="DE220" s="784"/>
      <c r="DF220" s="784"/>
      <c r="DG220" s="784"/>
      <c r="DH220" s="784"/>
      <c r="DI220" s="784"/>
      <c r="DJ220" s="872"/>
    </row>
    <row r="221" spans="1:114" ht="15" customHeight="1" x14ac:dyDescent="0.25">
      <c r="A221" s="1737"/>
      <c r="B221" s="860">
        <v>16</v>
      </c>
      <c r="C221" s="868" t="s">
        <v>648</v>
      </c>
      <c r="D221" s="929">
        <f t="shared" si="3"/>
        <v>1</v>
      </c>
      <c r="E221" s="873"/>
      <c r="F221" s="784"/>
      <c r="G221" s="784"/>
      <c r="H221" s="784"/>
      <c r="I221" s="784"/>
      <c r="J221" s="784"/>
      <c r="K221" s="784"/>
      <c r="L221" s="784"/>
      <c r="M221" s="872"/>
      <c r="N221" s="871"/>
      <c r="O221" s="784"/>
      <c r="P221" s="784"/>
      <c r="Q221" s="784"/>
      <c r="R221" s="784"/>
      <c r="S221" s="784"/>
      <c r="T221" s="784"/>
      <c r="U221" s="784"/>
      <c r="V221" s="784"/>
      <c r="W221" s="784"/>
      <c r="X221" s="784"/>
      <c r="Y221" s="872"/>
      <c r="Z221" s="871"/>
      <c r="AA221" s="784"/>
      <c r="AB221" s="784"/>
      <c r="AC221" s="784"/>
      <c r="AD221" s="784"/>
      <c r="AE221" s="784"/>
      <c r="AF221" s="784"/>
      <c r="AG221" s="784"/>
      <c r="AH221" s="784"/>
      <c r="AI221" s="784"/>
      <c r="AJ221" s="784">
        <v>1</v>
      </c>
      <c r="AK221" s="784"/>
      <c r="AL221" s="784"/>
      <c r="AM221" s="784"/>
      <c r="AN221" s="784"/>
      <c r="AO221" s="784"/>
      <c r="AP221" s="872"/>
      <c r="AQ221" s="871"/>
      <c r="AR221" s="784"/>
      <c r="AS221" s="784"/>
      <c r="AT221" s="784"/>
      <c r="AU221" s="784"/>
      <c r="AV221" s="784"/>
      <c r="AW221" s="784"/>
      <c r="AX221" s="784"/>
      <c r="AY221" s="784"/>
      <c r="AZ221" s="784"/>
      <c r="BA221" s="784"/>
      <c r="BB221" s="784"/>
      <c r="BC221" s="784"/>
      <c r="BD221" s="784"/>
      <c r="BE221" s="784"/>
      <c r="BF221" s="784"/>
      <c r="BG221" s="784"/>
      <c r="BH221" s="784"/>
      <c r="BI221" s="872"/>
      <c r="BJ221" s="80"/>
      <c r="BK221" s="784"/>
      <c r="BL221" s="784"/>
      <c r="BM221" s="784"/>
      <c r="BN221" s="784"/>
      <c r="BO221" s="784"/>
      <c r="BP221" s="784"/>
      <c r="BQ221" s="784"/>
      <c r="BR221" s="784"/>
      <c r="BS221" s="784"/>
      <c r="BT221" s="784"/>
      <c r="BU221" s="784"/>
      <c r="BV221" s="233"/>
      <c r="BW221" s="872"/>
      <c r="BX221" s="871"/>
      <c r="BY221" s="784"/>
      <c r="BZ221" s="784"/>
      <c r="CA221" s="784"/>
      <c r="CB221" s="784"/>
      <c r="CC221" s="784"/>
      <c r="CD221" s="784"/>
      <c r="CE221" s="784"/>
      <c r="CF221" s="784"/>
      <c r="CG221" s="784"/>
      <c r="CH221" s="784"/>
      <c r="CI221" s="784"/>
      <c r="CJ221" s="784"/>
      <c r="CK221" s="784"/>
      <c r="CL221" s="784"/>
      <c r="CM221" s="784"/>
      <c r="CN221" s="784"/>
      <c r="CO221" s="784"/>
      <c r="CP221" s="784"/>
      <c r="CQ221" s="784"/>
      <c r="CR221" s="784"/>
      <c r="CS221" s="784"/>
      <c r="CT221" s="784"/>
      <c r="CU221" s="784"/>
      <c r="CV221" s="784"/>
      <c r="CW221" s="784"/>
      <c r="CX221" s="784"/>
      <c r="CY221" s="784"/>
      <c r="CZ221" s="784"/>
      <c r="DA221" s="199"/>
      <c r="DB221" s="871"/>
      <c r="DC221" s="784"/>
      <c r="DD221" s="784"/>
      <c r="DE221" s="784"/>
      <c r="DF221" s="784"/>
      <c r="DG221" s="784"/>
      <c r="DH221" s="784"/>
      <c r="DI221" s="784"/>
      <c r="DJ221" s="872"/>
    </row>
    <row r="222" spans="1:114" s="1336" customFormat="1" ht="15" customHeight="1" x14ac:dyDescent="0.25">
      <c r="A222" s="1737"/>
      <c r="B222" s="861">
        <v>17</v>
      </c>
      <c r="C222" s="868" t="s">
        <v>1535</v>
      </c>
      <c r="D222" s="929">
        <f t="shared" si="3"/>
        <v>1</v>
      </c>
      <c r="E222" s="873"/>
      <c r="F222" s="1337"/>
      <c r="G222" s="1337"/>
      <c r="H222" s="1337"/>
      <c r="I222" s="1337"/>
      <c r="J222" s="1337"/>
      <c r="K222" s="1337"/>
      <c r="L222" s="1337"/>
      <c r="M222" s="872"/>
      <c r="N222" s="871"/>
      <c r="O222" s="1337"/>
      <c r="P222" s="1337"/>
      <c r="Q222" s="1337"/>
      <c r="R222" s="1337"/>
      <c r="S222" s="1337"/>
      <c r="T222" s="1337"/>
      <c r="U222" s="1337"/>
      <c r="V222" s="1337"/>
      <c r="W222" s="1337"/>
      <c r="X222" s="1337"/>
      <c r="Y222" s="872"/>
      <c r="Z222" s="871"/>
      <c r="AA222" s="1337"/>
      <c r="AB222" s="1337"/>
      <c r="AC222" s="1337"/>
      <c r="AD222" s="1337"/>
      <c r="AE222" s="1337"/>
      <c r="AF222" s="1337"/>
      <c r="AG222" s="1337"/>
      <c r="AH222" s="1337"/>
      <c r="AI222" s="1337"/>
      <c r="AJ222" s="1337"/>
      <c r="AK222" s="1337"/>
      <c r="AL222" s="1337"/>
      <c r="AM222" s="1337"/>
      <c r="AN222" s="1337"/>
      <c r="AO222" s="1337"/>
      <c r="AP222" s="872"/>
      <c r="AQ222" s="871"/>
      <c r="AR222" s="1337"/>
      <c r="AS222" s="1337"/>
      <c r="AT222" s="1337"/>
      <c r="AU222" s="1337"/>
      <c r="AV222" s="1337"/>
      <c r="AW222" s="1337"/>
      <c r="AX222" s="1337"/>
      <c r="AY222" s="1337"/>
      <c r="AZ222" s="1337"/>
      <c r="BA222" s="1337"/>
      <c r="BB222" s="1337"/>
      <c r="BC222" s="1337"/>
      <c r="BD222" s="1337"/>
      <c r="BE222" s="1337"/>
      <c r="BF222" s="1337"/>
      <c r="BG222" s="1337"/>
      <c r="BH222" s="1337"/>
      <c r="BI222" s="872"/>
      <c r="BJ222" s="1383"/>
      <c r="BK222" s="1337"/>
      <c r="BL222" s="1337"/>
      <c r="BM222" s="1337"/>
      <c r="BN222" s="1337"/>
      <c r="BO222" s="1337"/>
      <c r="BP222" s="1337"/>
      <c r="BQ222" s="1337">
        <v>1</v>
      </c>
      <c r="BR222" s="1337"/>
      <c r="BS222" s="1337"/>
      <c r="BT222" s="1337"/>
      <c r="BU222" s="1337"/>
      <c r="BV222" s="233"/>
      <c r="BW222" s="872"/>
      <c r="BX222" s="871"/>
      <c r="BY222" s="1337"/>
      <c r="BZ222" s="1337"/>
      <c r="CA222" s="1337"/>
      <c r="CB222" s="1337"/>
      <c r="CC222" s="1337"/>
      <c r="CD222" s="1337"/>
      <c r="CE222" s="1337"/>
      <c r="CF222" s="1337"/>
      <c r="CG222" s="1337"/>
      <c r="CH222" s="1337"/>
      <c r="CI222" s="1337"/>
      <c r="CJ222" s="1337"/>
      <c r="CK222" s="1337"/>
      <c r="CL222" s="1337"/>
      <c r="CM222" s="1337"/>
      <c r="CN222" s="1337"/>
      <c r="CO222" s="1337"/>
      <c r="CP222" s="1337"/>
      <c r="CQ222" s="1337"/>
      <c r="CR222" s="1337"/>
      <c r="CS222" s="1337"/>
      <c r="CT222" s="1337"/>
      <c r="CU222" s="1337"/>
      <c r="CV222" s="1337"/>
      <c r="CW222" s="1337"/>
      <c r="CX222" s="1337"/>
      <c r="CY222" s="1337"/>
      <c r="CZ222" s="1337"/>
      <c r="DA222" s="1421"/>
      <c r="DB222" s="871"/>
      <c r="DC222" s="1337"/>
      <c r="DD222" s="1337"/>
      <c r="DE222" s="1337"/>
      <c r="DF222" s="1337"/>
      <c r="DG222" s="1337"/>
      <c r="DH222" s="1337"/>
      <c r="DI222" s="1337"/>
      <c r="DJ222" s="872"/>
    </row>
    <row r="223" spans="1:114" s="1336" customFormat="1" ht="15" customHeight="1" x14ac:dyDescent="0.25">
      <c r="A223" s="1737"/>
      <c r="B223" s="861">
        <v>18</v>
      </c>
      <c r="C223" s="868" t="s">
        <v>1615</v>
      </c>
      <c r="D223" s="929">
        <f t="shared" si="3"/>
        <v>1</v>
      </c>
      <c r="E223" s="873"/>
      <c r="F223" s="1337"/>
      <c r="G223" s="1337"/>
      <c r="H223" s="1337"/>
      <c r="I223" s="1337"/>
      <c r="J223" s="1337"/>
      <c r="K223" s="1337"/>
      <c r="L223" s="1337"/>
      <c r="M223" s="872"/>
      <c r="N223" s="871"/>
      <c r="O223" s="1337"/>
      <c r="P223" s="1337"/>
      <c r="Q223" s="1337"/>
      <c r="R223" s="1337"/>
      <c r="S223" s="1337"/>
      <c r="T223" s="1337"/>
      <c r="U223" s="1337"/>
      <c r="V223" s="1337"/>
      <c r="W223" s="1337"/>
      <c r="X223" s="1337"/>
      <c r="Y223" s="872"/>
      <c r="Z223" s="871"/>
      <c r="AA223" s="1337"/>
      <c r="AB223" s="1337"/>
      <c r="AC223" s="1337"/>
      <c r="AD223" s="1337"/>
      <c r="AE223" s="1337"/>
      <c r="AF223" s="1337"/>
      <c r="AG223" s="1337"/>
      <c r="AH223" s="1337"/>
      <c r="AI223" s="1337"/>
      <c r="AJ223" s="1337"/>
      <c r="AK223" s="1337"/>
      <c r="AL223" s="1337"/>
      <c r="AM223" s="1337"/>
      <c r="AN223" s="1337"/>
      <c r="AO223" s="1337"/>
      <c r="AP223" s="872"/>
      <c r="AQ223" s="871"/>
      <c r="AR223" s="1337"/>
      <c r="AS223" s="1337"/>
      <c r="AT223" s="1337"/>
      <c r="AU223" s="1337"/>
      <c r="AV223" s="1337"/>
      <c r="AW223" s="1337"/>
      <c r="AX223" s="1337"/>
      <c r="AY223" s="1337"/>
      <c r="AZ223" s="1337"/>
      <c r="BA223" s="1337"/>
      <c r="BB223" s="1337"/>
      <c r="BC223" s="1337"/>
      <c r="BD223" s="1337"/>
      <c r="BE223" s="1337"/>
      <c r="BF223" s="1337"/>
      <c r="BG223" s="1337"/>
      <c r="BH223" s="1337"/>
      <c r="BI223" s="872"/>
      <c r="BJ223" s="1383"/>
      <c r="BK223" s="1337"/>
      <c r="BL223" s="1337"/>
      <c r="BM223" s="1337"/>
      <c r="BN223" s="1337"/>
      <c r="BO223" s="1337"/>
      <c r="BP223" s="1337"/>
      <c r="BQ223" s="1337"/>
      <c r="BR223" s="1337"/>
      <c r="BS223" s="1337"/>
      <c r="BT223" s="1337"/>
      <c r="BU223" s="1337"/>
      <c r="BV223" s="233"/>
      <c r="BW223" s="872"/>
      <c r="BX223" s="871"/>
      <c r="BY223" s="1337"/>
      <c r="BZ223" s="1337"/>
      <c r="CA223" s="1337"/>
      <c r="CB223" s="1337"/>
      <c r="CC223" s="1337"/>
      <c r="CD223" s="1337"/>
      <c r="CE223" s="1337"/>
      <c r="CF223" s="1337"/>
      <c r="CG223" s="1337"/>
      <c r="CH223" s="1337"/>
      <c r="CI223" s="1337"/>
      <c r="CJ223" s="1337"/>
      <c r="CK223" s="1337"/>
      <c r="CL223" s="1337"/>
      <c r="CM223" s="1337"/>
      <c r="CN223" s="1337">
        <v>1</v>
      </c>
      <c r="CO223" s="1337"/>
      <c r="CP223" s="1337"/>
      <c r="CQ223" s="1337"/>
      <c r="CR223" s="1337"/>
      <c r="CS223" s="1337"/>
      <c r="CT223" s="1337"/>
      <c r="CU223" s="1337"/>
      <c r="CV223" s="1337"/>
      <c r="CW223" s="1337"/>
      <c r="CX223" s="1337"/>
      <c r="CY223" s="1337"/>
      <c r="CZ223" s="1337"/>
      <c r="DA223" s="1421"/>
      <c r="DB223" s="871"/>
      <c r="DC223" s="1337"/>
      <c r="DD223" s="1337"/>
      <c r="DE223" s="1337"/>
      <c r="DF223" s="1337"/>
      <c r="DG223" s="1337"/>
      <c r="DH223" s="1337"/>
      <c r="DI223" s="1337"/>
      <c r="DJ223" s="872"/>
    </row>
    <row r="224" spans="1:114" s="1336" customFormat="1" ht="15" customHeight="1" x14ac:dyDescent="0.25">
      <c r="A224" s="1737"/>
      <c r="B224" s="861">
        <v>19</v>
      </c>
      <c r="C224" s="868" t="s">
        <v>1504</v>
      </c>
      <c r="D224" s="929">
        <f t="shared" si="3"/>
        <v>1</v>
      </c>
      <c r="E224" s="873"/>
      <c r="F224" s="1337"/>
      <c r="G224" s="1337"/>
      <c r="H224" s="1337"/>
      <c r="I224" s="1337"/>
      <c r="J224" s="1337"/>
      <c r="K224" s="1337"/>
      <c r="L224" s="1337"/>
      <c r="M224" s="872"/>
      <c r="N224" s="871"/>
      <c r="O224" s="1337"/>
      <c r="P224" s="1337"/>
      <c r="Q224" s="1337"/>
      <c r="R224" s="1337"/>
      <c r="S224" s="1337"/>
      <c r="T224" s="1337"/>
      <c r="U224" s="1337"/>
      <c r="V224" s="1337"/>
      <c r="W224" s="1337"/>
      <c r="X224" s="1337"/>
      <c r="Y224" s="872"/>
      <c r="Z224" s="871"/>
      <c r="AA224" s="1337"/>
      <c r="AB224" s="1337"/>
      <c r="AC224" s="1337"/>
      <c r="AD224" s="1337"/>
      <c r="AE224" s="1337"/>
      <c r="AF224" s="1337"/>
      <c r="AG224" s="1337"/>
      <c r="AH224" s="1337"/>
      <c r="AI224" s="1337"/>
      <c r="AJ224" s="1337"/>
      <c r="AK224" s="1337"/>
      <c r="AL224" s="1337"/>
      <c r="AM224" s="1337"/>
      <c r="AN224" s="1337"/>
      <c r="AO224" s="1337"/>
      <c r="AP224" s="872"/>
      <c r="AQ224" s="871"/>
      <c r="AR224" s="1337"/>
      <c r="AS224" s="1337"/>
      <c r="AT224" s="1337"/>
      <c r="AU224" s="1337"/>
      <c r="AV224" s="1337"/>
      <c r="AW224" s="1337"/>
      <c r="AX224" s="1337"/>
      <c r="AY224" s="1337"/>
      <c r="AZ224" s="1337"/>
      <c r="BA224" s="1337"/>
      <c r="BB224" s="1337"/>
      <c r="BC224" s="1337"/>
      <c r="BD224" s="1337"/>
      <c r="BE224" s="1337"/>
      <c r="BF224" s="1337"/>
      <c r="BG224" s="1337"/>
      <c r="BH224" s="1337"/>
      <c r="BI224" s="872">
        <v>1</v>
      </c>
      <c r="BJ224" s="1383"/>
      <c r="BK224" s="1337"/>
      <c r="BL224" s="1337"/>
      <c r="BM224" s="1337"/>
      <c r="BN224" s="1337"/>
      <c r="BO224" s="1337"/>
      <c r="BP224" s="1337"/>
      <c r="BQ224" s="1337"/>
      <c r="BR224" s="1337"/>
      <c r="BS224" s="1337"/>
      <c r="BT224" s="1337"/>
      <c r="BU224" s="1337"/>
      <c r="BV224" s="233"/>
      <c r="BW224" s="872"/>
      <c r="BX224" s="871"/>
      <c r="BY224" s="1337"/>
      <c r="BZ224" s="1337"/>
      <c r="CA224" s="1337"/>
      <c r="CB224" s="1337"/>
      <c r="CC224" s="1337"/>
      <c r="CD224" s="1337"/>
      <c r="CE224" s="1337"/>
      <c r="CF224" s="1337"/>
      <c r="CG224" s="1337"/>
      <c r="CH224" s="1337"/>
      <c r="CI224" s="1337"/>
      <c r="CJ224" s="1337"/>
      <c r="CK224" s="1337"/>
      <c r="CL224" s="1337"/>
      <c r="CM224" s="1337"/>
      <c r="CN224" s="1337"/>
      <c r="CO224" s="1337"/>
      <c r="CP224" s="1337"/>
      <c r="CQ224" s="1337"/>
      <c r="CR224" s="1337"/>
      <c r="CS224" s="1337"/>
      <c r="CT224" s="1337"/>
      <c r="CU224" s="1337"/>
      <c r="CV224" s="1337"/>
      <c r="CW224" s="1337"/>
      <c r="CX224" s="1337"/>
      <c r="CY224" s="1337"/>
      <c r="CZ224" s="1337"/>
      <c r="DA224" s="1421"/>
      <c r="DB224" s="871"/>
      <c r="DC224" s="1337"/>
      <c r="DD224" s="1337"/>
      <c r="DE224" s="1337"/>
      <c r="DF224" s="1337"/>
      <c r="DG224" s="1337"/>
      <c r="DH224" s="1337"/>
      <c r="DI224" s="1337"/>
      <c r="DJ224" s="872"/>
    </row>
    <row r="225" spans="1:114" ht="15" customHeight="1" x14ac:dyDescent="0.25">
      <c r="A225" s="1737"/>
      <c r="B225" s="861">
        <v>20</v>
      </c>
      <c r="C225" s="868" t="s">
        <v>837</v>
      </c>
      <c r="D225" s="929">
        <f t="shared" si="3"/>
        <v>1</v>
      </c>
      <c r="E225" s="873"/>
      <c r="F225" s="784"/>
      <c r="G225" s="784"/>
      <c r="H225" s="784"/>
      <c r="I225" s="784"/>
      <c r="J225" s="784"/>
      <c r="K225" s="784"/>
      <c r="L225" s="784"/>
      <c r="M225" s="872"/>
      <c r="N225" s="871"/>
      <c r="O225" s="784"/>
      <c r="P225" s="784"/>
      <c r="Q225" s="784"/>
      <c r="R225" s="784"/>
      <c r="S225" s="784"/>
      <c r="T225" s="784"/>
      <c r="U225" s="784"/>
      <c r="V225" s="784"/>
      <c r="W225" s="784"/>
      <c r="X225" s="784"/>
      <c r="Y225" s="872"/>
      <c r="Z225" s="871"/>
      <c r="AA225" s="784"/>
      <c r="AB225" s="784"/>
      <c r="AC225" s="784"/>
      <c r="AD225" s="784"/>
      <c r="AE225" s="784"/>
      <c r="AF225" s="784"/>
      <c r="AG225" s="784"/>
      <c r="AH225" s="784"/>
      <c r="AI225" s="784"/>
      <c r="AJ225" s="784"/>
      <c r="AK225" s="784"/>
      <c r="AL225" s="784"/>
      <c r="AM225" s="784"/>
      <c r="AN225" s="784"/>
      <c r="AO225" s="784"/>
      <c r="AP225" s="872"/>
      <c r="AQ225" s="871"/>
      <c r="AR225" s="784"/>
      <c r="AS225" s="784"/>
      <c r="AT225" s="784"/>
      <c r="AU225" s="784"/>
      <c r="AV225" s="784"/>
      <c r="AW225" s="784"/>
      <c r="AX225" s="784"/>
      <c r="AY225" s="784"/>
      <c r="AZ225" s="784">
        <v>1</v>
      </c>
      <c r="BA225" s="784"/>
      <c r="BB225" s="784"/>
      <c r="BC225" s="784"/>
      <c r="BD225" s="784"/>
      <c r="BE225" s="784"/>
      <c r="BF225" s="784"/>
      <c r="BG225" s="784"/>
      <c r="BH225" s="784"/>
      <c r="BI225" s="872"/>
      <c r="BJ225" s="80"/>
      <c r="BK225" s="784"/>
      <c r="BL225" s="784"/>
      <c r="BM225" s="784"/>
      <c r="BN225" s="784"/>
      <c r="BO225" s="784"/>
      <c r="BP225" s="784"/>
      <c r="BQ225" s="784"/>
      <c r="BR225" s="784"/>
      <c r="BS225" s="784"/>
      <c r="BT225" s="784"/>
      <c r="BU225" s="784"/>
      <c r="BV225" s="233"/>
      <c r="BW225" s="872"/>
      <c r="BX225" s="871"/>
      <c r="BY225" s="784"/>
      <c r="BZ225" s="784"/>
      <c r="CA225" s="784"/>
      <c r="CB225" s="784"/>
      <c r="CC225" s="784"/>
      <c r="CD225" s="784"/>
      <c r="CE225" s="784"/>
      <c r="CF225" s="784"/>
      <c r="CG225" s="784"/>
      <c r="CH225" s="784"/>
      <c r="CI225" s="784"/>
      <c r="CJ225" s="784"/>
      <c r="CK225" s="784"/>
      <c r="CL225" s="784"/>
      <c r="CM225" s="784"/>
      <c r="CN225" s="784"/>
      <c r="CO225" s="784"/>
      <c r="CP225" s="784"/>
      <c r="CQ225" s="784"/>
      <c r="CR225" s="784"/>
      <c r="CS225" s="784"/>
      <c r="CT225" s="784"/>
      <c r="CU225" s="784"/>
      <c r="CV225" s="784"/>
      <c r="CW225" s="784"/>
      <c r="CX225" s="784"/>
      <c r="CY225" s="784"/>
      <c r="CZ225" s="784"/>
      <c r="DA225" s="199"/>
      <c r="DB225" s="871"/>
      <c r="DC225" s="784"/>
      <c r="DD225" s="784"/>
      <c r="DE225" s="784"/>
      <c r="DF225" s="784"/>
      <c r="DG225" s="784"/>
      <c r="DH225" s="784"/>
      <c r="DI225" s="784"/>
      <c r="DJ225" s="872"/>
    </row>
    <row r="226" spans="1:114" ht="15" customHeight="1" x14ac:dyDescent="0.25">
      <c r="A226" s="1737"/>
      <c r="B226" s="860">
        <v>21</v>
      </c>
      <c r="C226" s="1459" t="s">
        <v>1187</v>
      </c>
      <c r="D226" s="1070">
        <f t="shared" si="3"/>
        <v>3</v>
      </c>
      <c r="E226" s="896"/>
      <c r="F226" s="763"/>
      <c r="G226" s="763"/>
      <c r="H226" s="763"/>
      <c r="I226" s="763"/>
      <c r="J226" s="763"/>
      <c r="K226" s="763"/>
      <c r="L226" s="763">
        <v>1</v>
      </c>
      <c r="M226" s="889"/>
      <c r="N226" s="890"/>
      <c r="O226" s="763"/>
      <c r="P226" s="763"/>
      <c r="Q226" s="763"/>
      <c r="R226" s="763">
        <v>1</v>
      </c>
      <c r="S226" s="763"/>
      <c r="T226" s="763"/>
      <c r="U226" s="763"/>
      <c r="V226" s="763"/>
      <c r="W226" s="763"/>
      <c r="X226" s="763"/>
      <c r="Y226" s="889"/>
      <c r="Z226" s="890"/>
      <c r="AA226" s="763"/>
      <c r="AB226" s="763"/>
      <c r="AC226" s="763"/>
      <c r="AD226" s="763"/>
      <c r="AE226" s="763"/>
      <c r="AF226" s="763"/>
      <c r="AG226" s="763"/>
      <c r="AH226" s="763"/>
      <c r="AI226" s="763"/>
      <c r="AJ226" s="763"/>
      <c r="AK226" s="763"/>
      <c r="AL226" s="763"/>
      <c r="AM226" s="763"/>
      <c r="AN226" s="763"/>
      <c r="AO226" s="763"/>
      <c r="AP226" s="889"/>
      <c r="AQ226" s="890"/>
      <c r="AR226" s="763"/>
      <c r="AS226" s="763"/>
      <c r="AT226" s="763"/>
      <c r="AU226" s="763"/>
      <c r="AV226" s="763"/>
      <c r="AW226" s="763"/>
      <c r="AX226" s="763"/>
      <c r="AY226" s="763"/>
      <c r="AZ226" s="763"/>
      <c r="BA226" s="763"/>
      <c r="BB226" s="763">
        <v>1</v>
      </c>
      <c r="BC226" s="763"/>
      <c r="BD226" s="763"/>
      <c r="BE226" s="763"/>
      <c r="BF226" s="763"/>
      <c r="BG226" s="763"/>
      <c r="BH226" s="763"/>
      <c r="BI226" s="889"/>
      <c r="BJ226" s="398"/>
      <c r="BK226" s="763"/>
      <c r="BL226" s="763"/>
      <c r="BM226" s="763"/>
      <c r="BN226" s="763"/>
      <c r="BO226" s="763"/>
      <c r="BP226" s="763"/>
      <c r="BQ226" s="763"/>
      <c r="BR226" s="763"/>
      <c r="BS226" s="763"/>
      <c r="BT226" s="763"/>
      <c r="BU226" s="763"/>
      <c r="BV226" s="1248"/>
      <c r="BW226" s="889"/>
      <c r="BX226" s="890"/>
      <c r="BY226" s="763"/>
      <c r="BZ226" s="763"/>
      <c r="CA226" s="763"/>
      <c r="CB226" s="763"/>
      <c r="CC226" s="763"/>
      <c r="CD226" s="763"/>
      <c r="CE226" s="763"/>
      <c r="CF226" s="763"/>
      <c r="CG226" s="763"/>
      <c r="CH226" s="763"/>
      <c r="CI226" s="763"/>
      <c r="CJ226" s="763"/>
      <c r="CK226" s="763"/>
      <c r="CL226" s="763"/>
      <c r="CM226" s="763"/>
      <c r="CN226" s="763"/>
      <c r="CO226" s="763"/>
      <c r="CP226" s="763"/>
      <c r="CQ226" s="763"/>
      <c r="CR226" s="763"/>
      <c r="CS226" s="763"/>
      <c r="CT226" s="763"/>
      <c r="CU226" s="763"/>
      <c r="CV226" s="763"/>
      <c r="CW226" s="763"/>
      <c r="CX226" s="763"/>
      <c r="CY226" s="763"/>
      <c r="CZ226" s="763"/>
      <c r="DA226" s="397"/>
      <c r="DB226" s="890"/>
      <c r="DC226" s="763"/>
      <c r="DD226" s="763"/>
      <c r="DE226" s="763"/>
      <c r="DF226" s="763"/>
      <c r="DG226" s="763"/>
      <c r="DH226" s="763"/>
      <c r="DI226" s="763"/>
      <c r="DJ226" s="889"/>
    </row>
    <row r="227" spans="1:114" ht="15" customHeight="1" x14ac:dyDescent="0.25">
      <c r="A227" s="1737"/>
      <c r="B227" s="860">
        <v>22</v>
      </c>
      <c r="C227" s="1460" t="s">
        <v>1196</v>
      </c>
      <c r="D227" s="1070">
        <f t="shared" si="3"/>
        <v>3</v>
      </c>
      <c r="E227" s="896"/>
      <c r="F227" s="763"/>
      <c r="G227" s="763"/>
      <c r="H227" s="763"/>
      <c r="I227" s="763"/>
      <c r="J227" s="763"/>
      <c r="K227" s="763"/>
      <c r="L227" s="763">
        <v>1</v>
      </c>
      <c r="M227" s="889"/>
      <c r="N227" s="890"/>
      <c r="O227" s="763"/>
      <c r="P227" s="763"/>
      <c r="Q227" s="763"/>
      <c r="R227" s="763">
        <v>1</v>
      </c>
      <c r="S227" s="763"/>
      <c r="T227" s="763"/>
      <c r="U227" s="763"/>
      <c r="V227" s="763"/>
      <c r="W227" s="763"/>
      <c r="X227" s="763"/>
      <c r="Y227" s="889"/>
      <c r="Z227" s="890"/>
      <c r="AA227" s="763"/>
      <c r="AB227" s="763"/>
      <c r="AC227" s="763"/>
      <c r="AD227" s="763"/>
      <c r="AE227" s="763"/>
      <c r="AF227" s="763"/>
      <c r="AG227" s="763"/>
      <c r="AH227" s="763"/>
      <c r="AI227" s="763"/>
      <c r="AJ227" s="763"/>
      <c r="AK227" s="763"/>
      <c r="AL227" s="763"/>
      <c r="AM227" s="763"/>
      <c r="AN227" s="763"/>
      <c r="AO227" s="763"/>
      <c r="AP227" s="889"/>
      <c r="AQ227" s="890"/>
      <c r="AR227" s="763"/>
      <c r="AS227" s="763"/>
      <c r="AT227" s="763"/>
      <c r="AU227" s="763"/>
      <c r="AV227" s="763"/>
      <c r="AW227" s="763"/>
      <c r="AX227" s="763"/>
      <c r="AY227" s="763"/>
      <c r="AZ227" s="763"/>
      <c r="BA227" s="763"/>
      <c r="BB227" s="763">
        <v>1</v>
      </c>
      <c r="BC227" s="763"/>
      <c r="BD227" s="763"/>
      <c r="BE227" s="763"/>
      <c r="BF227" s="763"/>
      <c r="BG227" s="763"/>
      <c r="BH227" s="763"/>
      <c r="BI227" s="889"/>
      <c r="BJ227" s="398"/>
      <c r="BK227" s="763"/>
      <c r="BL227" s="763"/>
      <c r="BM227" s="763"/>
      <c r="BN227" s="763"/>
      <c r="BO227" s="763"/>
      <c r="BP227" s="763"/>
      <c r="BQ227" s="763"/>
      <c r="BR227" s="763"/>
      <c r="BS227" s="763"/>
      <c r="BT227" s="763"/>
      <c r="BU227" s="763"/>
      <c r="BV227" s="1248"/>
      <c r="BW227" s="889"/>
      <c r="BX227" s="890"/>
      <c r="BY227" s="763"/>
      <c r="BZ227" s="763"/>
      <c r="CA227" s="763"/>
      <c r="CB227" s="763"/>
      <c r="CC227" s="763"/>
      <c r="CD227" s="763"/>
      <c r="CE227" s="763"/>
      <c r="CF227" s="763"/>
      <c r="CG227" s="763"/>
      <c r="CH227" s="763"/>
      <c r="CI227" s="763"/>
      <c r="CJ227" s="763"/>
      <c r="CK227" s="763"/>
      <c r="CL227" s="763"/>
      <c r="CM227" s="763"/>
      <c r="CN227" s="763"/>
      <c r="CO227" s="763"/>
      <c r="CP227" s="763"/>
      <c r="CQ227" s="763"/>
      <c r="CR227" s="763"/>
      <c r="CS227" s="763"/>
      <c r="CT227" s="763"/>
      <c r="CU227" s="763"/>
      <c r="CV227" s="763"/>
      <c r="CW227" s="763"/>
      <c r="CX227" s="763"/>
      <c r="CY227" s="763"/>
      <c r="CZ227" s="763"/>
      <c r="DA227" s="397"/>
      <c r="DB227" s="890"/>
      <c r="DC227" s="763"/>
      <c r="DD227" s="763"/>
      <c r="DE227" s="763"/>
      <c r="DF227" s="763"/>
      <c r="DG227" s="763"/>
      <c r="DH227" s="763"/>
      <c r="DI227" s="763"/>
      <c r="DJ227" s="889"/>
    </row>
    <row r="228" spans="1:114" s="1336" customFormat="1" ht="15" customHeight="1" x14ac:dyDescent="0.25">
      <c r="A228" s="1737"/>
      <c r="B228" s="860">
        <v>23</v>
      </c>
      <c r="C228" s="1459" t="s">
        <v>1528</v>
      </c>
      <c r="D228" s="1070">
        <f t="shared" si="3"/>
        <v>2</v>
      </c>
      <c r="E228" s="896"/>
      <c r="F228" s="763"/>
      <c r="G228" s="763"/>
      <c r="H228" s="763"/>
      <c r="I228" s="763"/>
      <c r="J228" s="763"/>
      <c r="K228" s="763"/>
      <c r="L228" s="763"/>
      <c r="M228" s="889"/>
      <c r="N228" s="890"/>
      <c r="O228" s="763"/>
      <c r="P228" s="763"/>
      <c r="Q228" s="763"/>
      <c r="R228" s="763"/>
      <c r="S228" s="763"/>
      <c r="T228" s="763"/>
      <c r="U228" s="763"/>
      <c r="V228" s="763"/>
      <c r="W228" s="763"/>
      <c r="X228" s="763"/>
      <c r="Y228" s="889"/>
      <c r="Z228" s="890"/>
      <c r="AA228" s="763"/>
      <c r="AB228" s="763"/>
      <c r="AC228" s="763"/>
      <c r="AD228" s="763"/>
      <c r="AE228" s="763"/>
      <c r="AF228" s="763"/>
      <c r="AG228" s="763"/>
      <c r="AH228" s="763"/>
      <c r="AI228" s="763"/>
      <c r="AJ228" s="763"/>
      <c r="AK228" s="763"/>
      <c r="AL228" s="763"/>
      <c r="AM228" s="763"/>
      <c r="AN228" s="763"/>
      <c r="AO228" s="763"/>
      <c r="AP228" s="889"/>
      <c r="AQ228" s="890"/>
      <c r="AR228" s="763"/>
      <c r="AS228" s="763"/>
      <c r="AT228" s="763"/>
      <c r="AU228" s="763"/>
      <c r="AV228" s="763"/>
      <c r="AW228" s="763"/>
      <c r="AX228" s="763"/>
      <c r="AY228" s="763"/>
      <c r="AZ228" s="763"/>
      <c r="BA228" s="763"/>
      <c r="BB228" s="763"/>
      <c r="BC228" s="763"/>
      <c r="BD228" s="763"/>
      <c r="BE228" s="763"/>
      <c r="BF228" s="763"/>
      <c r="BG228" s="763"/>
      <c r="BH228" s="763"/>
      <c r="BI228" s="889"/>
      <c r="BJ228" s="398"/>
      <c r="BK228" s="763"/>
      <c r="BL228" s="763"/>
      <c r="BM228" s="763"/>
      <c r="BN228" s="763"/>
      <c r="BO228" s="763"/>
      <c r="BP228" s="763">
        <v>1</v>
      </c>
      <c r="BQ228" s="763"/>
      <c r="BR228" s="763"/>
      <c r="BS228" s="763"/>
      <c r="BT228" s="763"/>
      <c r="BU228" s="763"/>
      <c r="BV228" s="1248">
        <v>1</v>
      </c>
      <c r="BW228" s="889"/>
      <c r="BX228" s="890"/>
      <c r="BY228" s="763"/>
      <c r="BZ228" s="763"/>
      <c r="CA228" s="763"/>
      <c r="CB228" s="763"/>
      <c r="CC228" s="763"/>
      <c r="CD228" s="763"/>
      <c r="CE228" s="763"/>
      <c r="CF228" s="763"/>
      <c r="CG228" s="763"/>
      <c r="CH228" s="763"/>
      <c r="CI228" s="763"/>
      <c r="CJ228" s="763"/>
      <c r="CK228" s="763"/>
      <c r="CL228" s="763"/>
      <c r="CM228" s="763"/>
      <c r="CN228" s="763"/>
      <c r="CO228" s="763"/>
      <c r="CP228" s="763"/>
      <c r="CQ228" s="763"/>
      <c r="CR228" s="763"/>
      <c r="CS228" s="763"/>
      <c r="CT228" s="763"/>
      <c r="CU228" s="763"/>
      <c r="CV228" s="763"/>
      <c r="CW228" s="763"/>
      <c r="CX228" s="763"/>
      <c r="CY228" s="763"/>
      <c r="CZ228" s="763"/>
      <c r="DA228" s="397"/>
      <c r="DB228" s="890"/>
      <c r="DC228" s="763"/>
      <c r="DD228" s="763"/>
      <c r="DE228" s="763"/>
      <c r="DF228" s="763"/>
      <c r="DG228" s="763"/>
      <c r="DH228" s="763"/>
      <c r="DI228" s="763"/>
      <c r="DJ228" s="889"/>
    </row>
    <row r="229" spans="1:114" ht="15" customHeight="1" thickBot="1" x14ac:dyDescent="0.3">
      <c r="A229" s="1737"/>
      <c r="B229" s="948">
        <v>24</v>
      </c>
      <c r="C229" s="1335" t="s">
        <v>1512</v>
      </c>
      <c r="D229" s="1070">
        <f t="shared" si="3"/>
        <v>1</v>
      </c>
      <c r="E229" s="896"/>
      <c r="F229" s="763"/>
      <c r="G229" s="763"/>
      <c r="H229" s="763"/>
      <c r="I229" s="763"/>
      <c r="J229" s="763"/>
      <c r="K229" s="763"/>
      <c r="L229" s="763"/>
      <c r="M229" s="889"/>
      <c r="N229" s="890"/>
      <c r="O229" s="763"/>
      <c r="P229" s="763"/>
      <c r="Q229" s="763"/>
      <c r="R229" s="763"/>
      <c r="S229" s="763"/>
      <c r="T229" s="763"/>
      <c r="U229" s="763"/>
      <c r="V229" s="763"/>
      <c r="W229" s="763"/>
      <c r="X229" s="763"/>
      <c r="Y229" s="889"/>
      <c r="Z229" s="890"/>
      <c r="AA229" s="763"/>
      <c r="AB229" s="763"/>
      <c r="AC229" s="763"/>
      <c r="AD229" s="763"/>
      <c r="AE229" s="763"/>
      <c r="AF229" s="763"/>
      <c r="AG229" s="763"/>
      <c r="AH229" s="763"/>
      <c r="AI229" s="763"/>
      <c r="AJ229" s="763"/>
      <c r="AK229" s="763"/>
      <c r="AL229" s="763"/>
      <c r="AM229" s="763"/>
      <c r="AN229" s="763"/>
      <c r="AO229" s="763"/>
      <c r="AP229" s="889"/>
      <c r="AQ229" s="890"/>
      <c r="AR229" s="763"/>
      <c r="AS229" s="763"/>
      <c r="AT229" s="763"/>
      <c r="AU229" s="763"/>
      <c r="AV229" s="763"/>
      <c r="AW229" s="763"/>
      <c r="AX229" s="763"/>
      <c r="AY229" s="763"/>
      <c r="AZ229" s="763"/>
      <c r="BA229" s="763"/>
      <c r="BB229" s="763"/>
      <c r="BC229" s="763"/>
      <c r="BD229" s="763"/>
      <c r="BE229" s="763"/>
      <c r="BF229" s="763"/>
      <c r="BG229" s="763"/>
      <c r="BH229" s="763"/>
      <c r="BI229" s="889"/>
      <c r="BJ229" s="398">
        <v>1</v>
      </c>
      <c r="BK229" s="763"/>
      <c r="BL229" s="763"/>
      <c r="BM229" s="763"/>
      <c r="BN229" s="763"/>
      <c r="BO229" s="763"/>
      <c r="BP229" s="763"/>
      <c r="BQ229" s="763"/>
      <c r="BR229" s="763"/>
      <c r="BS229" s="763"/>
      <c r="BT229" s="763"/>
      <c r="BU229" s="763"/>
      <c r="BV229" s="1248"/>
      <c r="BW229" s="889"/>
      <c r="BX229" s="890"/>
      <c r="BY229" s="763"/>
      <c r="BZ229" s="763"/>
      <c r="CA229" s="763"/>
      <c r="CB229" s="763"/>
      <c r="CC229" s="763"/>
      <c r="CD229" s="763"/>
      <c r="CE229" s="763"/>
      <c r="CF229" s="763"/>
      <c r="CG229" s="763"/>
      <c r="CH229" s="763"/>
      <c r="CI229" s="763"/>
      <c r="CJ229" s="763"/>
      <c r="CK229" s="763"/>
      <c r="CL229" s="763"/>
      <c r="CM229" s="763"/>
      <c r="CN229" s="763"/>
      <c r="CO229" s="763"/>
      <c r="CP229" s="763"/>
      <c r="CQ229" s="763"/>
      <c r="CR229" s="763"/>
      <c r="CS229" s="763"/>
      <c r="CT229" s="763"/>
      <c r="CU229" s="763"/>
      <c r="CV229" s="763"/>
      <c r="CW229" s="763"/>
      <c r="CX229" s="763"/>
      <c r="CY229" s="763"/>
      <c r="CZ229" s="763"/>
      <c r="DA229" s="397"/>
      <c r="DB229" s="890"/>
      <c r="DC229" s="763"/>
      <c r="DD229" s="763"/>
      <c r="DE229" s="763"/>
      <c r="DF229" s="763"/>
      <c r="DG229" s="763"/>
      <c r="DH229" s="763"/>
      <c r="DI229" s="763"/>
      <c r="DJ229" s="889"/>
    </row>
    <row r="230" spans="1:114" ht="28.5" customHeight="1" thickBot="1" x14ac:dyDescent="0.3">
      <c r="A230" s="1738"/>
      <c r="B230" s="349">
        <v>25</v>
      </c>
      <c r="C230" s="1186" t="s">
        <v>723</v>
      </c>
      <c r="D230" s="957">
        <f t="shared" si="3"/>
        <v>0</v>
      </c>
      <c r="E230" s="951"/>
      <c r="F230" s="79"/>
      <c r="G230" s="79"/>
      <c r="H230" s="79"/>
      <c r="I230" s="79"/>
      <c r="J230" s="79"/>
      <c r="K230" s="79"/>
      <c r="L230" s="79"/>
      <c r="M230" s="875"/>
      <c r="N230" s="876"/>
      <c r="O230" s="79"/>
      <c r="P230" s="79"/>
      <c r="Q230" s="79"/>
      <c r="R230" s="79"/>
      <c r="S230" s="79"/>
      <c r="T230" s="79"/>
      <c r="U230" s="79"/>
      <c r="V230" s="79"/>
      <c r="W230" s="79"/>
      <c r="X230" s="79"/>
      <c r="Y230" s="875"/>
      <c r="Z230" s="876"/>
      <c r="AA230" s="79"/>
      <c r="AB230" s="79"/>
      <c r="AC230" s="79"/>
      <c r="AD230" s="79"/>
      <c r="AE230" s="79"/>
      <c r="AF230" s="79"/>
      <c r="AG230" s="79"/>
      <c r="AH230" s="79"/>
      <c r="AI230" s="79"/>
      <c r="AJ230" s="79"/>
      <c r="AK230" s="79"/>
      <c r="AL230" s="79"/>
      <c r="AM230" s="79"/>
      <c r="AN230" s="79"/>
      <c r="AO230" s="79"/>
      <c r="AP230" s="875"/>
      <c r="AQ230" s="876"/>
      <c r="AR230" s="79"/>
      <c r="AS230" s="79"/>
      <c r="AT230" s="79"/>
      <c r="AU230" s="79"/>
      <c r="AV230" s="79"/>
      <c r="AW230" s="79"/>
      <c r="AX230" s="79"/>
      <c r="AY230" s="79"/>
      <c r="AZ230" s="79"/>
      <c r="BA230" s="79"/>
      <c r="BB230" s="79"/>
      <c r="BC230" s="79"/>
      <c r="BD230" s="79"/>
      <c r="BE230" s="79"/>
      <c r="BF230" s="79"/>
      <c r="BG230" s="79"/>
      <c r="BH230" s="79"/>
      <c r="BI230" s="875"/>
      <c r="BJ230" s="81"/>
      <c r="BK230" s="79"/>
      <c r="BL230" s="79"/>
      <c r="BM230" s="79"/>
      <c r="BN230" s="79"/>
      <c r="BO230" s="79"/>
      <c r="BP230" s="79"/>
      <c r="BQ230" s="79"/>
      <c r="BR230" s="79"/>
      <c r="BS230" s="79"/>
      <c r="BT230" s="79"/>
      <c r="BU230" s="79"/>
      <c r="BV230" s="1249"/>
      <c r="BW230" s="875"/>
      <c r="BX230" s="876"/>
      <c r="BY230" s="79"/>
      <c r="BZ230" s="79"/>
      <c r="CA230" s="79"/>
      <c r="CB230" s="79"/>
      <c r="CC230" s="79"/>
      <c r="CD230" s="79"/>
      <c r="CE230" s="79"/>
      <c r="CF230" s="79"/>
      <c r="CG230" s="79"/>
      <c r="CH230" s="79"/>
      <c r="CI230" s="79"/>
      <c r="CJ230" s="79"/>
      <c r="CK230" s="79"/>
      <c r="CL230" s="79"/>
      <c r="CM230" s="79"/>
      <c r="CN230" s="79"/>
      <c r="CO230" s="79"/>
      <c r="CP230" s="79"/>
      <c r="CQ230" s="79"/>
      <c r="CR230" s="79"/>
      <c r="CS230" s="79"/>
      <c r="CT230" s="79"/>
      <c r="CU230" s="79"/>
      <c r="CV230" s="79"/>
      <c r="CW230" s="79"/>
      <c r="CX230" s="79"/>
      <c r="CY230" s="79"/>
      <c r="CZ230" s="79"/>
      <c r="DA230" s="200"/>
      <c r="DB230" s="876"/>
      <c r="DC230" s="79"/>
      <c r="DD230" s="79"/>
      <c r="DE230" s="79"/>
      <c r="DF230" s="79"/>
      <c r="DG230" s="79"/>
      <c r="DH230" s="79"/>
      <c r="DI230" s="79"/>
      <c r="DJ230" s="875"/>
    </row>
    <row r="231" spans="1:114" ht="15" customHeight="1" x14ac:dyDescent="0.25">
      <c r="A231" s="1736" t="s">
        <v>546</v>
      </c>
      <c r="B231" s="937">
        <v>1</v>
      </c>
      <c r="C231" s="961" t="s">
        <v>1089</v>
      </c>
      <c r="D231" s="933">
        <f t="shared" si="3"/>
        <v>1</v>
      </c>
      <c r="E231" s="892"/>
      <c r="F231" s="119"/>
      <c r="G231" s="119"/>
      <c r="H231" s="119"/>
      <c r="I231" s="119"/>
      <c r="J231" s="119"/>
      <c r="K231" s="119"/>
      <c r="L231" s="119"/>
      <c r="M231" s="893"/>
      <c r="N231" s="894"/>
      <c r="O231" s="119"/>
      <c r="P231" s="119"/>
      <c r="Q231" s="119"/>
      <c r="R231" s="119"/>
      <c r="S231" s="119"/>
      <c r="T231" s="119"/>
      <c r="U231" s="119"/>
      <c r="V231" s="119"/>
      <c r="W231" s="119"/>
      <c r="X231" s="119"/>
      <c r="Y231" s="893"/>
      <c r="Z231" s="894"/>
      <c r="AA231" s="119"/>
      <c r="AB231" s="119"/>
      <c r="AC231" s="119"/>
      <c r="AD231" s="119"/>
      <c r="AE231" s="119"/>
      <c r="AF231" s="119"/>
      <c r="AG231" s="119"/>
      <c r="AH231" s="119"/>
      <c r="AI231" s="119"/>
      <c r="AJ231" s="119"/>
      <c r="AK231" s="119"/>
      <c r="AL231" s="119"/>
      <c r="AM231" s="119"/>
      <c r="AN231" s="119"/>
      <c r="AO231" s="119"/>
      <c r="AP231" s="893"/>
      <c r="AQ231" s="894"/>
      <c r="AR231" s="119"/>
      <c r="AS231" s="119"/>
      <c r="AT231" s="119"/>
      <c r="AU231" s="119"/>
      <c r="AV231" s="119"/>
      <c r="AW231" s="119"/>
      <c r="AX231" s="119"/>
      <c r="AY231" s="119"/>
      <c r="AZ231" s="119"/>
      <c r="BA231" s="119"/>
      <c r="BB231" s="119"/>
      <c r="BC231" s="119"/>
      <c r="BD231" s="119"/>
      <c r="BE231" s="119"/>
      <c r="BF231" s="119"/>
      <c r="BG231" s="119"/>
      <c r="BH231" s="119"/>
      <c r="BI231" s="893"/>
      <c r="BJ231" s="118"/>
      <c r="BK231" s="119"/>
      <c r="BL231" s="119"/>
      <c r="BM231" s="119"/>
      <c r="BN231" s="119"/>
      <c r="BO231" s="119"/>
      <c r="BP231" s="119"/>
      <c r="BQ231" s="119"/>
      <c r="BR231" s="119"/>
      <c r="BS231" s="119"/>
      <c r="BT231" s="119"/>
      <c r="BU231" s="119"/>
      <c r="BV231" s="1246"/>
      <c r="BW231" s="893"/>
      <c r="BX231" s="894"/>
      <c r="BY231" s="119"/>
      <c r="BZ231" s="119"/>
      <c r="CA231" s="119"/>
      <c r="CB231" s="119"/>
      <c r="CC231" s="119"/>
      <c r="CD231" s="119"/>
      <c r="CE231" s="119"/>
      <c r="CF231" s="119"/>
      <c r="CG231" s="119"/>
      <c r="CH231" s="119"/>
      <c r="CI231" s="119"/>
      <c r="CJ231" s="119"/>
      <c r="CK231" s="119"/>
      <c r="CL231" s="119"/>
      <c r="CM231" s="119"/>
      <c r="CN231" s="119"/>
      <c r="CO231" s="119"/>
      <c r="CP231" s="119"/>
      <c r="CQ231" s="119"/>
      <c r="CR231" s="119"/>
      <c r="CS231" s="119">
        <v>1</v>
      </c>
      <c r="CT231" s="119"/>
      <c r="CU231" s="119"/>
      <c r="CV231" s="119"/>
      <c r="CW231" s="119"/>
      <c r="CX231" s="119"/>
      <c r="CY231" s="119"/>
      <c r="CZ231" s="119"/>
      <c r="DA231" s="198"/>
      <c r="DB231" s="894"/>
      <c r="DC231" s="119"/>
      <c r="DD231" s="119"/>
      <c r="DE231" s="119"/>
      <c r="DF231" s="119"/>
      <c r="DG231" s="119"/>
      <c r="DH231" s="119"/>
      <c r="DI231" s="119"/>
      <c r="DJ231" s="893"/>
    </row>
    <row r="232" spans="1:114" ht="15" customHeight="1" x14ac:dyDescent="0.25">
      <c r="A232" s="1737"/>
      <c r="B232" s="860">
        <v>2</v>
      </c>
      <c r="C232" s="864" t="s">
        <v>519</v>
      </c>
      <c r="D232" s="916">
        <f t="shared" si="3"/>
        <v>1</v>
      </c>
      <c r="E232" s="873"/>
      <c r="F232" s="784"/>
      <c r="G232" s="784"/>
      <c r="H232" s="784"/>
      <c r="I232" s="784"/>
      <c r="J232" s="784"/>
      <c r="K232" s="784"/>
      <c r="L232" s="784"/>
      <c r="M232" s="872"/>
      <c r="N232" s="871"/>
      <c r="O232" s="784"/>
      <c r="P232" s="784"/>
      <c r="Q232" s="784"/>
      <c r="R232" s="784"/>
      <c r="S232" s="784"/>
      <c r="T232" s="784"/>
      <c r="U232" s="784"/>
      <c r="V232" s="784"/>
      <c r="W232" s="784"/>
      <c r="X232" s="784"/>
      <c r="Y232" s="872"/>
      <c r="Z232" s="871"/>
      <c r="AA232" s="784"/>
      <c r="AB232" s="784"/>
      <c r="AC232" s="784"/>
      <c r="AD232" s="784"/>
      <c r="AE232" s="784"/>
      <c r="AF232" s="784"/>
      <c r="AG232" s="784"/>
      <c r="AH232" s="784"/>
      <c r="AI232" s="784"/>
      <c r="AJ232" s="784"/>
      <c r="AK232" s="784"/>
      <c r="AL232" s="784"/>
      <c r="AM232" s="784"/>
      <c r="AN232" s="784"/>
      <c r="AO232" s="784"/>
      <c r="AP232" s="872"/>
      <c r="AQ232" s="871"/>
      <c r="AR232" s="784"/>
      <c r="AS232" s="784"/>
      <c r="AT232" s="784"/>
      <c r="AU232" s="784"/>
      <c r="AV232" s="784"/>
      <c r="AW232" s="784"/>
      <c r="AX232" s="784"/>
      <c r="AY232" s="784"/>
      <c r="AZ232" s="784"/>
      <c r="BA232" s="784"/>
      <c r="BB232" s="784"/>
      <c r="BC232" s="784"/>
      <c r="BD232" s="784"/>
      <c r="BE232" s="784"/>
      <c r="BF232" s="784"/>
      <c r="BG232" s="784">
        <v>1</v>
      </c>
      <c r="BH232" s="784"/>
      <c r="BI232" s="872"/>
      <c r="BJ232" s="80"/>
      <c r="BK232" s="784"/>
      <c r="BL232" s="784"/>
      <c r="BM232" s="784"/>
      <c r="BN232" s="784"/>
      <c r="BO232" s="784"/>
      <c r="BP232" s="784"/>
      <c r="BQ232" s="784"/>
      <c r="BR232" s="784"/>
      <c r="BS232" s="784"/>
      <c r="BT232" s="784"/>
      <c r="BU232" s="784"/>
      <c r="BV232" s="233"/>
      <c r="BW232" s="872"/>
      <c r="BX232" s="871"/>
      <c r="BY232" s="784"/>
      <c r="BZ232" s="784"/>
      <c r="CA232" s="784"/>
      <c r="CB232" s="784"/>
      <c r="CC232" s="784"/>
      <c r="CD232" s="784"/>
      <c r="CE232" s="784"/>
      <c r="CF232" s="784"/>
      <c r="CG232" s="784"/>
      <c r="CH232" s="784"/>
      <c r="CI232" s="784"/>
      <c r="CJ232" s="784"/>
      <c r="CK232" s="784"/>
      <c r="CL232" s="784"/>
      <c r="CM232" s="784"/>
      <c r="CN232" s="784"/>
      <c r="CO232" s="784"/>
      <c r="CP232" s="784"/>
      <c r="CQ232" s="784"/>
      <c r="CR232" s="784"/>
      <c r="CS232" s="784"/>
      <c r="CT232" s="784"/>
      <c r="CU232" s="784"/>
      <c r="CV232" s="784"/>
      <c r="CW232" s="784"/>
      <c r="CX232" s="784"/>
      <c r="CY232" s="784"/>
      <c r="CZ232" s="784"/>
      <c r="DA232" s="199"/>
      <c r="DB232" s="871"/>
      <c r="DC232" s="784"/>
      <c r="DD232" s="784"/>
      <c r="DE232" s="784"/>
      <c r="DF232" s="784"/>
      <c r="DG232" s="784"/>
      <c r="DH232" s="784"/>
      <c r="DI232" s="784"/>
      <c r="DJ232" s="872"/>
    </row>
    <row r="233" spans="1:114" ht="15" customHeight="1" x14ac:dyDescent="0.25">
      <c r="A233" s="1737"/>
      <c r="B233" s="860">
        <v>3</v>
      </c>
      <c r="C233" s="864" t="s">
        <v>1071</v>
      </c>
      <c r="D233" s="916">
        <f t="shared" si="3"/>
        <v>1</v>
      </c>
      <c r="E233" s="873"/>
      <c r="F233" s="784"/>
      <c r="G233" s="784"/>
      <c r="H233" s="784"/>
      <c r="I233" s="784"/>
      <c r="J233" s="784"/>
      <c r="K233" s="784"/>
      <c r="L233" s="784"/>
      <c r="M233" s="872"/>
      <c r="N233" s="871"/>
      <c r="O233" s="784"/>
      <c r="P233" s="784"/>
      <c r="Q233" s="784"/>
      <c r="R233" s="784"/>
      <c r="S233" s="784"/>
      <c r="T233" s="784"/>
      <c r="U233" s="784"/>
      <c r="V233" s="784"/>
      <c r="W233" s="784"/>
      <c r="X233" s="784"/>
      <c r="Y233" s="872"/>
      <c r="Z233" s="871"/>
      <c r="AA233" s="784"/>
      <c r="AB233" s="784"/>
      <c r="AC233" s="784"/>
      <c r="AD233" s="784"/>
      <c r="AE233" s="784"/>
      <c r="AF233" s="784"/>
      <c r="AG233" s="784"/>
      <c r="AH233" s="784"/>
      <c r="AI233" s="784"/>
      <c r="AJ233" s="784"/>
      <c r="AK233" s="784"/>
      <c r="AL233" s="784"/>
      <c r="AM233" s="784"/>
      <c r="AN233" s="784"/>
      <c r="AO233" s="784"/>
      <c r="AP233" s="872"/>
      <c r="AQ233" s="871"/>
      <c r="AR233" s="784"/>
      <c r="AS233" s="784"/>
      <c r="AT233" s="784"/>
      <c r="AU233" s="784"/>
      <c r="AV233" s="784"/>
      <c r="AW233" s="784"/>
      <c r="AX233" s="784"/>
      <c r="AY233" s="784"/>
      <c r="AZ233" s="784"/>
      <c r="BA233" s="784"/>
      <c r="BB233" s="784"/>
      <c r="BC233" s="784"/>
      <c r="BD233" s="784"/>
      <c r="BE233" s="784"/>
      <c r="BF233" s="784"/>
      <c r="BG233" s="784"/>
      <c r="BH233" s="784"/>
      <c r="BI233" s="872"/>
      <c r="BJ233" s="80"/>
      <c r="BK233" s="784"/>
      <c r="BL233" s="784"/>
      <c r="BM233" s="784"/>
      <c r="BN233" s="784"/>
      <c r="BO233" s="784"/>
      <c r="BP233" s="784"/>
      <c r="BQ233" s="784"/>
      <c r="BR233" s="784"/>
      <c r="BS233" s="784"/>
      <c r="BT233" s="784"/>
      <c r="BU233" s="784"/>
      <c r="BV233" s="233"/>
      <c r="BW233" s="872"/>
      <c r="BX233" s="871"/>
      <c r="BY233" s="784"/>
      <c r="BZ233" s="784"/>
      <c r="CA233" s="784"/>
      <c r="CB233" s="784"/>
      <c r="CC233" s="784">
        <v>1</v>
      </c>
      <c r="CD233" s="784"/>
      <c r="CE233" s="784"/>
      <c r="CF233" s="784"/>
      <c r="CG233" s="784"/>
      <c r="CH233" s="784"/>
      <c r="CI233" s="784"/>
      <c r="CJ233" s="784"/>
      <c r="CK233" s="784"/>
      <c r="CL233" s="784"/>
      <c r="CM233" s="784"/>
      <c r="CN233" s="784"/>
      <c r="CO233" s="784"/>
      <c r="CP233" s="784"/>
      <c r="CQ233" s="784"/>
      <c r="CR233" s="784"/>
      <c r="CS233" s="784"/>
      <c r="CT233" s="784"/>
      <c r="CU233" s="784"/>
      <c r="CV233" s="784"/>
      <c r="CW233" s="784"/>
      <c r="CX233" s="784"/>
      <c r="CY233" s="784"/>
      <c r="CZ233" s="784"/>
      <c r="DA233" s="199"/>
      <c r="DB233" s="871"/>
      <c r="DC233" s="784"/>
      <c r="DD233" s="784"/>
      <c r="DE233" s="784"/>
      <c r="DF233" s="784"/>
      <c r="DG233" s="784"/>
      <c r="DH233" s="784"/>
      <c r="DI233" s="784"/>
      <c r="DJ233" s="872"/>
    </row>
    <row r="234" spans="1:114" ht="15" customHeight="1" x14ac:dyDescent="0.25">
      <c r="A234" s="1737"/>
      <c r="B234" s="860">
        <v>4</v>
      </c>
      <c r="C234" s="864" t="s">
        <v>915</v>
      </c>
      <c r="D234" s="916">
        <f t="shared" si="3"/>
        <v>1</v>
      </c>
      <c r="E234" s="873"/>
      <c r="F234" s="784"/>
      <c r="G234" s="784"/>
      <c r="H234" s="784"/>
      <c r="I234" s="784"/>
      <c r="J234" s="784"/>
      <c r="K234" s="784"/>
      <c r="L234" s="784"/>
      <c r="M234" s="872"/>
      <c r="N234" s="871"/>
      <c r="O234" s="784"/>
      <c r="P234" s="784"/>
      <c r="Q234" s="784"/>
      <c r="R234" s="784"/>
      <c r="S234" s="784"/>
      <c r="T234" s="784"/>
      <c r="U234" s="784"/>
      <c r="V234" s="784"/>
      <c r="W234" s="784"/>
      <c r="X234" s="784"/>
      <c r="Y234" s="872"/>
      <c r="Z234" s="871"/>
      <c r="AA234" s="784"/>
      <c r="AB234" s="784"/>
      <c r="AC234" s="784"/>
      <c r="AD234" s="784"/>
      <c r="AE234" s="784"/>
      <c r="AF234" s="784"/>
      <c r="AG234" s="784"/>
      <c r="AH234" s="784"/>
      <c r="AI234" s="784"/>
      <c r="AJ234" s="784"/>
      <c r="AK234" s="784"/>
      <c r="AL234" s="784"/>
      <c r="AM234" s="784"/>
      <c r="AN234" s="784"/>
      <c r="AO234" s="784"/>
      <c r="AP234" s="872"/>
      <c r="AQ234" s="871"/>
      <c r="AR234" s="784"/>
      <c r="AS234" s="784"/>
      <c r="AT234" s="784"/>
      <c r="AU234" s="784"/>
      <c r="AV234" s="784"/>
      <c r="AW234" s="784"/>
      <c r="AX234" s="784"/>
      <c r="AY234" s="784"/>
      <c r="AZ234" s="784"/>
      <c r="BA234" s="784"/>
      <c r="BB234" s="784"/>
      <c r="BC234" s="784"/>
      <c r="BD234" s="784"/>
      <c r="BE234" s="784"/>
      <c r="BF234" s="784"/>
      <c r="BG234" s="784"/>
      <c r="BH234" s="784"/>
      <c r="BI234" s="872"/>
      <c r="BJ234" s="80"/>
      <c r="BK234" s="784"/>
      <c r="BL234" s="784"/>
      <c r="BM234" s="784"/>
      <c r="BN234" s="784"/>
      <c r="BO234" s="784"/>
      <c r="BP234" s="784"/>
      <c r="BQ234" s="784"/>
      <c r="BR234" s="784"/>
      <c r="BS234" s="784"/>
      <c r="BT234" s="784"/>
      <c r="BU234" s="784"/>
      <c r="BV234" s="233"/>
      <c r="BW234" s="872"/>
      <c r="BX234" s="871"/>
      <c r="BY234" s="784"/>
      <c r="BZ234" s="784"/>
      <c r="CA234" s="784"/>
      <c r="CB234" s="784"/>
      <c r="CC234" s="784"/>
      <c r="CD234" s="784"/>
      <c r="CE234" s="784"/>
      <c r="CF234" s="784"/>
      <c r="CG234" s="784"/>
      <c r="CH234" s="784"/>
      <c r="CI234" s="784"/>
      <c r="CJ234" s="784"/>
      <c r="CK234" s="784"/>
      <c r="CL234" s="784"/>
      <c r="CM234" s="784"/>
      <c r="CN234" s="784">
        <v>1</v>
      </c>
      <c r="CO234" s="784"/>
      <c r="CP234" s="784"/>
      <c r="CQ234" s="784"/>
      <c r="CR234" s="784"/>
      <c r="CS234" s="784"/>
      <c r="CT234" s="784"/>
      <c r="CU234" s="784"/>
      <c r="CV234" s="784"/>
      <c r="CW234" s="784"/>
      <c r="CX234" s="784"/>
      <c r="CY234" s="784"/>
      <c r="CZ234" s="784"/>
      <c r="DA234" s="199"/>
      <c r="DB234" s="871"/>
      <c r="DC234" s="784"/>
      <c r="DD234" s="784"/>
      <c r="DE234" s="784"/>
      <c r="DF234" s="784"/>
      <c r="DG234" s="784"/>
      <c r="DH234" s="784"/>
      <c r="DI234" s="784"/>
      <c r="DJ234" s="872"/>
    </row>
    <row r="235" spans="1:114" ht="15" customHeight="1" x14ac:dyDescent="0.25">
      <c r="A235" s="1737"/>
      <c r="B235" s="860">
        <v>5</v>
      </c>
      <c r="C235" s="864" t="s">
        <v>1070</v>
      </c>
      <c r="D235" s="916">
        <f t="shared" si="3"/>
        <v>1</v>
      </c>
      <c r="E235" s="873"/>
      <c r="F235" s="784"/>
      <c r="G235" s="784"/>
      <c r="H235" s="784"/>
      <c r="I235" s="784"/>
      <c r="J235" s="784"/>
      <c r="K235" s="784"/>
      <c r="L235" s="784"/>
      <c r="M235" s="872"/>
      <c r="N235" s="871"/>
      <c r="O235" s="784"/>
      <c r="P235" s="784"/>
      <c r="Q235" s="784"/>
      <c r="R235" s="784"/>
      <c r="S235" s="784"/>
      <c r="T235" s="784"/>
      <c r="U235" s="784"/>
      <c r="V235" s="784"/>
      <c r="W235" s="784"/>
      <c r="X235" s="784"/>
      <c r="Y235" s="872"/>
      <c r="Z235" s="871"/>
      <c r="AA235" s="784"/>
      <c r="AB235" s="784"/>
      <c r="AC235" s="784"/>
      <c r="AD235" s="784"/>
      <c r="AE235" s="784"/>
      <c r="AF235" s="784"/>
      <c r="AG235" s="784"/>
      <c r="AH235" s="784"/>
      <c r="AI235" s="784"/>
      <c r="AJ235" s="784"/>
      <c r="AK235" s="784"/>
      <c r="AL235" s="784"/>
      <c r="AM235" s="784"/>
      <c r="AN235" s="784"/>
      <c r="AO235" s="784"/>
      <c r="AP235" s="872"/>
      <c r="AQ235" s="871"/>
      <c r="AR235" s="784"/>
      <c r="AS235" s="784"/>
      <c r="AT235" s="784"/>
      <c r="AU235" s="784"/>
      <c r="AV235" s="784"/>
      <c r="AW235" s="784"/>
      <c r="AX235" s="784"/>
      <c r="AY235" s="784"/>
      <c r="AZ235" s="784"/>
      <c r="BA235" s="784"/>
      <c r="BB235" s="784"/>
      <c r="BC235" s="784"/>
      <c r="BD235" s="784"/>
      <c r="BE235" s="784"/>
      <c r="BF235" s="784"/>
      <c r="BG235" s="784"/>
      <c r="BH235" s="784"/>
      <c r="BI235" s="872"/>
      <c r="BJ235" s="80"/>
      <c r="BK235" s="784"/>
      <c r="BL235" s="784"/>
      <c r="BM235" s="784"/>
      <c r="BN235" s="784"/>
      <c r="BO235" s="784"/>
      <c r="BP235" s="784"/>
      <c r="BQ235" s="784"/>
      <c r="BR235" s="784"/>
      <c r="BS235" s="784"/>
      <c r="BT235" s="784"/>
      <c r="BU235" s="784"/>
      <c r="BV235" s="233">
        <v>1</v>
      </c>
      <c r="BW235" s="872"/>
      <c r="BX235" s="871"/>
      <c r="BY235" s="784"/>
      <c r="BZ235" s="784"/>
      <c r="CA235" s="784"/>
      <c r="CB235" s="784"/>
      <c r="CC235" s="784"/>
      <c r="CD235" s="784"/>
      <c r="CE235" s="784"/>
      <c r="CF235" s="784"/>
      <c r="CG235" s="784"/>
      <c r="CH235" s="784"/>
      <c r="CI235" s="784"/>
      <c r="CJ235" s="784"/>
      <c r="CK235" s="784"/>
      <c r="CL235" s="784"/>
      <c r="CM235" s="784"/>
      <c r="CN235" s="784"/>
      <c r="CO235" s="784"/>
      <c r="CP235" s="784"/>
      <c r="CQ235" s="784"/>
      <c r="CR235" s="784"/>
      <c r="CS235" s="784"/>
      <c r="CT235" s="784"/>
      <c r="CU235" s="784"/>
      <c r="CV235" s="784"/>
      <c r="CW235" s="784"/>
      <c r="CX235" s="784"/>
      <c r="CY235" s="784"/>
      <c r="CZ235" s="784"/>
      <c r="DA235" s="199"/>
      <c r="DB235" s="871"/>
      <c r="DC235" s="784"/>
      <c r="DD235" s="784"/>
      <c r="DE235" s="784"/>
      <c r="DF235" s="784"/>
      <c r="DG235" s="784"/>
      <c r="DH235" s="784"/>
      <c r="DI235" s="784"/>
      <c r="DJ235" s="872"/>
    </row>
    <row r="236" spans="1:114" ht="15" customHeight="1" x14ac:dyDescent="0.25">
      <c r="A236" s="1737"/>
      <c r="B236" s="860">
        <v>6</v>
      </c>
      <c r="C236" s="864" t="s">
        <v>914</v>
      </c>
      <c r="D236" s="916">
        <f t="shared" si="3"/>
        <v>1</v>
      </c>
      <c r="E236" s="873"/>
      <c r="F236" s="784"/>
      <c r="G236" s="784"/>
      <c r="H236" s="784"/>
      <c r="I236" s="784"/>
      <c r="J236" s="784"/>
      <c r="K236" s="784"/>
      <c r="L236" s="784"/>
      <c r="M236" s="872"/>
      <c r="N236" s="871"/>
      <c r="O236" s="784"/>
      <c r="P236" s="784"/>
      <c r="Q236" s="784"/>
      <c r="R236" s="784"/>
      <c r="S236" s="784"/>
      <c r="T236" s="784"/>
      <c r="U236" s="784"/>
      <c r="V236" s="784"/>
      <c r="W236" s="784"/>
      <c r="X236" s="784"/>
      <c r="Y236" s="872"/>
      <c r="Z236" s="871"/>
      <c r="AA236" s="784"/>
      <c r="AB236" s="784"/>
      <c r="AC236" s="784"/>
      <c r="AD236" s="784"/>
      <c r="AE236" s="784"/>
      <c r="AF236" s="784"/>
      <c r="AG236" s="784"/>
      <c r="AH236" s="784"/>
      <c r="AI236" s="784"/>
      <c r="AJ236" s="784"/>
      <c r="AK236" s="784"/>
      <c r="AL236" s="784"/>
      <c r="AM236" s="784"/>
      <c r="AN236" s="784"/>
      <c r="AO236" s="784"/>
      <c r="AP236" s="872"/>
      <c r="AQ236" s="871"/>
      <c r="AR236" s="784"/>
      <c r="AS236" s="784"/>
      <c r="AT236" s="784"/>
      <c r="AU236" s="784"/>
      <c r="AV236" s="784"/>
      <c r="AW236" s="784"/>
      <c r="AX236" s="784"/>
      <c r="AY236" s="784"/>
      <c r="AZ236" s="784"/>
      <c r="BA236" s="784"/>
      <c r="BB236" s="784"/>
      <c r="BC236" s="784"/>
      <c r="BD236" s="784"/>
      <c r="BE236" s="784"/>
      <c r="BF236" s="784"/>
      <c r="BG236" s="784"/>
      <c r="BH236" s="784"/>
      <c r="BI236" s="872"/>
      <c r="BJ236" s="80"/>
      <c r="BK236" s="784"/>
      <c r="BL236" s="784"/>
      <c r="BM236" s="784"/>
      <c r="BN236" s="784"/>
      <c r="BO236" s="784"/>
      <c r="BP236" s="784"/>
      <c r="BQ236" s="784"/>
      <c r="BR236" s="784"/>
      <c r="BS236" s="784"/>
      <c r="BT236" s="784"/>
      <c r="BU236" s="784"/>
      <c r="BV236" s="233"/>
      <c r="BW236" s="872"/>
      <c r="BX236" s="871"/>
      <c r="BY236" s="784"/>
      <c r="BZ236" s="784"/>
      <c r="CA236" s="784"/>
      <c r="CB236" s="784"/>
      <c r="CC236" s="784"/>
      <c r="CD236" s="784"/>
      <c r="CE236" s="784"/>
      <c r="CF236" s="784"/>
      <c r="CG236" s="784"/>
      <c r="CH236" s="784"/>
      <c r="CI236" s="784"/>
      <c r="CJ236" s="784"/>
      <c r="CK236" s="784"/>
      <c r="CL236" s="784"/>
      <c r="CM236" s="784"/>
      <c r="CN236" s="784">
        <v>1</v>
      </c>
      <c r="CO236" s="784"/>
      <c r="CP236" s="784"/>
      <c r="CQ236" s="784"/>
      <c r="CR236" s="784"/>
      <c r="CS236" s="784"/>
      <c r="CT236" s="784"/>
      <c r="CU236" s="784"/>
      <c r="CV236" s="784"/>
      <c r="CW236" s="784"/>
      <c r="CX236" s="784"/>
      <c r="CY236" s="784"/>
      <c r="CZ236" s="784"/>
      <c r="DA236" s="199"/>
      <c r="DB236" s="871"/>
      <c r="DC236" s="784"/>
      <c r="DD236" s="784"/>
      <c r="DE236" s="784"/>
      <c r="DF236" s="784"/>
      <c r="DG236" s="784"/>
      <c r="DH236" s="784"/>
      <c r="DI236" s="784"/>
      <c r="DJ236" s="872"/>
    </row>
    <row r="237" spans="1:114" ht="15" customHeight="1" x14ac:dyDescent="0.25">
      <c r="A237" s="1737"/>
      <c r="B237" s="860">
        <v>7</v>
      </c>
      <c r="C237" s="864" t="s">
        <v>1072</v>
      </c>
      <c r="D237" s="916">
        <f t="shared" si="3"/>
        <v>1</v>
      </c>
      <c r="E237" s="873"/>
      <c r="F237" s="784"/>
      <c r="G237" s="784"/>
      <c r="H237" s="784"/>
      <c r="I237" s="784"/>
      <c r="J237" s="784"/>
      <c r="K237" s="784"/>
      <c r="L237" s="784"/>
      <c r="M237" s="872"/>
      <c r="N237" s="871"/>
      <c r="O237" s="784"/>
      <c r="P237" s="784"/>
      <c r="Q237" s="784"/>
      <c r="R237" s="784"/>
      <c r="S237" s="784"/>
      <c r="T237" s="784"/>
      <c r="U237" s="784"/>
      <c r="V237" s="784"/>
      <c r="W237" s="784"/>
      <c r="X237" s="784"/>
      <c r="Y237" s="872"/>
      <c r="Z237" s="871"/>
      <c r="AA237" s="784"/>
      <c r="AB237" s="784"/>
      <c r="AC237" s="784"/>
      <c r="AD237" s="784"/>
      <c r="AE237" s="784"/>
      <c r="AF237" s="784"/>
      <c r="AG237" s="784"/>
      <c r="AH237" s="784"/>
      <c r="AI237" s="784"/>
      <c r="AJ237" s="784"/>
      <c r="AK237" s="784"/>
      <c r="AL237" s="784"/>
      <c r="AM237" s="784"/>
      <c r="AN237" s="784"/>
      <c r="AO237" s="784"/>
      <c r="AP237" s="872"/>
      <c r="AQ237" s="871"/>
      <c r="AR237" s="784"/>
      <c r="AS237" s="784"/>
      <c r="AT237" s="784"/>
      <c r="AU237" s="784"/>
      <c r="AV237" s="784"/>
      <c r="AW237" s="784"/>
      <c r="AX237" s="784"/>
      <c r="AY237" s="784"/>
      <c r="AZ237" s="784"/>
      <c r="BA237" s="784"/>
      <c r="BB237" s="784"/>
      <c r="BC237" s="784"/>
      <c r="BD237" s="784"/>
      <c r="BE237" s="784"/>
      <c r="BF237" s="784"/>
      <c r="BG237" s="784"/>
      <c r="BH237" s="784"/>
      <c r="BI237" s="872"/>
      <c r="BJ237" s="80"/>
      <c r="BK237" s="784"/>
      <c r="BL237" s="784"/>
      <c r="BM237" s="784"/>
      <c r="BN237" s="784"/>
      <c r="BO237" s="784"/>
      <c r="BP237" s="784"/>
      <c r="BQ237" s="784"/>
      <c r="BR237" s="784"/>
      <c r="BS237" s="784"/>
      <c r="BT237" s="784"/>
      <c r="BU237" s="784"/>
      <c r="BV237" s="233"/>
      <c r="BW237" s="872"/>
      <c r="BX237" s="871"/>
      <c r="BY237" s="784"/>
      <c r="BZ237" s="784"/>
      <c r="CA237" s="784"/>
      <c r="CB237" s="784"/>
      <c r="CC237" s="784">
        <v>1</v>
      </c>
      <c r="CD237" s="784"/>
      <c r="CE237" s="784"/>
      <c r="CF237" s="784"/>
      <c r="CG237" s="784"/>
      <c r="CH237" s="784"/>
      <c r="CI237" s="784"/>
      <c r="CJ237" s="784"/>
      <c r="CK237" s="784"/>
      <c r="CL237" s="784"/>
      <c r="CM237" s="784"/>
      <c r="CN237" s="784"/>
      <c r="CO237" s="784"/>
      <c r="CP237" s="784"/>
      <c r="CQ237" s="784"/>
      <c r="CR237" s="784"/>
      <c r="CS237" s="784"/>
      <c r="CT237" s="784"/>
      <c r="CU237" s="784"/>
      <c r="CV237" s="784"/>
      <c r="CW237" s="784"/>
      <c r="CX237" s="784"/>
      <c r="CY237" s="784"/>
      <c r="CZ237" s="784"/>
      <c r="DA237" s="199"/>
      <c r="DB237" s="871"/>
      <c r="DC237" s="784"/>
      <c r="DD237" s="784"/>
      <c r="DE237" s="784"/>
      <c r="DF237" s="784"/>
      <c r="DG237" s="784"/>
      <c r="DH237" s="784"/>
      <c r="DI237" s="784"/>
      <c r="DJ237" s="872"/>
    </row>
    <row r="238" spans="1:114" ht="15" customHeight="1" x14ac:dyDescent="0.25">
      <c r="A238" s="1737"/>
      <c r="B238" s="860">
        <v>8</v>
      </c>
      <c r="C238" s="864" t="s">
        <v>1333</v>
      </c>
      <c r="D238" s="916">
        <f t="shared" si="3"/>
        <v>1</v>
      </c>
      <c r="E238" s="873"/>
      <c r="F238" s="784"/>
      <c r="G238" s="784"/>
      <c r="H238" s="784"/>
      <c r="I238" s="784"/>
      <c r="J238" s="784"/>
      <c r="K238" s="784"/>
      <c r="L238" s="784"/>
      <c r="M238" s="872"/>
      <c r="N238" s="871"/>
      <c r="O238" s="784"/>
      <c r="P238" s="784"/>
      <c r="Q238" s="784"/>
      <c r="R238" s="784"/>
      <c r="S238" s="784"/>
      <c r="T238" s="784"/>
      <c r="U238" s="784"/>
      <c r="V238" s="784"/>
      <c r="W238" s="784"/>
      <c r="X238" s="784"/>
      <c r="Y238" s="872"/>
      <c r="Z238" s="871"/>
      <c r="AA238" s="784"/>
      <c r="AB238" s="784"/>
      <c r="AC238" s="784"/>
      <c r="AD238" s="784"/>
      <c r="AE238" s="784"/>
      <c r="AF238" s="784"/>
      <c r="AG238" s="784"/>
      <c r="AH238" s="784"/>
      <c r="AI238" s="784"/>
      <c r="AJ238" s="784"/>
      <c r="AK238" s="784"/>
      <c r="AL238" s="784"/>
      <c r="AM238" s="784"/>
      <c r="AN238" s="784"/>
      <c r="AO238" s="784"/>
      <c r="AP238" s="872"/>
      <c r="AQ238" s="871"/>
      <c r="AR238" s="784"/>
      <c r="AS238" s="784"/>
      <c r="AT238" s="784"/>
      <c r="AU238" s="784"/>
      <c r="AV238" s="784"/>
      <c r="AW238" s="784"/>
      <c r="AX238" s="784"/>
      <c r="AY238" s="784"/>
      <c r="AZ238" s="784"/>
      <c r="BA238" s="784"/>
      <c r="BB238" s="784"/>
      <c r="BC238" s="784"/>
      <c r="BD238" s="784"/>
      <c r="BE238" s="784"/>
      <c r="BF238" s="784"/>
      <c r="BG238" s="784"/>
      <c r="BH238" s="784"/>
      <c r="BI238" s="872"/>
      <c r="BJ238" s="80"/>
      <c r="BK238" s="784"/>
      <c r="BL238" s="784"/>
      <c r="BM238" s="784"/>
      <c r="BN238" s="784"/>
      <c r="BO238" s="784"/>
      <c r="BP238" s="784"/>
      <c r="BQ238" s="784"/>
      <c r="BR238" s="784"/>
      <c r="BS238" s="784"/>
      <c r="BT238" s="784"/>
      <c r="BU238" s="784"/>
      <c r="BV238" s="233"/>
      <c r="BW238" s="872"/>
      <c r="BX238" s="871"/>
      <c r="BY238" s="784"/>
      <c r="BZ238" s="784"/>
      <c r="CA238" s="784"/>
      <c r="CB238" s="784"/>
      <c r="CC238" s="784"/>
      <c r="CD238" s="784"/>
      <c r="CE238" s="784"/>
      <c r="CF238" s="784"/>
      <c r="CG238" s="784"/>
      <c r="CH238" s="784"/>
      <c r="CI238" s="784"/>
      <c r="CJ238" s="784"/>
      <c r="CK238" s="784"/>
      <c r="CL238" s="784"/>
      <c r="CM238" s="784"/>
      <c r="CN238" s="784"/>
      <c r="CO238" s="784"/>
      <c r="CP238" s="784"/>
      <c r="CQ238" s="784"/>
      <c r="CR238" s="784"/>
      <c r="CS238" s="784"/>
      <c r="CT238" s="784"/>
      <c r="CU238" s="784"/>
      <c r="CV238" s="784"/>
      <c r="CW238" s="784"/>
      <c r="CX238" s="784">
        <v>1</v>
      </c>
      <c r="CY238" s="784"/>
      <c r="CZ238" s="784"/>
      <c r="DA238" s="199"/>
      <c r="DB238" s="871"/>
      <c r="DC238" s="784"/>
      <c r="DD238" s="784"/>
      <c r="DE238" s="784"/>
      <c r="DF238" s="784"/>
      <c r="DG238" s="784"/>
      <c r="DH238" s="784"/>
      <c r="DI238" s="784"/>
      <c r="DJ238" s="872"/>
    </row>
    <row r="239" spans="1:114" ht="15" customHeight="1" x14ac:dyDescent="0.25">
      <c r="A239" s="1737"/>
      <c r="B239" s="860">
        <v>9</v>
      </c>
      <c r="C239" s="864" t="s">
        <v>346</v>
      </c>
      <c r="D239" s="916">
        <f t="shared" si="3"/>
        <v>0</v>
      </c>
      <c r="E239" s="873"/>
      <c r="F239" s="784"/>
      <c r="G239" s="784"/>
      <c r="H239" s="784"/>
      <c r="I239" s="784"/>
      <c r="J239" s="784"/>
      <c r="K239" s="784"/>
      <c r="L239" s="784"/>
      <c r="M239" s="872"/>
      <c r="N239" s="871"/>
      <c r="O239" s="784"/>
      <c r="P239" s="784"/>
      <c r="Q239" s="784"/>
      <c r="R239" s="784"/>
      <c r="S239" s="784"/>
      <c r="T239" s="784"/>
      <c r="U239" s="784"/>
      <c r="V239" s="784"/>
      <c r="W239" s="784"/>
      <c r="X239" s="784"/>
      <c r="Y239" s="872"/>
      <c r="Z239" s="871"/>
      <c r="AA239" s="784"/>
      <c r="AB239" s="784"/>
      <c r="AC239" s="784"/>
      <c r="AD239" s="784"/>
      <c r="AE239" s="784"/>
      <c r="AF239" s="784"/>
      <c r="AG239" s="784"/>
      <c r="AH239" s="784"/>
      <c r="AI239" s="784"/>
      <c r="AJ239" s="784"/>
      <c r="AK239" s="784"/>
      <c r="AL239" s="784"/>
      <c r="AM239" s="784"/>
      <c r="AN239" s="784"/>
      <c r="AO239" s="784"/>
      <c r="AP239" s="872"/>
      <c r="AQ239" s="871"/>
      <c r="AR239" s="784"/>
      <c r="AS239" s="784"/>
      <c r="AT239" s="784"/>
      <c r="AU239" s="784"/>
      <c r="AV239" s="784"/>
      <c r="AW239" s="784"/>
      <c r="AX239" s="784"/>
      <c r="AY239" s="784"/>
      <c r="AZ239" s="784"/>
      <c r="BA239" s="784"/>
      <c r="BB239" s="784"/>
      <c r="BC239" s="784"/>
      <c r="BD239" s="784"/>
      <c r="BE239" s="784"/>
      <c r="BF239" s="784"/>
      <c r="BG239" s="784"/>
      <c r="BH239" s="784"/>
      <c r="BI239" s="872"/>
      <c r="BJ239" s="80"/>
      <c r="BK239" s="784"/>
      <c r="BL239" s="784"/>
      <c r="BM239" s="784"/>
      <c r="BN239" s="784"/>
      <c r="BO239" s="784"/>
      <c r="BP239" s="784"/>
      <c r="BQ239" s="784"/>
      <c r="BR239" s="784"/>
      <c r="BS239" s="784"/>
      <c r="BT239" s="784"/>
      <c r="BU239" s="784"/>
      <c r="BV239" s="233"/>
      <c r="BW239" s="872"/>
      <c r="BX239" s="871"/>
      <c r="BY239" s="784"/>
      <c r="BZ239" s="784"/>
      <c r="CA239" s="784"/>
      <c r="CB239" s="784"/>
      <c r="CC239" s="784"/>
      <c r="CD239" s="784"/>
      <c r="CE239" s="784"/>
      <c r="CF239" s="784"/>
      <c r="CG239" s="784"/>
      <c r="CH239" s="784"/>
      <c r="CI239" s="784"/>
      <c r="CJ239" s="784"/>
      <c r="CK239" s="784"/>
      <c r="CL239" s="784"/>
      <c r="CM239" s="784"/>
      <c r="CN239" s="784"/>
      <c r="CO239" s="784"/>
      <c r="CP239" s="784"/>
      <c r="CQ239" s="784"/>
      <c r="CR239" s="784"/>
      <c r="CS239" s="784"/>
      <c r="CT239" s="784"/>
      <c r="CU239" s="784"/>
      <c r="CV239" s="784"/>
      <c r="CW239" s="784"/>
      <c r="CX239" s="784"/>
      <c r="CY239" s="784"/>
      <c r="CZ239" s="784"/>
      <c r="DA239" s="199"/>
      <c r="DB239" s="871"/>
      <c r="DC239" s="784"/>
      <c r="DD239" s="784"/>
      <c r="DE239" s="784"/>
      <c r="DF239" s="784"/>
      <c r="DG239" s="784"/>
      <c r="DH239" s="784"/>
      <c r="DI239" s="784"/>
      <c r="DJ239" s="872"/>
    </row>
    <row r="240" spans="1:114" ht="15" customHeight="1" x14ac:dyDescent="0.25">
      <c r="A240" s="1737"/>
      <c r="B240" s="860">
        <v>10</v>
      </c>
      <c r="C240" s="863" t="s">
        <v>205</v>
      </c>
      <c r="D240" s="915">
        <f t="shared" si="3"/>
        <v>1</v>
      </c>
      <c r="E240" s="873"/>
      <c r="F240" s="784"/>
      <c r="G240" s="784"/>
      <c r="H240" s="784"/>
      <c r="I240" s="784"/>
      <c r="J240" s="784"/>
      <c r="K240" s="784"/>
      <c r="L240" s="784"/>
      <c r="M240" s="872"/>
      <c r="N240" s="871"/>
      <c r="O240" s="784"/>
      <c r="P240" s="784"/>
      <c r="Q240" s="784"/>
      <c r="R240" s="784"/>
      <c r="S240" s="784"/>
      <c r="T240" s="784"/>
      <c r="U240" s="784"/>
      <c r="V240" s="784"/>
      <c r="W240" s="784"/>
      <c r="X240" s="784"/>
      <c r="Y240" s="872"/>
      <c r="Z240" s="871"/>
      <c r="AA240" s="784"/>
      <c r="AB240" s="784"/>
      <c r="AC240" s="784"/>
      <c r="AD240" s="784"/>
      <c r="AE240" s="784"/>
      <c r="AF240" s="784"/>
      <c r="AG240" s="784"/>
      <c r="AH240" s="784"/>
      <c r="AI240" s="784"/>
      <c r="AJ240" s="784"/>
      <c r="AK240" s="784"/>
      <c r="AL240" s="784"/>
      <c r="AM240" s="784"/>
      <c r="AN240" s="784"/>
      <c r="AO240" s="784"/>
      <c r="AP240" s="872"/>
      <c r="AQ240" s="871"/>
      <c r="AR240" s="784"/>
      <c r="AS240" s="784"/>
      <c r="AT240" s="784"/>
      <c r="AU240" s="784"/>
      <c r="AV240" s="784"/>
      <c r="AW240" s="784"/>
      <c r="AX240" s="784"/>
      <c r="AY240" s="784"/>
      <c r="AZ240" s="784"/>
      <c r="BA240" s="784"/>
      <c r="BB240" s="784"/>
      <c r="BC240" s="784"/>
      <c r="BD240" s="784"/>
      <c r="BE240" s="784"/>
      <c r="BF240" s="784"/>
      <c r="BG240" s="784"/>
      <c r="BH240" s="784"/>
      <c r="BI240" s="872"/>
      <c r="BJ240" s="80"/>
      <c r="BK240" s="784"/>
      <c r="BL240" s="784"/>
      <c r="BM240" s="784"/>
      <c r="BN240" s="784"/>
      <c r="BO240" s="784"/>
      <c r="BP240" s="784"/>
      <c r="BQ240" s="784"/>
      <c r="BR240" s="784"/>
      <c r="BS240" s="784"/>
      <c r="BT240" s="784"/>
      <c r="BU240" s="784"/>
      <c r="BV240" s="233"/>
      <c r="BW240" s="872"/>
      <c r="BX240" s="871"/>
      <c r="BY240" s="784"/>
      <c r="BZ240" s="784"/>
      <c r="CA240" s="784"/>
      <c r="CB240" s="784"/>
      <c r="CC240" s="784"/>
      <c r="CD240" s="784"/>
      <c r="CE240" s="784"/>
      <c r="CF240" s="784"/>
      <c r="CG240" s="784"/>
      <c r="CH240" s="784"/>
      <c r="CI240" s="784"/>
      <c r="CJ240" s="784"/>
      <c r="CK240" s="784"/>
      <c r="CL240" s="784"/>
      <c r="CM240" s="784"/>
      <c r="CN240" s="784"/>
      <c r="CO240" s="784"/>
      <c r="CP240" s="784"/>
      <c r="CQ240" s="784"/>
      <c r="CR240" s="784"/>
      <c r="CS240" s="784"/>
      <c r="CT240" s="784"/>
      <c r="CU240" s="784"/>
      <c r="CV240" s="784"/>
      <c r="CW240" s="784"/>
      <c r="CX240" s="784"/>
      <c r="CY240" s="784"/>
      <c r="CZ240" s="784"/>
      <c r="DA240" s="199"/>
      <c r="DB240" s="871"/>
      <c r="DC240" s="784"/>
      <c r="DD240" s="784">
        <v>1</v>
      </c>
      <c r="DE240" s="784"/>
      <c r="DF240" s="784"/>
      <c r="DG240" s="784"/>
      <c r="DH240" s="784"/>
      <c r="DI240" s="784"/>
      <c r="DJ240" s="872"/>
    </row>
    <row r="241" spans="1:114" ht="15" customHeight="1" x14ac:dyDescent="0.25">
      <c r="A241" s="1737"/>
      <c r="B241" s="860">
        <v>11</v>
      </c>
      <c r="C241" s="863" t="s">
        <v>207</v>
      </c>
      <c r="D241" s="915">
        <f t="shared" si="3"/>
        <v>1</v>
      </c>
      <c r="E241" s="873"/>
      <c r="F241" s="784"/>
      <c r="G241" s="784"/>
      <c r="H241" s="784"/>
      <c r="I241" s="784"/>
      <c r="J241" s="784"/>
      <c r="K241" s="784"/>
      <c r="L241" s="784"/>
      <c r="M241" s="872"/>
      <c r="N241" s="871"/>
      <c r="O241" s="784"/>
      <c r="P241" s="784"/>
      <c r="Q241" s="784"/>
      <c r="R241" s="784"/>
      <c r="S241" s="784"/>
      <c r="T241" s="784"/>
      <c r="U241" s="784"/>
      <c r="V241" s="784"/>
      <c r="W241" s="784"/>
      <c r="X241" s="784"/>
      <c r="Y241" s="872"/>
      <c r="Z241" s="871"/>
      <c r="AA241" s="784"/>
      <c r="AB241" s="784"/>
      <c r="AC241" s="784"/>
      <c r="AD241" s="784"/>
      <c r="AE241" s="784"/>
      <c r="AF241" s="784"/>
      <c r="AG241" s="784"/>
      <c r="AH241" s="784"/>
      <c r="AI241" s="784"/>
      <c r="AJ241" s="784"/>
      <c r="AK241" s="784"/>
      <c r="AL241" s="784"/>
      <c r="AM241" s="784"/>
      <c r="AN241" s="784"/>
      <c r="AO241" s="784"/>
      <c r="AP241" s="872"/>
      <c r="AQ241" s="871"/>
      <c r="AR241" s="784"/>
      <c r="AS241" s="784"/>
      <c r="AT241" s="784"/>
      <c r="AU241" s="784"/>
      <c r="AV241" s="784"/>
      <c r="AW241" s="784"/>
      <c r="AX241" s="784"/>
      <c r="AY241" s="784"/>
      <c r="AZ241" s="784"/>
      <c r="BA241" s="784"/>
      <c r="BB241" s="784"/>
      <c r="BC241" s="784"/>
      <c r="BD241" s="784"/>
      <c r="BE241" s="784"/>
      <c r="BF241" s="784"/>
      <c r="BG241" s="784"/>
      <c r="BH241" s="784"/>
      <c r="BI241" s="872"/>
      <c r="BJ241" s="80"/>
      <c r="BK241" s="784"/>
      <c r="BL241" s="784"/>
      <c r="BM241" s="784"/>
      <c r="BN241" s="784"/>
      <c r="BO241" s="784"/>
      <c r="BP241" s="784"/>
      <c r="BQ241" s="784"/>
      <c r="BR241" s="784"/>
      <c r="BS241" s="784"/>
      <c r="BT241" s="784"/>
      <c r="BU241" s="784"/>
      <c r="BV241" s="233"/>
      <c r="BW241" s="872"/>
      <c r="BX241" s="871"/>
      <c r="BY241" s="784"/>
      <c r="BZ241" s="784"/>
      <c r="CA241" s="784"/>
      <c r="CB241" s="784"/>
      <c r="CC241" s="784"/>
      <c r="CD241" s="784"/>
      <c r="CE241" s="784"/>
      <c r="CF241" s="784"/>
      <c r="CG241" s="784"/>
      <c r="CH241" s="784"/>
      <c r="CI241" s="784"/>
      <c r="CJ241" s="784"/>
      <c r="CK241" s="784"/>
      <c r="CL241" s="784"/>
      <c r="CM241" s="784"/>
      <c r="CN241" s="784"/>
      <c r="CO241" s="784"/>
      <c r="CP241" s="784"/>
      <c r="CQ241" s="784"/>
      <c r="CR241" s="784"/>
      <c r="CS241" s="784"/>
      <c r="CT241" s="784"/>
      <c r="CU241" s="784"/>
      <c r="CV241" s="784"/>
      <c r="CW241" s="784"/>
      <c r="CX241" s="784"/>
      <c r="CY241" s="784"/>
      <c r="CZ241" s="784"/>
      <c r="DA241" s="199"/>
      <c r="DB241" s="871"/>
      <c r="DC241" s="784">
        <v>1</v>
      </c>
      <c r="DD241" s="784"/>
      <c r="DE241" s="784"/>
      <c r="DF241" s="784"/>
      <c r="DG241" s="784"/>
      <c r="DH241" s="784"/>
      <c r="DI241" s="784"/>
      <c r="DJ241" s="872"/>
    </row>
    <row r="242" spans="1:114" s="1336" customFormat="1" ht="15" customHeight="1" x14ac:dyDescent="0.25">
      <c r="A242" s="1737"/>
      <c r="B242" s="860">
        <v>12</v>
      </c>
      <c r="C242" s="1420" t="s">
        <v>386</v>
      </c>
      <c r="D242" s="915">
        <f t="shared" si="3"/>
        <v>2</v>
      </c>
      <c r="E242" s="873"/>
      <c r="F242" s="1337"/>
      <c r="G242" s="1337"/>
      <c r="H242" s="1337"/>
      <c r="I242" s="1337"/>
      <c r="J242" s="1337"/>
      <c r="K242" s="1337"/>
      <c r="L242" s="1337"/>
      <c r="M242" s="872"/>
      <c r="N242" s="871"/>
      <c r="O242" s="1337"/>
      <c r="P242" s="1337"/>
      <c r="Q242" s="1337"/>
      <c r="R242" s="1337"/>
      <c r="S242" s="1337"/>
      <c r="T242" s="1337"/>
      <c r="U242" s="1337"/>
      <c r="V242" s="1337"/>
      <c r="W242" s="1337"/>
      <c r="X242" s="1337"/>
      <c r="Y242" s="872"/>
      <c r="Z242" s="871"/>
      <c r="AA242" s="1337"/>
      <c r="AB242" s="1337"/>
      <c r="AC242" s="1337"/>
      <c r="AD242" s="1337"/>
      <c r="AE242" s="1337"/>
      <c r="AF242" s="1337"/>
      <c r="AG242" s="1337"/>
      <c r="AH242" s="1337"/>
      <c r="AI242" s="1337"/>
      <c r="AJ242" s="1337"/>
      <c r="AK242" s="1337"/>
      <c r="AL242" s="1337"/>
      <c r="AM242" s="1337"/>
      <c r="AN242" s="1337"/>
      <c r="AO242" s="1337"/>
      <c r="AP242" s="872"/>
      <c r="AQ242" s="871"/>
      <c r="AR242" s="1337"/>
      <c r="AS242" s="1337"/>
      <c r="AT242" s="1337"/>
      <c r="AU242" s="1337"/>
      <c r="AV242" s="1337"/>
      <c r="AW242" s="1337"/>
      <c r="AX242" s="1337"/>
      <c r="AY242" s="1337"/>
      <c r="AZ242" s="1337"/>
      <c r="BA242" s="1337"/>
      <c r="BB242" s="1337"/>
      <c r="BC242" s="1337"/>
      <c r="BD242" s="1337"/>
      <c r="BE242" s="1337"/>
      <c r="BF242" s="1337"/>
      <c r="BG242" s="1337"/>
      <c r="BH242" s="1337"/>
      <c r="BI242" s="872"/>
      <c r="BJ242" s="1383"/>
      <c r="BK242" s="1337"/>
      <c r="BL242" s="1337"/>
      <c r="BM242" s="1337"/>
      <c r="BN242" s="1337"/>
      <c r="BO242" s="1337"/>
      <c r="BP242" s="1337"/>
      <c r="BQ242" s="1337"/>
      <c r="BR242" s="1337"/>
      <c r="BS242" s="1337"/>
      <c r="BT242" s="1337"/>
      <c r="BU242" s="1337"/>
      <c r="BV242" s="233">
        <v>1</v>
      </c>
      <c r="BW242" s="872"/>
      <c r="BX242" s="871"/>
      <c r="BY242" s="1337"/>
      <c r="BZ242" s="1337"/>
      <c r="CA242" s="1337"/>
      <c r="CB242" s="1337"/>
      <c r="CC242" s="1337"/>
      <c r="CD242" s="1337"/>
      <c r="CE242" s="1337"/>
      <c r="CF242" s="1337"/>
      <c r="CG242" s="1337"/>
      <c r="CH242" s="1337"/>
      <c r="CI242" s="1337"/>
      <c r="CJ242" s="1337"/>
      <c r="CK242" s="1337"/>
      <c r="CL242" s="1337"/>
      <c r="CM242" s="1337"/>
      <c r="CN242" s="1337"/>
      <c r="CO242" s="1337"/>
      <c r="CP242" s="1337">
        <v>1</v>
      </c>
      <c r="CQ242" s="1337"/>
      <c r="CR242" s="1337"/>
      <c r="CS242" s="1337"/>
      <c r="CT242" s="1337"/>
      <c r="CU242" s="1337"/>
      <c r="CV242" s="1337"/>
      <c r="CW242" s="1337"/>
      <c r="CX242" s="1337"/>
      <c r="CY242" s="1337"/>
      <c r="CZ242" s="1337"/>
      <c r="DA242" s="1421"/>
      <c r="DB242" s="871"/>
      <c r="DC242" s="1337"/>
      <c r="DD242" s="1337"/>
      <c r="DE242" s="1337"/>
      <c r="DF242" s="1337"/>
      <c r="DG242" s="1337"/>
      <c r="DH242" s="1337"/>
      <c r="DI242" s="1337"/>
      <c r="DJ242" s="872"/>
    </row>
    <row r="243" spans="1:114" ht="15" customHeight="1" x14ac:dyDescent="0.25">
      <c r="A243" s="1737"/>
      <c r="B243" s="860">
        <v>13</v>
      </c>
      <c r="C243" s="863" t="s">
        <v>349</v>
      </c>
      <c r="D243" s="915">
        <f t="shared" si="3"/>
        <v>0</v>
      </c>
      <c r="E243" s="873"/>
      <c r="F243" s="784"/>
      <c r="G243" s="784"/>
      <c r="H243" s="784"/>
      <c r="I243" s="784"/>
      <c r="J243" s="784"/>
      <c r="K243" s="784"/>
      <c r="L243" s="784"/>
      <c r="M243" s="872"/>
      <c r="N243" s="871"/>
      <c r="O243" s="784"/>
      <c r="P243" s="784"/>
      <c r="Q243" s="784"/>
      <c r="R243" s="784"/>
      <c r="S243" s="784"/>
      <c r="T243" s="784"/>
      <c r="U243" s="784"/>
      <c r="V243" s="784"/>
      <c r="W243" s="784"/>
      <c r="X243" s="784"/>
      <c r="Y243" s="872"/>
      <c r="Z243" s="871"/>
      <c r="AA243" s="784"/>
      <c r="AB243" s="784"/>
      <c r="AC243" s="784"/>
      <c r="AD243" s="784"/>
      <c r="AE243" s="784"/>
      <c r="AF243" s="784"/>
      <c r="AG243" s="784"/>
      <c r="AH243" s="784"/>
      <c r="AI243" s="784"/>
      <c r="AJ243" s="784"/>
      <c r="AK243" s="784"/>
      <c r="AL243" s="784"/>
      <c r="AM243" s="784"/>
      <c r="AN243" s="784"/>
      <c r="AO243" s="784"/>
      <c r="AP243" s="872"/>
      <c r="AQ243" s="871"/>
      <c r="AR243" s="784"/>
      <c r="AS243" s="784"/>
      <c r="AT243" s="784"/>
      <c r="AU243" s="784"/>
      <c r="AV243" s="784"/>
      <c r="AW243" s="784"/>
      <c r="AX243" s="784"/>
      <c r="AY243" s="784"/>
      <c r="AZ243" s="784"/>
      <c r="BA243" s="784"/>
      <c r="BB243" s="784"/>
      <c r="BC243" s="784"/>
      <c r="BD243" s="784"/>
      <c r="BE243" s="784"/>
      <c r="BF243" s="784"/>
      <c r="BG243" s="784"/>
      <c r="BH243" s="784"/>
      <c r="BI243" s="872"/>
      <c r="BJ243" s="80"/>
      <c r="BK243" s="784"/>
      <c r="BL243" s="784"/>
      <c r="BM243" s="784"/>
      <c r="BN243" s="784"/>
      <c r="BO243" s="784"/>
      <c r="BP243" s="784"/>
      <c r="BQ243" s="784"/>
      <c r="BR243" s="784"/>
      <c r="BS243" s="784"/>
      <c r="BT243" s="784"/>
      <c r="BU243" s="784"/>
      <c r="BV243" s="233"/>
      <c r="BW243" s="872"/>
      <c r="BX243" s="871"/>
      <c r="BY243" s="784"/>
      <c r="BZ243" s="784"/>
      <c r="CA243" s="784"/>
      <c r="CB243" s="784"/>
      <c r="CC243" s="784"/>
      <c r="CD243" s="784"/>
      <c r="CE243" s="784"/>
      <c r="CF243" s="784"/>
      <c r="CG243" s="784"/>
      <c r="CH243" s="784"/>
      <c r="CI243" s="784"/>
      <c r="CJ243" s="784"/>
      <c r="CK243" s="784"/>
      <c r="CL243" s="784"/>
      <c r="CM243" s="784"/>
      <c r="CN243" s="784"/>
      <c r="CO243" s="784"/>
      <c r="CP243" s="784"/>
      <c r="CQ243" s="784"/>
      <c r="CR243" s="784"/>
      <c r="CS243" s="784"/>
      <c r="CT243" s="784"/>
      <c r="CU243" s="784"/>
      <c r="CV243" s="784"/>
      <c r="CW243" s="784"/>
      <c r="CX243" s="784"/>
      <c r="CY243" s="784"/>
      <c r="CZ243" s="784"/>
      <c r="DA243" s="199"/>
      <c r="DB243" s="871"/>
      <c r="DC243" s="784"/>
      <c r="DD243" s="784"/>
      <c r="DE243" s="784"/>
      <c r="DF243" s="784"/>
      <c r="DG243" s="784"/>
      <c r="DH243" s="784"/>
      <c r="DI243" s="784"/>
      <c r="DJ243" s="872"/>
    </row>
    <row r="244" spans="1:114" ht="15" customHeight="1" x14ac:dyDescent="0.25">
      <c r="A244" s="1737"/>
      <c r="B244" s="860">
        <v>14</v>
      </c>
      <c r="C244" s="863" t="s">
        <v>381</v>
      </c>
      <c r="D244" s="915">
        <f t="shared" si="3"/>
        <v>3</v>
      </c>
      <c r="E244" s="873"/>
      <c r="F244" s="784"/>
      <c r="G244" s="784"/>
      <c r="H244" s="784"/>
      <c r="I244" s="784"/>
      <c r="J244" s="784"/>
      <c r="K244" s="784"/>
      <c r="L244" s="784"/>
      <c r="M244" s="872"/>
      <c r="N244" s="871"/>
      <c r="O244" s="784"/>
      <c r="P244" s="784"/>
      <c r="Q244" s="784"/>
      <c r="R244" s="784"/>
      <c r="S244" s="784"/>
      <c r="T244" s="784"/>
      <c r="U244" s="784"/>
      <c r="V244" s="784"/>
      <c r="W244" s="784"/>
      <c r="X244" s="784"/>
      <c r="Y244" s="872"/>
      <c r="Z244" s="871"/>
      <c r="AA244" s="784"/>
      <c r="AB244" s="784"/>
      <c r="AC244" s="784"/>
      <c r="AD244" s="784"/>
      <c r="AE244" s="784"/>
      <c r="AF244" s="784"/>
      <c r="AG244" s="784"/>
      <c r="AH244" s="784"/>
      <c r="AI244" s="784"/>
      <c r="AJ244" s="784"/>
      <c r="AK244" s="784"/>
      <c r="AL244" s="784">
        <v>1</v>
      </c>
      <c r="AM244" s="784"/>
      <c r="AN244" s="784"/>
      <c r="AO244" s="784"/>
      <c r="AP244" s="872"/>
      <c r="AQ244" s="871"/>
      <c r="AR244" s="784"/>
      <c r="AS244" s="784"/>
      <c r="AT244" s="784"/>
      <c r="AU244" s="784"/>
      <c r="AV244" s="784"/>
      <c r="AW244" s="784"/>
      <c r="AX244" s="784"/>
      <c r="AY244" s="784"/>
      <c r="AZ244" s="784"/>
      <c r="BA244" s="784"/>
      <c r="BB244" s="784"/>
      <c r="BC244" s="784"/>
      <c r="BD244" s="784"/>
      <c r="BE244" s="784"/>
      <c r="BF244" s="784"/>
      <c r="BG244" s="784"/>
      <c r="BH244" s="784"/>
      <c r="BI244" s="872"/>
      <c r="BJ244" s="80"/>
      <c r="BK244" s="784"/>
      <c r="BL244" s="784"/>
      <c r="BM244" s="784"/>
      <c r="BN244" s="784"/>
      <c r="BO244" s="784"/>
      <c r="BP244" s="784"/>
      <c r="BQ244" s="784"/>
      <c r="BR244" s="784"/>
      <c r="BS244" s="784"/>
      <c r="BT244" s="784"/>
      <c r="BU244" s="784"/>
      <c r="BV244" s="233"/>
      <c r="BW244" s="872"/>
      <c r="BX244" s="871"/>
      <c r="BY244" s="784"/>
      <c r="BZ244" s="784"/>
      <c r="CA244" s="784"/>
      <c r="CB244" s="784"/>
      <c r="CC244" s="784"/>
      <c r="CD244" s="784"/>
      <c r="CE244" s="784"/>
      <c r="CF244" s="784"/>
      <c r="CG244" s="784"/>
      <c r="CH244" s="784"/>
      <c r="CI244" s="784">
        <v>1</v>
      </c>
      <c r="CJ244" s="784"/>
      <c r="CK244" s="784"/>
      <c r="CL244" s="784"/>
      <c r="CM244" s="784"/>
      <c r="CN244" s="784">
        <v>1</v>
      </c>
      <c r="CO244" s="784"/>
      <c r="CP244" s="784"/>
      <c r="CQ244" s="784"/>
      <c r="CR244" s="784"/>
      <c r="CS244" s="784"/>
      <c r="CT244" s="784"/>
      <c r="CU244" s="784"/>
      <c r="CV244" s="784"/>
      <c r="CW244" s="784"/>
      <c r="CX244" s="784"/>
      <c r="CY244" s="784"/>
      <c r="CZ244" s="784"/>
      <c r="DA244" s="199"/>
      <c r="DB244" s="871"/>
      <c r="DC244" s="784"/>
      <c r="DD244" s="784"/>
      <c r="DE244" s="784"/>
      <c r="DF244" s="784"/>
      <c r="DG244" s="784"/>
      <c r="DH244" s="784"/>
      <c r="DI244" s="784"/>
      <c r="DJ244" s="872"/>
    </row>
    <row r="245" spans="1:114" s="1336" customFormat="1" ht="15" customHeight="1" x14ac:dyDescent="0.25">
      <c r="A245" s="1737"/>
      <c r="B245" s="860">
        <v>15</v>
      </c>
      <c r="C245" s="1420" t="s">
        <v>366</v>
      </c>
      <c r="D245" s="915">
        <f t="shared" si="3"/>
        <v>3</v>
      </c>
      <c r="E245" s="873"/>
      <c r="F245" s="1337"/>
      <c r="G245" s="1337"/>
      <c r="H245" s="1337"/>
      <c r="I245" s="1337"/>
      <c r="J245" s="1337"/>
      <c r="K245" s="1337"/>
      <c r="L245" s="1337"/>
      <c r="M245" s="872"/>
      <c r="N245" s="871"/>
      <c r="O245" s="1337"/>
      <c r="P245" s="1337"/>
      <c r="Q245" s="1337"/>
      <c r="R245" s="1337"/>
      <c r="S245" s="1337"/>
      <c r="T245" s="1337"/>
      <c r="U245" s="1337"/>
      <c r="V245" s="1337"/>
      <c r="W245" s="1337"/>
      <c r="X245" s="1337"/>
      <c r="Y245" s="872"/>
      <c r="Z245" s="871"/>
      <c r="AA245" s="1337"/>
      <c r="AB245" s="1337"/>
      <c r="AC245" s="1337"/>
      <c r="AD245" s="1337"/>
      <c r="AE245" s="1337"/>
      <c r="AF245" s="1337"/>
      <c r="AG245" s="1337"/>
      <c r="AH245" s="1337"/>
      <c r="AI245" s="1337"/>
      <c r="AJ245" s="1337"/>
      <c r="AK245" s="1337"/>
      <c r="AL245" s="1337"/>
      <c r="AM245" s="1337"/>
      <c r="AN245" s="1337"/>
      <c r="AO245" s="1337"/>
      <c r="AP245" s="872"/>
      <c r="AQ245" s="871"/>
      <c r="AR245" s="1337"/>
      <c r="AS245" s="1337"/>
      <c r="AT245" s="1337"/>
      <c r="AU245" s="1337"/>
      <c r="AV245" s="1337"/>
      <c r="AW245" s="1337"/>
      <c r="AX245" s="1337"/>
      <c r="AY245" s="1337"/>
      <c r="AZ245" s="1337"/>
      <c r="BA245" s="1337">
        <v>1</v>
      </c>
      <c r="BB245" s="1337"/>
      <c r="BC245" s="1337"/>
      <c r="BD245" s="1337"/>
      <c r="BE245" s="1337"/>
      <c r="BF245" s="1337"/>
      <c r="BG245" s="1337"/>
      <c r="BH245" s="1337"/>
      <c r="BI245" s="872"/>
      <c r="BJ245" s="1383"/>
      <c r="BK245" s="1337"/>
      <c r="BL245" s="1337"/>
      <c r="BM245" s="1337"/>
      <c r="BN245" s="1337"/>
      <c r="BO245" s="1337"/>
      <c r="BP245" s="1337"/>
      <c r="BQ245" s="1337"/>
      <c r="BR245" s="1337"/>
      <c r="BS245" s="1337"/>
      <c r="BT245" s="1337"/>
      <c r="BU245" s="1337"/>
      <c r="BV245" s="233"/>
      <c r="BW245" s="872"/>
      <c r="BX245" s="871"/>
      <c r="BY245" s="1337"/>
      <c r="BZ245" s="1337"/>
      <c r="CA245" s="1337"/>
      <c r="CB245" s="1337"/>
      <c r="CC245" s="1337"/>
      <c r="CD245" s="1337"/>
      <c r="CE245" s="1337"/>
      <c r="CF245" s="1337"/>
      <c r="CG245" s="1337"/>
      <c r="CH245" s="1337"/>
      <c r="CI245" s="1337">
        <v>1</v>
      </c>
      <c r="CJ245" s="1337"/>
      <c r="CK245" s="1337"/>
      <c r="CL245" s="1337"/>
      <c r="CM245" s="1337"/>
      <c r="CN245" s="1337">
        <v>1</v>
      </c>
      <c r="CO245" s="1337"/>
      <c r="CP245" s="1337"/>
      <c r="CQ245" s="1337"/>
      <c r="CR245" s="1337"/>
      <c r="CS245" s="1337"/>
      <c r="CT245" s="1337"/>
      <c r="CU245" s="1337"/>
      <c r="CV245" s="1337"/>
      <c r="CW245" s="1337"/>
      <c r="CX245" s="1337"/>
      <c r="CY245" s="1337"/>
      <c r="CZ245" s="1337"/>
      <c r="DA245" s="1421"/>
      <c r="DB245" s="871"/>
      <c r="DC245" s="1337"/>
      <c r="DD245" s="1337"/>
      <c r="DE245" s="1337"/>
      <c r="DF245" s="1337"/>
      <c r="DG245" s="1337"/>
      <c r="DH245" s="1337"/>
      <c r="DI245" s="1337"/>
      <c r="DJ245" s="872"/>
    </row>
    <row r="246" spans="1:114" ht="15" customHeight="1" x14ac:dyDescent="0.25">
      <c r="A246" s="1737"/>
      <c r="B246" s="860">
        <v>16</v>
      </c>
      <c r="C246" s="962" t="s">
        <v>119</v>
      </c>
      <c r="D246" s="934">
        <f t="shared" si="3"/>
        <v>3</v>
      </c>
      <c r="E246" s="873"/>
      <c r="F246" s="784"/>
      <c r="G246" s="784"/>
      <c r="H246" s="784"/>
      <c r="I246" s="784"/>
      <c r="J246" s="784"/>
      <c r="K246" s="784"/>
      <c r="L246" s="784"/>
      <c r="M246" s="872"/>
      <c r="N246" s="871"/>
      <c r="O246" s="784"/>
      <c r="P246" s="784"/>
      <c r="Q246" s="784"/>
      <c r="R246" s="784"/>
      <c r="S246" s="784"/>
      <c r="T246" s="784"/>
      <c r="U246" s="784"/>
      <c r="V246" s="784"/>
      <c r="W246" s="784"/>
      <c r="X246" s="784"/>
      <c r="Y246" s="872"/>
      <c r="Z246" s="871"/>
      <c r="AA246" s="784"/>
      <c r="AB246" s="784"/>
      <c r="AC246" s="784"/>
      <c r="AD246" s="784"/>
      <c r="AE246" s="784"/>
      <c r="AF246" s="784"/>
      <c r="AG246" s="784"/>
      <c r="AH246" s="784"/>
      <c r="AI246" s="784"/>
      <c r="AJ246" s="784"/>
      <c r="AK246" s="784"/>
      <c r="AL246" s="784">
        <v>1</v>
      </c>
      <c r="AM246" s="784"/>
      <c r="AN246" s="784"/>
      <c r="AO246" s="784"/>
      <c r="AP246" s="872"/>
      <c r="AQ246" s="871"/>
      <c r="AR246" s="784"/>
      <c r="AS246" s="784"/>
      <c r="AT246" s="784"/>
      <c r="AU246" s="784"/>
      <c r="AV246" s="784"/>
      <c r="AW246" s="784"/>
      <c r="AX246" s="784"/>
      <c r="AY246" s="784"/>
      <c r="AZ246" s="784"/>
      <c r="BA246" s="784">
        <v>1</v>
      </c>
      <c r="BB246" s="784"/>
      <c r="BC246" s="784"/>
      <c r="BD246" s="784"/>
      <c r="BE246" s="784"/>
      <c r="BF246" s="784"/>
      <c r="BG246" s="784"/>
      <c r="BH246" s="784"/>
      <c r="BI246" s="872"/>
      <c r="BJ246" s="80"/>
      <c r="BK246" s="784"/>
      <c r="BL246" s="784"/>
      <c r="BM246" s="784"/>
      <c r="BN246" s="784"/>
      <c r="BO246" s="784"/>
      <c r="BP246" s="784"/>
      <c r="BQ246" s="784"/>
      <c r="BR246" s="784"/>
      <c r="BS246" s="784"/>
      <c r="BT246" s="784"/>
      <c r="BU246" s="784"/>
      <c r="BV246" s="233"/>
      <c r="BW246" s="872"/>
      <c r="BX246" s="871"/>
      <c r="BY246" s="784"/>
      <c r="BZ246" s="784"/>
      <c r="CA246" s="784"/>
      <c r="CB246" s="784"/>
      <c r="CC246" s="784"/>
      <c r="CD246" s="784"/>
      <c r="CE246" s="784"/>
      <c r="CF246" s="784"/>
      <c r="CG246" s="784"/>
      <c r="CH246" s="784"/>
      <c r="CI246" s="784"/>
      <c r="CJ246" s="784"/>
      <c r="CK246" s="784"/>
      <c r="CL246" s="784"/>
      <c r="CM246" s="784"/>
      <c r="CN246" s="784">
        <v>1</v>
      </c>
      <c r="CO246" s="784"/>
      <c r="CP246" s="784"/>
      <c r="CQ246" s="784"/>
      <c r="CR246" s="784"/>
      <c r="CS246" s="784"/>
      <c r="CT246" s="784"/>
      <c r="CU246" s="784"/>
      <c r="CV246" s="784"/>
      <c r="CW246" s="784"/>
      <c r="CX246" s="784"/>
      <c r="CY246" s="784"/>
      <c r="CZ246" s="784"/>
      <c r="DA246" s="199"/>
      <c r="DB246" s="871"/>
      <c r="DC246" s="784"/>
      <c r="DD246" s="784"/>
      <c r="DE246" s="784"/>
      <c r="DF246" s="784"/>
      <c r="DG246" s="784"/>
      <c r="DH246" s="784"/>
      <c r="DI246" s="784"/>
      <c r="DJ246" s="872"/>
    </row>
    <row r="247" spans="1:114" ht="15" customHeight="1" x14ac:dyDescent="0.25">
      <c r="A247" s="1737"/>
      <c r="B247" s="860">
        <v>17</v>
      </c>
      <c r="C247" s="863" t="s">
        <v>1332</v>
      </c>
      <c r="D247" s="915">
        <f t="shared" si="3"/>
        <v>4</v>
      </c>
      <c r="E247" s="873"/>
      <c r="F247" s="784"/>
      <c r="G247" s="784"/>
      <c r="H247" s="784"/>
      <c r="I247" s="784"/>
      <c r="J247" s="784"/>
      <c r="K247" s="784"/>
      <c r="L247" s="784"/>
      <c r="M247" s="872"/>
      <c r="N247" s="871"/>
      <c r="O247" s="784"/>
      <c r="P247" s="784"/>
      <c r="Q247" s="784"/>
      <c r="R247" s="784"/>
      <c r="S247" s="784"/>
      <c r="T247" s="784"/>
      <c r="U247" s="784"/>
      <c r="V247" s="784"/>
      <c r="W247" s="784"/>
      <c r="X247" s="784"/>
      <c r="Y247" s="872"/>
      <c r="Z247" s="871"/>
      <c r="AA247" s="784"/>
      <c r="AB247" s="784"/>
      <c r="AC247" s="784"/>
      <c r="AD247" s="784"/>
      <c r="AE247" s="784"/>
      <c r="AF247" s="784"/>
      <c r="AG247" s="784"/>
      <c r="AH247" s="784"/>
      <c r="AI247" s="784"/>
      <c r="AJ247" s="784"/>
      <c r="AK247" s="784"/>
      <c r="AL247" s="784">
        <v>1</v>
      </c>
      <c r="AM247" s="784"/>
      <c r="AN247" s="784"/>
      <c r="AO247" s="784"/>
      <c r="AP247" s="872"/>
      <c r="AQ247" s="871"/>
      <c r="AR247" s="784"/>
      <c r="AS247" s="784"/>
      <c r="AT247" s="784"/>
      <c r="AU247" s="784"/>
      <c r="AV247" s="784"/>
      <c r="AW247" s="784"/>
      <c r="AX247" s="784"/>
      <c r="AY247" s="784"/>
      <c r="AZ247" s="784"/>
      <c r="BA247" s="784">
        <v>1</v>
      </c>
      <c r="BB247" s="784"/>
      <c r="BC247" s="784"/>
      <c r="BD247" s="784"/>
      <c r="BE247" s="784"/>
      <c r="BF247" s="784"/>
      <c r="BG247" s="784"/>
      <c r="BH247" s="784"/>
      <c r="BI247" s="872"/>
      <c r="BJ247" s="80"/>
      <c r="BK247" s="784"/>
      <c r="BL247" s="784"/>
      <c r="BM247" s="784"/>
      <c r="BN247" s="784"/>
      <c r="BO247" s="784"/>
      <c r="BP247" s="784"/>
      <c r="BQ247" s="784"/>
      <c r="BR247" s="784"/>
      <c r="BS247" s="784"/>
      <c r="BT247" s="784"/>
      <c r="BU247" s="784"/>
      <c r="BV247" s="233"/>
      <c r="BW247" s="872"/>
      <c r="BX247" s="871"/>
      <c r="BY247" s="784"/>
      <c r="BZ247" s="784"/>
      <c r="CA247" s="784"/>
      <c r="CB247" s="784"/>
      <c r="CC247" s="784"/>
      <c r="CD247" s="784"/>
      <c r="CE247" s="784"/>
      <c r="CF247" s="784"/>
      <c r="CG247" s="784"/>
      <c r="CH247" s="784"/>
      <c r="CI247" s="784">
        <v>1</v>
      </c>
      <c r="CJ247" s="784"/>
      <c r="CK247" s="784"/>
      <c r="CL247" s="784"/>
      <c r="CM247" s="784"/>
      <c r="CN247" s="784"/>
      <c r="CO247" s="784"/>
      <c r="CP247" s="784"/>
      <c r="CQ247" s="784"/>
      <c r="CR247" s="784"/>
      <c r="CS247" s="784"/>
      <c r="CT247" s="784"/>
      <c r="CU247" s="784"/>
      <c r="CV247" s="784"/>
      <c r="CW247" s="784"/>
      <c r="CX247" s="784">
        <v>1</v>
      </c>
      <c r="CY247" s="784"/>
      <c r="CZ247" s="784"/>
      <c r="DA247" s="199"/>
      <c r="DB247" s="871"/>
      <c r="DC247" s="784"/>
      <c r="DD247" s="784"/>
      <c r="DE247" s="784"/>
      <c r="DF247" s="784"/>
      <c r="DG247" s="784"/>
      <c r="DH247" s="784"/>
      <c r="DI247" s="784"/>
      <c r="DJ247" s="872"/>
    </row>
    <row r="248" spans="1:114" s="1336" customFormat="1" ht="15" customHeight="1" x14ac:dyDescent="0.25">
      <c r="A248" s="1737"/>
      <c r="B248" s="861">
        <v>18</v>
      </c>
      <c r="C248" s="1420" t="s">
        <v>398</v>
      </c>
      <c r="D248" s="915">
        <f t="shared" si="3"/>
        <v>1</v>
      </c>
      <c r="E248" s="873"/>
      <c r="F248" s="1337"/>
      <c r="G248" s="1337"/>
      <c r="H248" s="1337"/>
      <c r="I248" s="1337"/>
      <c r="J248" s="1337"/>
      <c r="K248" s="1337"/>
      <c r="L248" s="1337"/>
      <c r="M248" s="872"/>
      <c r="N248" s="871"/>
      <c r="O248" s="1337"/>
      <c r="P248" s="1337"/>
      <c r="Q248" s="1337"/>
      <c r="R248" s="1337"/>
      <c r="S248" s="1337"/>
      <c r="T248" s="1337"/>
      <c r="U248" s="1337"/>
      <c r="V248" s="1337"/>
      <c r="W248" s="1337"/>
      <c r="X248" s="1337"/>
      <c r="Y248" s="872"/>
      <c r="Z248" s="871"/>
      <c r="AA248" s="1337"/>
      <c r="AB248" s="1337"/>
      <c r="AC248" s="1337"/>
      <c r="AD248" s="1337"/>
      <c r="AE248" s="1337"/>
      <c r="AF248" s="1337"/>
      <c r="AG248" s="1337"/>
      <c r="AH248" s="1337"/>
      <c r="AI248" s="1337"/>
      <c r="AJ248" s="1337"/>
      <c r="AK248" s="1337"/>
      <c r="AL248" s="1337"/>
      <c r="AM248" s="1337"/>
      <c r="AN248" s="1337"/>
      <c r="AO248" s="1337"/>
      <c r="AP248" s="872"/>
      <c r="AQ248" s="871"/>
      <c r="AR248" s="1337"/>
      <c r="AS248" s="1337"/>
      <c r="AT248" s="1337"/>
      <c r="AU248" s="1337"/>
      <c r="AV248" s="1337"/>
      <c r="AW248" s="1337"/>
      <c r="AX248" s="1337"/>
      <c r="AY248" s="1337"/>
      <c r="AZ248" s="1337"/>
      <c r="BA248" s="1337"/>
      <c r="BB248" s="1337"/>
      <c r="BC248" s="1337"/>
      <c r="BD248" s="1337"/>
      <c r="BE248" s="1337"/>
      <c r="BF248" s="1337"/>
      <c r="BG248" s="1337"/>
      <c r="BH248" s="1337"/>
      <c r="BI248" s="872"/>
      <c r="BJ248" s="1383"/>
      <c r="BK248" s="1337">
        <v>1</v>
      </c>
      <c r="BL248" s="1337"/>
      <c r="BM248" s="1337"/>
      <c r="BN248" s="1337"/>
      <c r="BO248" s="1337"/>
      <c r="BP248" s="1337"/>
      <c r="BQ248" s="1337"/>
      <c r="BR248" s="1337"/>
      <c r="BS248" s="1337"/>
      <c r="BT248" s="1337"/>
      <c r="BU248" s="1337"/>
      <c r="BV248" s="233"/>
      <c r="BW248" s="872"/>
      <c r="BX248" s="871"/>
      <c r="BY248" s="1337"/>
      <c r="BZ248" s="1337"/>
      <c r="CA248" s="1337"/>
      <c r="CB248" s="1337"/>
      <c r="CC248" s="1337"/>
      <c r="CD248" s="1337"/>
      <c r="CE248" s="1337"/>
      <c r="CF248" s="1337"/>
      <c r="CG248" s="1337"/>
      <c r="CH248" s="1337"/>
      <c r="CI248" s="1337"/>
      <c r="CJ248" s="1337"/>
      <c r="CK248" s="1337"/>
      <c r="CL248" s="1337"/>
      <c r="CM248" s="1337"/>
      <c r="CN248" s="1337"/>
      <c r="CO248" s="1337"/>
      <c r="CP248" s="1337"/>
      <c r="CQ248" s="1337"/>
      <c r="CR248" s="1337"/>
      <c r="CS248" s="1337"/>
      <c r="CT248" s="1337"/>
      <c r="CU248" s="1337"/>
      <c r="CV248" s="1337"/>
      <c r="CW248" s="1337"/>
      <c r="CX248" s="1337"/>
      <c r="CY248" s="1337"/>
      <c r="CZ248" s="1337"/>
      <c r="DA248" s="1421"/>
      <c r="DB248" s="871"/>
      <c r="DC248" s="1337"/>
      <c r="DD248" s="1337"/>
      <c r="DE248" s="1337"/>
      <c r="DF248" s="1337"/>
      <c r="DG248" s="1337"/>
      <c r="DH248" s="1337"/>
      <c r="DI248" s="1337"/>
      <c r="DJ248" s="872"/>
    </row>
    <row r="249" spans="1:114" ht="15" customHeight="1" thickBot="1" x14ac:dyDescent="0.3">
      <c r="A249" s="1737"/>
      <c r="B249" s="948">
        <v>19</v>
      </c>
      <c r="C249" s="863" t="s">
        <v>371</v>
      </c>
      <c r="D249" s="915">
        <f t="shared" si="3"/>
        <v>0</v>
      </c>
      <c r="E249" s="873"/>
      <c r="F249" s="784"/>
      <c r="G249" s="784"/>
      <c r="H249" s="784"/>
      <c r="I249" s="784"/>
      <c r="J249" s="784"/>
      <c r="K249" s="784"/>
      <c r="L249" s="784"/>
      <c r="M249" s="872"/>
      <c r="N249" s="871"/>
      <c r="O249" s="784"/>
      <c r="P249" s="784"/>
      <c r="Q249" s="784"/>
      <c r="R249" s="784"/>
      <c r="S249" s="784"/>
      <c r="T249" s="784"/>
      <c r="U249" s="784"/>
      <c r="V249" s="784"/>
      <c r="W249" s="784"/>
      <c r="X249" s="784"/>
      <c r="Y249" s="872"/>
      <c r="Z249" s="871"/>
      <c r="AA249" s="784"/>
      <c r="AB249" s="784"/>
      <c r="AC249" s="784"/>
      <c r="AD249" s="784"/>
      <c r="AE249" s="784"/>
      <c r="AF249" s="784"/>
      <c r="AG249" s="784"/>
      <c r="AH249" s="784"/>
      <c r="AI249" s="784"/>
      <c r="AJ249" s="784"/>
      <c r="AK249" s="784"/>
      <c r="AL249" s="784"/>
      <c r="AM249" s="784"/>
      <c r="AN249" s="784"/>
      <c r="AO249" s="784"/>
      <c r="AP249" s="872"/>
      <c r="AQ249" s="871"/>
      <c r="AR249" s="784"/>
      <c r="AS249" s="784"/>
      <c r="AT249" s="784"/>
      <c r="AU249" s="784"/>
      <c r="AV249" s="784"/>
      <c r="AW249" s="784"/>
      <c r="AX249" s="784"/>
      <c r="AY249" s="784"/>
      <c r="AZ249" s="784"/>
      <c r="BA249" s="784"/>
      <c r="BB249" s="784"/>
      <c r="BC249" s="784"/>
      <c r="BD249" s="784"/>
      <c r="BE249" s="784"/>
      <c r="BF249" s="784"/>
      <c r="BG249" s="784"/>
      <c r="BH249" s="784"/>
      <c r="BI249" s="872"/>
      <c r="BJ249" s="80"/>
      <c r="BK249" s="784"/>
      <c r="BL249" s="784"/>
      <c r="BM249" s="784"/>
      <c r="BN249" s="784"/>
      <c r="BO249" s="784"/>
      <c r="BP249" s="784"/>
      <c r="BQ249" s="784"/>
      <c r="BR249" s="784"/>
      <c r="BS249" s="784"/>
      <c r="BT249" s="784"/>
      <c r="BU249" s="784"/>
      <c r="BV249" s="233"/>
      <c r="BW249" s="872"/>
      <c r="BX249" s="871"/>
      <c r="BY249" s="784"/>
      <c r="BZ249" s="784"/>
      <c r="CA249" s="784"/>
      <c r="CB249" s="784"/>
      <c r="CC249" s="784"/>
      <c r="CD249" s="784"/>
      <c r="CE249" s="784"/>
      <c r="CF249" s="784"/>
      <c r="CG249" s="784"/>
      <c r="CH249" s="784"/>
      <c r="CI249" s="784"/>
      <c r="CJ249" s="784"/>
      <c r="CK249" s="784"/>
      <c r="CL249" s="784"/>
      <c r="CM249" s="784"/>
      <c r="CN249" s="784"/>
      <c r="CO249" s="784"/>
      <c r="CP249" s="784"/>
      <c r="CQ249" s="784"/>
      <c r="CR249" s="784"/>
      <c r="CS249" s="784"/>
      <c r="CT249" s="784"/>
      <c r="CU249" s="784"/>
      <c r="CV249" s="784"/>
      <c r="CW249" s="784"/>
      <c r="CX249" s="784"/>
      <c r="CY249" s="784"/>
      <c r="CZ249" s="784"/>
      <c r="DA249" s="199"/>
      <c r="DB249" s="871"/>
      <c r="DC249" s="784"/>
      <c r="DD249" s="784"/>
      <c r="DE249" s="784"/>
      <c r="DF249" s="784"/>
      <c r="DG249" s="784"/>
      <c r="DH249" s="784"/>
      <c r="DI249" s="784"/>
      <c r="DJ249" s="872"/>
    </row>
    <row r="250" spans="1:114" ht="15" customHeight="1" thickBot="1" x14ac:dyDescent="0.3">
      <c r="A250" s="1738"/>
      <c r="B250" s="349">
        <v>20</v>
      </c>
      <c r="C250" s="895" t="s">
        <v>437</v>
      </c>
      <c r="D250" s="935">
        <f t="shared" si="3"/>
        <v>1</v>
      </c>
      <c r="E250" s="951"/>
      <c r="F250" s="79"/>
      <c r="G250" s="79"/>
      <c r="H250" s="79"/>
      <c r="I250" s="79"/>
      <c r="J250" s="79"/>
      <c r="K250" s="79"/>
      <c r="L250" s="79"/>
      <c r="M250" s="875"/>
      <c r="N250" s="876"/>
      <c r="O250" s="79"/>
      <c r="P250" s="79"/>
      <c r="Q250" s="79"/>
      <c r="R250" s="79"/>
      <c r="S250" s="79"/>
      <c r="T250" s="79"/>
      <c r="U250" s="79"/>
      <c r="V250" s="79"/>
      <c r="W250" s="79"/>
      <c r="X250" s="79"/>
      <c r="Y250" s="875"/>
      <c r="Z250" s="876"/>
      <c r="AA250" s="79"/>
      <c r="AB250" s="79"/>
      <c r="AC250" s="79"/>
      <c r="AD250" s="79"/>
      <c r="AE250" s="79"/>
      <c r="AF250" s="79"/>
      <c r="AG250" s="79"/>
      <c r="AH250" s="79"/>
      <c r="AI250" s="79"/>
      <c r="AJ250" s="79"/>
      <c r="AK250" s="79"/>
      <c r="AL250" s="79"/>
      <c r="AM250" s="79"/>
      <c r="AN250" s="79"/>
      <c r="AO250" s="79"/>
      <c r="AP250" s="875"/>
      <c r="AQ250" s="876"/>
      <c r="AR250" s="79"/>
      <c r="AS250" s="79"/>
      <c r="AT250" s="79"/>
      <c r="AU250" s="79"/>
      <c r="AV250" s="79"/>
      <c r="AW250" s="79"/>
      <c r="AX250" s="79"/>
      <c r="AY250" s="79"/>
      <c r="AZ250" s="79"/>
      <c r="BA250" s="79"/>
      <c r="BB250" s="79"/>
      <c r="BC250" s="79"/>
      <c r="BD250" s="79"/>
      <c r="BE250" s="79"/>
      <c r="BF250" s="79"/>
      <c r="BG250" s="79"/>
      <c r="BH250" s="79"/>
      <c r="BI250" s="875"/>
      <c r="BJ250" s="81"/>
      <c r="BK250" s="79"/>
      <c r="BL250" s="79"/>
      <c r="BM250" s="79"/>
      <c r="BN250" s="79"/>
      <c r="BO250" s="79"/>
      <c r="BP250" s="79"/>
      <c r="BQ250" s="79"/>
      <c r="BR250" s="79"/>
      <c r="BS250" s="79"/>
      <c r="BT250" s="79"/>
      <c r="BU250" s="79"/>
      <c r="BV250" s="1249"/>
      <c r="BW250" s="875"/>
      <c r="BX250" s="876"/>
      <c r="BY250" s="79"/>
      <c r="BZ250" s="79"/>
      <c r="CA250" s="79"/>
      <c r="CB250" s="79"/>
      <c r="CC250" s="79"/>
      <c r="CD250" s="79"/>
      <c r="CE250" s="79"/>
      <c r="CF250" s="79"/>
      <c r="CG250" s="79"/>
      <c r="CH250" s="79"/>
      <c r="CI250" s="79"/>
      <c r="CJ250" s="79"/>
      <c r="CK250" s="79"/>
      <c r="CL250" s="79"/>
      <c r="CM250" s="79"/>
      <c r="CN250" s="79">
        <v>1</v>
      </c>
      <c r="CO250" s="79"/>
      <c r="CP250" s="79"/>
      <c r="CQ250" s="79"/>
      <c r="CR250" s="79"/>
      <c r="CS250" s="79"/>
      <c r="CT250" s="79"/>
      <c r="CU250" s="79"/>
      <c r="CV250" s="79"/>
      <c r="CW250" s="79"/>
      <c r="CX250" s="79"/>
      <c r="CY250" s="79"/>
      <c r="CZ250" s="79"/>
      <c r="DA250" s="200"/>
      <c r="DB250" s="876"/>
      <c r="DC250" s="79"/>
      <c r="DD250" s="79"/>
      <c r="DE250" s="79"/>
      <c r="DF250" s="79"/>
      <c r="DG250" s="79"/>
      <c r="DH250" s="79"/>
      <c r="DI250" s="79"/>
      <c r="DJ250" s="875"/>
    </row>
    <row r="251" spans="1:114" ht="18" customHeight="1" x14ac:dyDescent="0.25">
      <c r="A251" s="1750" t="s">
        <v>547</v>
      </c>
      <c r="B251" s="937">
        <v>1</v>
      </c>
      <c r="C251" s="967" t="s">
        <v>858</v>
      </c>
      <c r="D251" s="968">
        <f t="shared" si="3"/>
        <v>1</v>
      </c>
      <c r="E251" s="891"/>
      <c r="F251" s="761"/>
      <c r="G251" s="761"/>
      <c r="H251" s="761"/>
      <c r="I251" s="761"/>
      <c r="J251" s="761"/>
      <c r="K251" s="761"/>
      <c r="L251" s="761"/>
      <c r="M251" s="878"/>
      <c r="N251" s="877"/>
      <c r="O251" s="761"/>
      <c r="P251" s="761"/>
      <c r="Q251" s="761"/>
      <c r="R251" s="761"/>
      <c r="S251" s="761"/>
      <c r="T251" s="761"/>
      <c r="U251" s="761"/>
      <c r="V251" s="761"/>
      <c r="W251" s="761"/>
      <c r="X251" s="761"/>
      <c r="Y251" s="878"/>
      <c r="Z251" s="877"/>
      <c r="AA251" s="761"/>
      <c r="AB251" s="761"/>
      <c r="AC251" s="761"/>
      <c r="AD251" s="761"/>
      <c r="AE251" s="761"/>
      <c r="AF251" s="761"/>
      <c r="AG251" s="761"/>
      <c r="AH251" s="761"/>
      <c r="AI251" s="761"/>
      <c r="AJ251" s="761"/>
      <c r="AK251" s="761"/>
      <c r="AL251" s="761"/>
      <c r="AM251" s="761"/>
      <c r="AN251" s="761"/>
      <c r="AO251" s="761"/>
      <c r="AP251" s="878"/>
      <c r="AQ251" s="877"/>
      <c r="AR251" s="761"/>
      <c r="AS251" s="761"/>
      <c r="AT251" s="761"/>
      <c r="AU251" s="761"/>
      <c r="AV251" s="761"/>
      <c r="AW251" s="761"/>
      <c r="AX251" s="761"/>
      <c r="AY251" s="761"/>
      <c r="AZ251" s="761"/>
      <c r="BA251" s="761"/>
      <c r="BB251" s="761"/>
      <c r="BC251" s="761"/>
      <c r="BD251" s="761"/>
      <c r="BE251" s="761"/>
      <c r="BF251" s="761"/>
      <c r="BG251" s="761"/>
      <c r="BH251" s="761"/>
      <c r="BI251" s="878"/>
      <c r="BJ251" s="694"/>
      <c r="BK251" s="761"/>
      <c r="BL251" s="761"/>
      <c r="BM251" s="761"/>
      <c r="BN251" s="761"/>
      <c r="BO251" s="761"/>
      <c r="BP251" s="761"/>
      <c r="BQ251" s="761"/>
      <c r="BR251" s="761"/>
      <c r="BS251" s="761"/>
      <c r="BT251" s="761"/>
      <c r="BU251" s="761"/>
      <c r="BV251" s="1247"/>
      <c r="BW251" s="878"/>
      <c r="BX251" s="877"/>
      <c r="BY251" s="761"/>
      <c r="BZ251" s="761"/>
      <c r="CA251" s="761"/>
      <c r="CB251" s="761"/>
      <c r="CC251" s="761"/>
      <c r="CD251" s="761"/>
      <c r="CE251" s="761"/>
      <c r="CF251" s="761"/>
      <c r="CG251" s="761"/>
      <c r="CH251" s="761"/>
      <c r="CI251" s="761"/>
      <c r="CJ251" s="761"/>
      <c r="CK251" s="761"/>
      <c r="CL251" s="761"/>
      <c r="CM251" s="761"/>
      <c r="CN251" s="761"/>
      <c r="CO251" s="761"/>
      <c r="CP251" s="761"/>
      <c r="CQ251" s="761"/>
      <c r="CR251" s="761"/>
      <c r="CS251" s="761"/>
      <c r="CT251" s="761"/>
      <c r="CU251" s="761"/>
      <c r="CV251" s="761"/>
      <c r="CW251" s="761"/>
      <c r="CX251" s="761"/>
      <c r="CY251" s="761"/>
      <c r="CZ251" s="761"/>
      <c r="DA251" s="488"/>
      <c r="DB251" s="877"/>
      <c r="DC251" s="761"/>
      <c r="DD251" s="761"/>
      <c r="DE251" s="761"/>
      <c r="DF251" s="761"/>
      <c r="DG251" s="761"/>
      <c r="DH251" s="761"/>
      <c r="DI251" s="761">
        <v>1</v>
      </c>
      <c r="DJ251" s="878"/>
    </row>
    <row r="252" spans="1:114" ht="18" customHeight="1" x14ac:dyDescent="0.25">
      <c r="A252" s="1750"/>
      <c r="B252" s="862">
        <v>2</v>
      </c>
      <c r="C252" s="1181" t="s">
        <v>1148</v>
      </c>
      <c r="D252" s="968">
        <f t="shared" si="3"/>
        <v>0</v>
      </c>
      <c r="E252" s="891"/>
      <c r="F252" s="761"/>
      <c r="G252" s="761"/>
      <c r="H252" s="761"/>
      <c r="I252" s="761"/>
      <c r="J252" s="761"/>
      <c r="K252" s="761"/>
      <c r="L252" s="761"/>
      <c r="M252" s="878"/>
      <c r="N252" s="877"/>
      <c r="O252" s="761"/>
      <c r="P252" s="761"/>
      <c r="Q252" s="761"/>
      <c r="R252" s="761"/>
      <c r="S252" s="761"/>
      <c r="T252" s="761"/>
      <c r="U252" s="761"/>
      <c r="V252" s="761"/>
      <c r="W252" s="761"/>
      <c r="X252" s="761"/>
      <c r="Y252" s="878"/>
      <c r="Z252" s="877"/>
      <c r="AA252" s="761"/>
      <c r="AB252" s="761"/>
      <c r="AC252" s="761"/>
      <c r="AD252" s="761"/>
      <c r="AE252" s="761"/>
      <c r="AF252" s="761"/>
      <c r="AG252" s="761"/>
      <c r="AH252" s="761"/>
      <c r="AI252" s="761"/>
      <c r="AJ252" s="761"/>
      <c r="AK252" s="761"/>
      <c r="AL252" s="761"/>
      <c r="AM252" s="761"/>
      <c r="AN252" s="761"/>
      <c r="AO252" s="761"/>
      <c r="AP252" s="878"/>
      <c r="AQ252" s="877"/>
      <c r="AR252" s="761"/>
      <c r="AS252" s="761"/>
      <c r="AT252" s="761"/>
      <c r="AU252" s="761"/>
      <c r="AV252" s="761"/>
      <c r="AW252" s="761"/>
      <c r="AX252" s="761"/>
      <c r="AY252" s="761"/>
      <c r="AZ252" s="761"/>
      <c r="BA252" s="761"/>
      <c r="BB252" s="761"/>
      <c r="BC252" s="761"/>
      <c r="BD252" s="761"/>
      <c r="BE252" s="761"/>
      <c r="BF252" s="761"/>
      <c r="BG252" s="761"/>
      <c r="BH252" s="761"/>
      <c r="BI252" s="878"/>
      <c r="BJ252" s="694"/>
      <c r="BK252" s="761"/>
      <c r="BL252" s="761"/>
      <c r="BM252" s="761"/>
      <c r="BN252" s="761"/>
      <c r="BO252" s="761"/>
      <c r="BP252" s="761"/>
      <c r="BQ252" s="761"/>
      <c r="BR252" s="761"/>
      <c r="BS252" s="761"/>
      <c r="BT252" s="761"/>
      <c r="BU252" s="761"/>
      <c r="BV252" s="1247"/>
      <c r="BW252" s="878"/>
      <c r="BX252" s="877"/>
      <c r="BY252" s="761"/>
      <c r="BZ252" s="761"/>
      <c r="CA252" s="761"/>
      <c r="CB252" s="761"/>
      <c r="CC252" s="761"/>
      <c r="CD252" s="761"/>
      <c r="CE252" s="761"/>
      <c r="CF252" s="761"/>
      <c r="CG252" s="761"/>
      <c r="CH252" s="761"/>
      <c r="CI252" s="761"/>
      <c r="CJ252" s="761"/>
      <c r="CK252" s="761"/>
      <c r="CL252" s="761"/>
      <c r="CM252" s="761"/>
      <c r="CN252" s="761"/>
      <c r="CO252" s="761"/>
      <c r="CP252" s="761"/>
      <c r="CQ252" s="761"/>
      <c r="CR252" s="761"/>
      <c r="CS252" s="761"/>
      <c r="CT252" s="761"/>
      <c r="CU252" s="761"/>
      <c r="CV252" s="761"/>
      <c r="CW252" s="761"/>
      <c r="CX252" s="761"/>
      <c r="CY252" s="761"/>
      <c r="CZ252" s="761"/>
      <c r="DA252" s="488"/>
      <c r="DB252" s="877"/>
      <c r="DC252" s="761"/>
      <c r="DD252" s="761"/>
      <c r="DE252" s="761"/>
      <c r="DF252" s="761"/>
      <c r="DG252" s="761"/>
      <c r="DH252" s="761"/>
      <c r="DI252" s="761"/>
      <c r="DJ252" s="878"/>
    </row>
    <row r="253" spans="1:114" ht="18" customHeight="1" x14ac:dyDescent="0.25">
      <c r="A253" s="1750"/>
      <c r="B253" s="1182">
        <v>3</v>
      </c>
      <c r="C253" s="967" t="s">
        <v>1149</v>
      </c>
      <c r="D253" s="968">
        <f t="shared" si="3"/>
        <v>0</v>
      </c>
      <c r="E253" s="891"/>
      <c r="F253" s="761"/>
      <c r="G253" s="761"/>
      <c r="H253" s="761"/>
      <c r="I253" s="761"/>
      <c r="J253" s="761"/>
      <c r="K253" s="761"/>
      <c r="L253" s="761"/>
      <c r="M253" s="878"/>
      <c r="N253" s="877"/>
      <c r="O253" s="761"/>
      <c r="P253" s="761"/>
      <c r="Q253" s="761"/>
      <c r="R253" s="761"/>
      <c r="S253" s="761"/>
      <c r="T253" s="761"/>
      <c r="U253" s="761"/>
      <c r="V253" s="761"/>
      <c r="W253" s="761"/>
      <c r="X253" s="761"/>
      <c r="Y253" s="878"/>
      <c r="Z253" s="877"/>
      <c r="AA253" s="761"/>
      <c r="AB253" s="761"/>
      <c r="AC253" s="761"/>
      <c r="AD253" s="761"/>
      <c r="AE253" s="761"/>
      <c r="AF253" s="761"/>
      <c r="AG253" s="761"/>
      <c r="AH253" s="761"/>
      <c r="AI253" s="761"/>
      <c r="AJ253" s="761"/>
      <c r="AK253" s="761"/>
      <c r="AL253" s="761"/>
      <c r="AM253" s="761"/>
      <c r="AN253" s="761"/>
      <c r="AO253" s="761"/>
      <c r="AP253" s="878"/>
      <c r="AQ253" s="877"/>
      <c r="AR253" s="761"/>
      <c r="AS253" s="761"/>
      <c r="AT253" s="761"/>
      <c r="AU253" s="761"/>
      <c r="AV253" s="761"/>
      <c r="AW253" s="761"/>
      <c r="AX253" s="761"/>
      <c r="AY253" s="761"/>
      <c r="AZ253" s="761"/>
      <c r="BA253" s="761"/>
      <c r="BB253" s="761"/>
      <c r="BC253" s="761"/>
      <c r="BD253" s="761"/>
      <c r="BE253" s="761"/>
      <c r="BF253" s="761"/>
      <c r="BG253" s="761"/>
      <c r="BH253" s="761"/>
      <c r="BI253" s="878"/>
      <c r="BJ253" s="694"/>
      <c r="BK253" s="761"/>
      <c r="BL253" s="761"/>
      <c r="BM253" s="761"/>
      <c r="BN253" s="761"/>
      <c r="BO253" s="761"/>
      <c r="BP253" s="761"/>
      <c r="BQ253" s="761"/>
      <c r="BR253" s="761"/>
      <c r="BS253" s="761"/>
      <c r="BT253" s="761"/>
      <c r="BU253" s="761"/>
      <c r="BV253" s="1247"/>
      <c r="BW253" s="878"/>
      <c r="BX253" s="877"/>
      <c r="BY253" s="761"/>
      <c r="BZ253" s="761"/>
      <c r="CA253" s="761"/>
      <c r="CB253" s="761"/>
      <c r="CC253" s="761"/>
      <c r="CD253" s="761"/>
      <c r="CE253" s="761"/>
      <c r="CF253" s="761"/>
      <c r="CG253" s="761"/>
      <c r="CH253" s="761"/>
      <c r="CI253" s="761"/>
      <c r="CJ253" s="761"/>
      <c r="CK253" s="761"/>
      <c r="CL253" s="761"/>
      <c r="CM253" s="761"/>
      <c r="CN253" s="761"/>
      <c r="CO253" s="761"/>
      <c r="CP253" s="761"/>
      <c r="CQ253" s="761"/>
      <c r="CR253" s="761"/>
      <c r="CS253" s="761"/>
      <c r="CT253" s="761"/>
      <c r="CU253" s="761"/>
      <c r="CV253" s="761"/>
      <c r="CW253" s="761"/>
      <c r="CX253" s="761"/>
      <c r="CY253" s="761"/>
      <c r="CZ253" s="761"/>
      <c r="DA253" s="488"/>
      <c r="DB253" s="877"/>
      <c r="DC253" s="761"/>
      <c r="DD253" s="761"/>
      <c r="DE253" s="761"/>
      <c r="DF253" s="761"/>
      <c r="DG253" s="761"/>
      <c r="DH253" s="761"/>
      <c r="DI253" s="761"/>
      <c r="DJ253" s="878"/>
    </row>
    <row r="254" spans="1:114" ht="18" customHeight="1" x14ac:dyDescent="0.25">
      <c r="A254" s="1750"/>
      <c r="B254" s="861">
        <v>4</v>
      </c>
      <c r="C254" s="967" t="s">
        <v>1315</v>
      </c>
      <c r="D254" s="968">
        <f t="shared" si="3"/>
        <v>1</v>
      </c>
      <c r="E254" s="891"/>
      <c r="F254" s="761"/>
      <c r="G254" s="761"/>
      <c r="H254" s="761"/>
      <c r="I254" s="761"/>
      <c r="J254" s="761"/>
      <c r="K254" s="761"/>
      <c r="L254" s="761"/>
      <c r="M254" s="878"/>
      <c r="N254" s="877"/>
      <c r="O254" s="761"/>
      <c r="P254" s="761"/>
      <c r="Q254" s="761"/>
      <c r="R254" s="761"/>
      <c r="S254" s="761"/>
      <c r="T254" s="761"/>
      <c r="U254" s="761"/>
      <c r="V254" s="761"/>
      <c r="W254" s="761"/>
      <c r="X254" s="761"/>
      <c r="Y254" s="878"/>
      <c r="Z254" s="877"/>
      <c r="AA254" s="761"/>
      <c r="AB254" s="761"/>
      <c r="AC254" s="761"/>
      <c r="AD254" s="761"/>
      <c r="AE254" s="761"/>
      <c r="AF254" s="761"/>
      <c r="AG254" s="761"/>
      <c r="AH254" s="761"/>
      <c r="AI254" s="761"/>
      <c r="AJ254" s="761"/>
      <c r="AK254" s="761"/>
      <c r="AL254" s="761"/>
      <c r="AM254" s="761"/>
      <c r="AN254" s="761"/>
      <c r="AO254" s="761"/>
      <c r="AP254" s="878"/>
      <c r="AQ254" s="877"/>
      <c r="AR254" s="761"/>
      <c r="AS254" s="761"/>
      <c r="AT254" s="761"/>
      <c r="AU254" s="761"/>
      <c r="AV254" s="761"/>
      <c r="AW254" s="761"/>
      <c r="AX254" s="761"/>
      <c r="AY254" s="761"/>
      <c r="AZ254" s="761"/>
      <c r="BA254" s="761"/>
      <c r="BB254" s="761"/>
      <c r="BC254" s="761"/>
      <c r="BD254" s="761"/>
      <c r="BE254" s="761"/>
      <c r="BF254" s="761"/>
      <c r="BG254" s="761"/>
      <c r="BH254" s="761"/>
      <c r="BI254" s="878"/>
      <c r="BJ254" s="694"/>
      <c r="BK254" s="761"/>
      <c r="BL254" s="761"/>
      <c r="BM254" s="761"/>
      <c r="BN254" s="761"/>
      <c r="BO254" s="761"/>
      <c r="BP254" s="761"/>
      <c r="BQ254" s="761"/>
      <c r="BR254" s="761"/>
      <c r="BS254" s="761"/>
      <c r="BT254" s="761"/>
      <c r="BU254" s="761"/>
      <c r="BV254" s="1247"/>
      <c r="BW254" s="878"/>
      <c r="BX254" s="877"/>
      <c r="BY254" s="761"/>
      <c r="BZ254" s="761"/>
      <c r="CA254" s="761"/>
      <c r="CB254" s="761"/>
      <c r="CC254" s="761"/>
      <c r="CD254" s="761"/>
      <c r="CE254" s="761"/>
      <c r="CF254" s="761"/>
      <c r="CG254" s="761"/>
      <c r="CH254" s="761"/>
      <c r="CI254" s="761"/>
      <c r="CJ254" s="761"/>
      <c r="CK254" s="761"/>
      <c r="CL254" s="761"/>
      <c r="CM254" s="761"/>
      <c r="CN254" s="761"/>
      <c r="CO254" s="761"/>
      <c r="CP254" s="761"/>
      <c r="CQ254" s="761"/>
      <c r="CR254" s="761"/>
      <c r="CS254" s="761"/>
      <c r="CT254" s="761"/>
      <c r="CU254" s="761"/>
      <c r="CV254" s="761">
        <v>1</v>
      </c>
      <c r="CW254" s="761"/>
      <c r="CX254" s="761"/>
      <c r="CY254" s="761"/>
      <c r="CZ254" s="761"/>
      <c r="DA254" s="488"/>
      <c r="DB254" s="877"/>
      <c r="DC254" s="761"/>
      <c r="DD254" s="761"/>
      <c r="DE254" s="761"/>
      <c r="DF254" s="761"/>
      <c r="DG254" s="761"/>
      <c r="DH254" s="761"/>
      <c r="DI254" s="761"/>
      <c r="DJ254" s="878"/>
    </row>
    <row r="255" spans="1:114" ht="18" customHeight="1" thickBot="1" x14ac:dyDescent="0.3">
      <c r="A255" s="1750"/>
      <c r="B255" s="861">
        <v>5</v>
      </c>
      <c r="C255" s="967" t="s">
        <v>1417</v>
      </c>
      <c r="D255" s="968">
        <f t="shared" si="3"/>
        <v>1</v>
      </c>
      <c r="E255" s="891"/>
      <c r="F255" s="761"/>
      <c r="G255" s="761"/>
      <c r="H255" s="761"/>
      <c r="I255" s="761"/>
      <c r="J255" s="761"/>
      <c r="K255" s="761"/>
      <c r="L255" s="761"/>
      <c r="M255" s="878"/>
      <c r="N255" s="877"/>
      <c r="O255" s="761"/>
      <c r="P255" s="761">
        <v>1</v>
      </c>
      <c r="Q255" s="761"/>
      <c r="R255" s="761"/>
      <c r="S255" s="761"/>
      <c r="T255" s="761"/>
      <c r="U255" s="761"/>
      <c r="V255" s="761"/>
      <c r="W255" s="761"/>
      <c r="X255" s="761"/>
      <c r="Y255" s="878"/>
      <c r="Z255" s="877"/>
      <c r="AA255" s="761"/>
      <c r="AB255" s="761"/>
      <c r="AC255" s="761"/>
      <c r="AD255" s="761"/>
      <c r="AE255" s="761"/>
      <c r="AF255" s="761"/>
      <c r="AG255" s="761"/>
      <c r="AH255" s="761"/>
      <c r="AI255" s="761"/>
      <c r="AJ255" s="761"/>
      <c r="AK255" s="761"/>
      <c r="AL255" s="761"/>
      <c r="AM255" s="761"/>
      <c r="AN255" s="761"/>
      <c r="AO255" s="761"/>
      <c r="AP255" s="878"/>
      <c r="AQ255" s="877"/>
      <c r="AR255" s="761"/>
      <c r="AS255" s="761"/>
      <c r="AT255" s="761"/>
      <c r="AU255" s="761"/>
      <c r="AV255" s="761"/>
      <c r="AW255" s="761"/>
      <c r="AX255" s="761"/>
      <c r="AY255" s="761"/>
      <c r="AZ255" s="761"/>
      <c r="BA255" s="761"/>
      <c r="BB255" s="761"/>
      <c r="BC255" s="761"/>
      <c r="BD255" s="761"/>
      <c r="BE255" s="761"/>
      <c r="BF255" s="761"/>
      <c r="BG255" s="761"/>
      <c r="BH255" s="761"/>
      <c r="BI255" s="878"/>
      <c r="BJ255" s="694"/>
      <c r="BK255" s="761"/>
      <c r="BL255" s="761"/>
      <c r="BM255" s="761"/>
      <c r="BN255" s="761"/>
      <c r="BO255" s="761"/>
      <c r="BP255" s="761"/>
      <c r="BQ255" s="761"/>
      <c r="BR255" s="761"/>
      <c r="BS255" s="761"/>
      <c r="BT255" s="761"/>
      <c r="BU255" s="761"/>
      <c r="BV255" s="1247"/>
      <c r="BW255" s="878"/>
      <c r="BX255" s="877"/>
      <c r="BY255" s="761"/>
      <c r="BZ255" s="761"/>
      <c r="CA255" s="761"/>
      <c r="CB255" s="761"/>
      <c r="CC255" s="761"/>
      <c r="CD255" s="761"/>
      <c r="CE255" s="761"/>
      <c r="CF255" s="761"/>
      <c r="CG255" s="761"/>
      <c r="CH255" s="761"/>
      <c r="CI255" s="761"/>
      <c r="CJ255" s="761"/>
      <c r="CK255" s="761"/>
      <c r="CL255" s="761"/>
      <c r="CM255" s="761"/>
      <c r="CN255" s="761"/>
      <c r="CO255" s="761"/>
      <c r="CP255" s="761"/>
      <c r="CQ255" s="761"/>
      <c r="CR255" s="761"/>
      <c r="CS255" s="761"/>
      <c r="CT255" s="761"/>
      <c r="CU255" s="761"/>
      <c r="CV255" s="761"/>
      <c r="CW255" s="761"/>
      <c r="CX255" s="761"/>
      <c r="CY255" s="761"/>
      <c r="CZ255" s="761"/>
      <c r="DA255" s="488"/>
      <c r="DB255" s="877"/>
      <c r="DC255" s="761"/>
      <c r="DD255" s="761"/>
      <c r="DE255" s="761"/>
      <c r="DF255" s="761"/>
      <c r="DG255" s="761"/>
      <c r="DH255" s="761"/>
      <c r="DI255" s="761"/>
      <c r="DJ255" s="878"/>
    </row>
    <row r="256" spans="1:114" ht="18" customHeight="1" thickBot="1" x14ac:dyDescent="0.3">
      <c r="A256" s="1751"/>
      <c r="B256" s="349">
        <v>6</v>
      </c>
      <c r="C256" s="969" t="s">
        <v>170</v>
      </c>
      <c r="D256" s="970">
        <f t="shared" si="3"/>
        <v>1</v>
      </c>
      <c r="E256" s="873"/>
      <c r="F256" s="784"/>
      <c r="G256" s="784"/>
      <c r="H256" s="784"/>
      <c r="I256" s="784"/>
      <c r="J256" s="784"/>
      <c r="K256" s="784"/>
      <c r="L256" s="784"/>
      <c r="M256" s="872"/>
      <c r="N256" s="871"/>
      <c r="O256" s="784"/>
      <c r="P256" s="784"/>
      <c r="Q256" s="784"/>
      <c r="R256" s="784"/>
      <c r="S256" s="784"/>
      <c r="T256" s="784"/>
      <c r="U256" s="784"/>
      <c r="V256" s="784"/>
      <c r="W256" s="784"/>
      <c r="X256" s="784"/>
      <c r="Y256" s="872"/>
      <c r="Z256" s="871"/>
      <c r="AA256" s="784"/>
      <c r="AB256" s="784"/>
      <c r="AC256" s="784"/>
      <c r="AD256" s="784"/>
      <c r="AE256" s="784"/>
      <c r="AF256" s="784"/>
      <c r="AG256" s="784"/>
      <c r="AH256" s="784"/>
      <c r="AI256" s="784"/>
      <c r="AJ256" s="784"/>
      <c r="AK256" s="784"/>
      <c r="AL256" s="784"/>
      <c r="AM256" s="784"/>
      <c r="AN256" s="784"/>
      <c r="AO256" s="784"/>
      <c r="AP256" s="872"/>
      <c r="AQ256" s="871"/>
      <c r="AR256" s="784"/>
      <c r="AS256" s="784"/>
      <c r="AT256" s="784"/>
      <c r="AU256" s="784"/>
      <c r="AV256" s="784"/>
      <c r="AW256" s="784"/>
      <c r="AX256" s="784"/>
      <c r="AY256" s="784"/>
      <c r="AZ256" s="784"/>
      <c r="BA256" s="784"/>
      <c r="BB256" s="784"/>
      <c r="BC256" s="784"/>
      <c r="BD256" s="784"/>
      <c r="BE256" s="784"/>
      <c r="BF256" s="784"/>
      <c r="BG256" s="784"/>
      <c r="BH256" s="784"/>
      <c r="BI256" s="872"/>
      <c r="BJ256" s="80"/>
      <c r="BK256" s="784">
        <v>1</v>
      </c>
      <c r="BL256" s="784"/>
      <c r="BM256" s="784"/>
      <c r="BN256" s="784"/>
      <c r="BO256" s="784"/>
      <c r="BP256" s="784"/>
      <c r="BQ256" s="784"/>
      <c r="BR256" s="784"/>
      <c r="BS256" s="784"/>
      <c r="BT256" s="784"/>
      <c r="BU256" s="784"/>
      <c r="BV256" s="233"/>
      <c r="BW256" s="872"/>
      <c r="BX256" s="871"/>
      <c r="BY256" s="784"/>
      <c r="BZ256" s="784"/>
      <c r="CA256" s="784"/>
      <c r="CB256" s="784"/>
      <c r="CC256" s="784"/>
      <c r="CD256" s="784"/>
      <c r="CE256" s="784"/>
      <c r="CF256" s="784"/>
      <c r="CG256" s="784"/>
      <c r="CH256" s="784"/>
      <c r="CI256" s="784"/>
      <c r="CJ256" s="784"/>
      <c r="CK256" s="784"/>
      <c r="CL256" s="784"/>
      <c r="CM256" s="784"/>
      <c r="CN256" s="784"/>
      <c r="CO256" s="784"/>
      <c r="CP256" s="784"/>
      <c r="CQ256" s="784"/>
      <c r="CR256" s="784"/>
      <c r="CS256" s="784"/>
      <c r="CT256" s="784"/>
      <c r="CU256" s="784"/>
      <c r="CV256" s="784"/>
      <c r="CW256" s="784"/>
      <c r="CX256" s="784"/>
      <c r="CY256" s="784"/>
      <c r="CZ256" s="784"/>
      <c r="DA256" s="199"/>
      <c r="DB256" s="871"/>
      <c r="DC256" s="784"/>
      <c r="DD256" s="784"/>
      <c r="DE256" s="784"/>
      <c r="DF256" s="784"/>
      <c r="DG256" s="784"/>
      <c r="DH256" s="784"/>
      <c r="DI256" s="784"/>
      <c r="DJ256" s="872"/>
    </row>
    <row r="257" spans="2:115" ht="15.75" thickBot="1" x14ac:dyDescent="0.3">
      <c r="B257" s="901">
        <f>B60+B65+B101+B114+B143+B161+B175+B190+B200+B205+B230+B250+B256</f>
        <v>255</v>
      </c>
      <c r="C257" s="902" t="s">
        <v>686</v>
      </c>
      <c r="D257" s="912">
        <f t="shared" ref="D257:AH257" si="4">SUM(D3:D256)</f>
        <v>635</v>
      </c>
      <c r="E257" s="914">
        <f t="shared" si="4"/>
        <v>5</v>
      </c>
      <c r="F257" s="909">
        <f t="shared" si="4"/>
        <v>2</v>
      </c>
      <c r="G257" s="909">
        <f t="shared" si="4"/>
        <v>5</v>
      </c>
      <c r="H257" s="909">
        <f t="shared" si="4"/>
        <v>7</v>
      </c>
      <c r="I257" s="909">
        <f t="shared" si="4"/>
        <v>7</v>
      </c>
      <c r="J257" s="909">
        <f t="shared" si="4"/>
        <v>8</v>
      </c>
      <c r="K257" s="909">
        <f t="shared" si="4"/>
        <v>20</v>
      </c>
      <c r="L257" s="909">
        <f t="shared" si="4"/>
        <v>3</v>
      </c>
      <c r="M257" s="911">
        <f t="shared" si="4"/>
        <v>7</v>
      </c>
      <c r="N257" s="914">
        <f t="shared" si="4"/>
        <v>5</v>
      </c>
      <c r="O257" s="909">
        <f t="shared" si="4"/>
        <v>10</v>
      </c>
      <c r="P257" s="909">
        <f t="shared" si="4"/>
        <v>5</v>
      </c>
      <c r="Q257" s="909">
        <f t="shared" si="4"/>
        <v>6</v>
      </c>
      <c r="R257" s="909">
        <f t="shared" si="4"/>
        <v>7</v>
      </c>
      <c r="S257" s="909">
        <f t="shared" si="4"/>
        <v>4</v>
      </c>
      <c r="T257" s="909">
        <f t="shared" si="4"/>
        <v>7</v>
      </c>
      <c r="U257" s="909">
        <f t="shared" si="4"/>
        <v>8</v>
      </c>
      <c r="V257" s="909">
        <f t="shared" si="4"/>
        <v>4</v>
      </c>
      <c r="W257" s="909">
        <f t="shared" si="4"/>
        <v>5</v>
      </c>
      <c r="X257" s="909">
        <f t="shared" si="4"/>
        <v>4</v>
      </c>
      <c r="Y257" s="911">
        <f t="shared" si="4"/>
        <v>5</v>
      </c>
      <c r="Z257" s="914">
        <f t="shared" si="4"/>
        <v>7</v>
      </c>
      <c r="AA257" s="909">
        <f t="shared" si="4"/>
        <v>10</v>
      </c>
      <c r="AB257" s="909">
        <f t="shared" si="4"/>
        <v>6</v>
      </c>
      <c r="AC257" s="909">
        <f t="shared" si="4"/>
        <v>6</v>
      </c>
      <c r="AD257" s="909">
        <f t="shared" si="4"/>
        <v>10</v>
      </c>
      <c r="AE257" s="909">
        <f t="shared" si="4"/>
        <v>1</v>
      </c>
      <c r="AF257" s="909">
        <f t="shared" si="4"/>
        <v>6</v>
      </c>
      <c r="AG257" s="909">
        <f t="shared" si="4"/>
        <v>3</v>
      </c>
      <c r="AH257" s="909">
        <f t="shared" si="4"/>
        <v>7</v>
      </c>
      <c r="AI257" s="909">
        <f t="shared" ref="AI257:BN257" si="5">SUM(AI3:AI256)</f>
        <v>4</v>
      </c>
      <c r="AJ257" s="909">
        <f t="shared" si="5"/>
        <v>6</v>
      </c>
      <c r="AK257" s="909">
        <f t="shared" si="5"/>
        <v>3</v>
      </c>
      <c r="AL257" s="909">
        <f t="shared" si="5"/>
        <v>8</v>
      </c>
      <c r="AM257" s="909">
        <f t="shared" si="5"/>
        <v>5</v>
      </c>
      <c r="AN257" s="909">
        <f t="shared" si="5"/>
        <v>6</v>
      </c>
      <c r="AO257" s="909">
        <f t="shared" si="5"/>
        <v>10</v>
      </c>
      <c r="AP257" s="911">
        <f t="shared" si="5"/>
        <v>7</v>
      </c>
      <c r="AQ257" s="910">
        <f t="shared" si="5"/>
        <v>7</v>
      </c>
      <c r="AR257" s="909">
        <f t="shared" si="5"/>
        <v>2</v>
      </c>
      <c r="AS257" s="909">
        <f t="shared" si="5"/>
        <v>6</v>
      </c>
      <c r="AT257" s="909">
        <f t="shared" si="5"/>
        <v>3</v>
      </c>
      <c r="AU257" s="909">
        <f t="shared" si="5"/>
        <v>6</v>
      </c>
      <c r="AV257" s="909">
        <f t="shared" si="5"/>
        <v>7</v>
      </c>
      <c r="AW257" s="909">
        <f t="shared" si="5"/>
        <v>3</v>
      </c>
      <c r="AX257" s="909">
        <f t="shared" si="5"/>
        <v>3</v>
      </c>
      <c r="AY257" s="909">
        <f t="shared" si="5"/>
        <v>2</v>
      </c>
      <c r="AZ257" s="909">
        <f t="shared" si="5"/>
        <v>4</v>
      </c>
      <c r="BA257" s="909">
        <f t="shared" si="5"/>
        <v>8</v>
      </c>
      <c r="BB257" s="909">
        <f t="shared" si="5"/>
        <v>9</v>
      </c>
      <c r="BC257" s="909">
        <f t="shared" si="5"/>
        <v>5</v>
      </c>
      <c r="BD257" s="909">
        <f t="shared" si="5"/>
        <v>4</v>
      </c>
      <c r="BE257" s="909">
        <f t="shared" si="5"/>
        <v>3</v>
      </c>
      <c r="BF257" s="909">
        <f t="shared" si="5"/>
        <v>6</v>
      </c>
      <c r="BG257" s="909">
        <f t="shared" si="5"/>
        <v>5</v>
      </c>
      <c r="BH257" s="909">
        <f t="shared" si="5"/>
        <v>2</v>
      </c>
      <c r="BI257" s="913">
        <f t="shared" si="5"/>
        <v>8</v>
      </c>
      <c r="BJ257" s="914">
        <f t="shared" si="5"/>
        <v>7</v>
      </c>
      <c r="BK257" s="909">
        <f t="shared" si="5"/>
        <v>9</v>
      </c>
      <c r="BL257" s="909">
        <f t="shared" si="5"/>
        <v>10</v>
      </c>
      <c r="BM257" s="909">
        <f t="shared" si="5"/>
        <v>5</v>
      </c>
      <c r="BN257" s="909">
        <f t="shared" si="5"/>
        <v>7</v>
      </c>
      <c r="BO257" s="909">
        <f t="shared" ref="BO257:CP257" si="6">SUM(BO3:BO256)</f>
        <v>5</v>
      </c>
      <c r="BP257" s="909">
        <f t="shared" si="6"/>
        <v>5</v>
      </c>
      <c r="BQ257" s="909">
        <f t="shared" si="6"/>
        <v>4</v>
      </c>
      <c r="BR257" s="909">
        <f t="shared" si="6"/>
        <v>6</v>
      </c>
      <c r="BS257" s="909">
        <f t="shared" si="6"/>
        <v>7</v>
      </c>
      <c r="BT257" s="909">
        <f t="shared" si="6"/>
        <v>5</v>
      </c>
      <c r="BU257" s="909">
        <f t="shared" si="6"/>
        <v>5</v>
      </c>
      <c r="BV257" s="913">
        <f t="shared" si="6"/>
        <v>19</v>
      </c>
      <c r="BW257" s="911">
        <f t="shared" si="6"/>
        <v>1</v>
      </c>
      <c r="BX257" s="910">
        <f t="shared" si="6"/>
        <v>5</v>
      </c>
      <c r="BY257" s="909">
        <f t="shared" si="6"/>
        <v>5</v>
      </c>
      <c r="BZ257" s="909">
        <f t="shared" si="6"/>
        <v>9</v>
      </c>
      <c r="CA257" s="909">
        <f t="shared" si="6"/>
        <v>5</v>
      </c>
      <c r="CB257" s="909">
        <f t="shared" si="6"/>
        <v>0</v>
      </c>
      <c r="CC257" s="909">
        <f t="shared" si="6"/>
        <v>5</v>
      </c>
      <c r="CD257" s="909">
        <f t="shared" si="6"/>
        <v>7</v>
      </c>
      <c r="CE257" s="909">
        <f t="shared" si="6"/>
        <v>4</v>
      </c>
      <c r="CF257" s="909">
        <f t="shared" si="6"/>
        <v>4</v>
      </c>
      <c r="CG257" s="909">
        <f t="shared" si="6"/>
        <v>14</v>
      </c>
      <c r="CH257" s="909">
        <f t="shared" si="6"/>
        <v>3</v>
      </c>
      <c r="CI257" s="909">
        <f t="shared" si="6"/>
        <v>11</v>
      </c>
      <c r="CJ257" s="909">
        <f t="shared" si="6"/>
        <v>4</v>
      </c>
      <c r="CK257" s="909">
        <f t="shared" si="6"/>
        <v>8</v>
      </c>
      <c r="CL257" s="909">
        <f t="shared" si="6"/>
        <v>2</v>
      </c>
      <c r="CM257" s="909">
        <f t="shared" si="6"/>
        <v>3</v>
      </c>
      <c r="CN257" s="909">
        <f t="shared" si="6"/>
        <v>14</v>
      </c>
      <c r="CO257" s="909">
        <f t="shared" si="6"/>
        <v>2</v>
      </c>
      <c r="CP257" s="909">
        <f t="shared" si="6"/>
        <v>2</v>
      </c>
      <c r="CQ257" s="909">
        <f t="shared" ref="CQ257:DJ257" si="7">SUM(CQ3:CQ256)</f>
        <v>3</v>
      </c>
      <c r="CR257" s="909">
        <f t="shared" si="7"/>
        <v>5</v>
      </c>
      <c r="CS257" s="909">
        <f t="shared" si="7"/>
        <v>8</v>
      </c>
      <c r="CT257" s="909">
        <f t="shared" si="7"/>
        <v>3</v>
      </c>
      <c r="CU257" s="909">
        <f t="shared" si="7"/>
        <v>3</v>
      </c>
      <c r="CV257" s="909">
        <f t="shared" si="7"/>
        <v>11</v>
      </c>
      <c r="CW257" s="909">
        <f t="shared" si="7"/>
        <v>6</v>
      </c>
      <c r="CX257" s="909">
        <f t="shared" si="7"/>
        <v>8</v>
      </c>
      <c r="CY257" s="909">
        <f t="shared" si="7"/>
        <v>2</v>
      </c>
      <c r="CZ257" s="909">
        <f t="shared" si="7"/>
        <v>4</v>
      </c>
      <c r="DA257" s="1184">
        <f t="shared" si="7"/>
        <v>3</v>
      </c>
      <c r="DB257" s="914">
        <f t="shared" si="7"/>
        <v>7</v>
      </c>
      <c r="DC257" s="909">
        <f t="shared" si="7"/>
        <v>5</v>
      </c>
      <c r="DD257" s="909">
        <f t="shared" si="7"/>
        <v>6</v>
      </c>
      <c r="DE257" s="909">
        <f t="shared" si="7"/>
        <v>5</v>
      </c>
      <c r="DF257" s="909">
        <f t="shared" si="7"/>
        <v>4</v>
      </c>
      <c r="DG257" s="909">
        <f t="shared" si="7"/>
        <v>4</v>
      </c>
      <c r="DH257" s="909">
        <f t="shared" si="7"/>
        <v>2</v>
      </c>
      <c r="DI257" s="909">
        <f t="shared" si="7"/>
        <v>10</v>
      </c>
      <c r="DJ257" s="911">
        <f t="shared" si="7"/>
        <v>2</v>
      </c>
      <c r="DK257" s="1185">
        <f>SUM(E257:DJ257)</f>
        <v>635</v>
      </c>
    </row>
    <row r="258" spans="2:115" x14ac:dyDescent="0.25">
      <c r="C258" s="959" t="s">
        <v>438</v>
      </c>
      <c r="D258" s="960">
        <f>AVERAGE(E257:DJ257)</f>
        <v>5.7727272727272725</v>
      </c>
    </row>
  </sheetData>
  <sortState ref="C360:DN375">
    <sortCondition ref="C120"/>
  </sortState>
  <mergeCells count="24">
    <mergeCell ref="DB1:DJ1"/>
    <mergeCell ref="BJ1:BW1"/>
    <mergeCell ref="N1:Y1"/>
    <mergeCell ref="Z1:AP1"/>
    <mergeCell ref="AQ1:BI1"/>
    <mergeCell ref="BX1:DA1"/>
    <mergeCell ref="A206:A230"/>
    <mergeCell ref="A231:A250"/>
    <mergeCell ref="A251:A256"/>
    <mergeCell ref="A115:A143"/>
    <mergeCell ref="A144:A161"/>
    <mergeCell ref="A162:A175"/>
    <mergeCell ref="A176:A190"/>
    <mergeCell ref="A191:A200"/>
    <mergeCell ref="A201:A205"/>
    <mergeCell ref="A61:A65"/>
    <mergeCell ref="A66:A101"/>
    <mergeCell ref="A102:A114"/>
    <mergeCell ref="D1:D2"/>
    <mergeCell ref="E1:M1"/>
    <mergeCell ref="C1:C2"/>
    <mergeCell ref="B1:B2"/>
    <mergeCell ref="A1:A2"/>
    <mergeCell ref="A3:A60"/>
  </mergeCells>
  <phoneticPr fontId="5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2021-2022 свод</vt:lpstr>
      <vt:lpstr>2021-2022 диаграммы</vt:lpstr>
      <vt:lpstr>2021-2022 исходные</vt:lpstr>
      <vt:lpstr>Организации-партнёры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2022-04-15T03:54:30Z</dcterms:modified>
</cp:coreProperties>
</file>