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rnostaev\Downloads\"/>
    </mc:Choice>
  </mc:AlternateContent>
  <bookViews>
    <workbookView xWindow="0" yWindow="0" windowWidth="21990" windowHeight="11820" tabRatio="487"/>
  </bookViews>
  <sheets>
    <sheet name="ГП-4 2018 расклад" sheetId="3" r:id="rId1"/>
    <sheet name="ГП-4 2019 расклад" sheetId="2" r:id="rId2"/>
  </sheets>
  <calcPr calcId="152511"/>
</workbook>
</file>

<file path=xl/calcChain.xml><?xml version="1.0" encoding="utf-8"?>
<calcChain xmlns="http://schemas.openxmlformats.org/spreadsheetml/2006/main">
  <c r="D126" i="3" l="1"/>
  <c r="K126" i="3" s="1"/>
  <c r="D121" i="3"/>
  <c r="K121" i="3" s="1"/>
  <c r="D7" i="3"/>
  <c r="F7" i="3" s="1"/>
  <c r="D129" i="3"/>
  <c r="K129" i="3" s="1"/>
  <c r="D128" i="3"/>
  <c r="K128" i="3" s="1"/>
  <c r="D127" i="3"/>
  <c r="D125" i="3"/>
  <c r="D124" i="3"/>
  <c r="K124" i="3" s="1"/>
  <c r="D123" i="3"/>
  <c r="D122" i="3"/>
  <c r="D120" i="3"/>
  <c r="I119" i="3"/>
  <c r="G119" i="3"/>
  <c r="E119" i="3"/>
  <c r="D117" i="3"/>
  <c r="K117" i="3" s="1"/>
  <c r="D116" i="3"/>
  <c r="K116" i="3" s="1"/>
  <c r="D115" i="3"/>
  <c r="K115" i="3" s="1"/>
  <c r="D114" i="3"/>
  <c r="K114" i="3" s="1"/>
  <c r="D113" i="3"/>
  <c r="K113" i="3" s="1"/>
  <c r="D112" i="3"/>
  <c r="K112" i="3" s="1"/>
  <c r="D111" i="3"/>
  <c r="K111" i="3" s="1"/>
  <c r="D110" i="3"/>
  <c r="K110" i="3" s="1"/>
  <c r="D109" i="3"/>
  <c r="K109" i="3" s="1"/>
  <c r="D108" i="3"/>
  <c r="K108" i="3" s="1"/>
  <c r="D107" i="3"/>
  <c r="K107" i="3" s="1"/>
  <c r="D106" i="3"/>
  <c r="K106" i="3" s="1"/>
  <c r="D105" i="3"/>
  <c r="K105" i="3" s="1"/>
  <c r="D104" i="3"/>
  <c r="J104" i="3" s="1"/>
  <c r="D103" i="3"/>
  <c r="H103" i="3" s="1"/>
  <c r="D102" i="3"/>
  <c r="K102" i="3" s="1"/>
  <c r="D101" i="3"/>
  <c r="K101" i="3" s="1"/>
  <c r="D100" i="3"/>
  <c r="K100" i="3" s="1"/>
  <c r="D99" i="3"/>
  <c r="K99" i="3" s="1"/>
  <c r="D98" i="3"/>
  <c r="K98" i="3" s="1"/>
  <c r="D97" i="3"/>
  <c r="D96" i="3"/>
  <c r="D95" i="3"/>
  <c r="K95" i="3" s="1"/>
  <c r="D94" i="3"/>
  <c r="K94" i="3" s="1"/>
  <c r="D93" i="3"/>
  <c r="K93" i="3" s="1"/>
  <c r="D92" i="3"/>
  <c r="D91" i="3"/>
  <c r="D90" i="3"/>
  <c r="K90" i="3" s="1"/>
  <c r="D89" i="3"/>
  <c r="K89" i="3" s="1"/>
  <c r="I88" i="3"/>
  <c r="G88" i="3"/>
  <c r="E88" i="3"/>
  <c r="D87" i="3"/>
  <c r="H87" i="3" s="1"/>
  <c r="D86" i="3"/>
  <c r="F86" i="3" s="1"/>
  <c r="D85" i="3"/>
  <c r="K85" i="3" s="1"/>
  <c r="D84" i="3"/>
  <c r="K84" i="3" s="1"/>
  <c r="D83" i="3"/>
  <c r="K83" i="3" s="1"/>
  <c r="D82" i="3"/>
  <c r="K82" i="3" s="1"/>
  <c r="D81" i="3"/>
  <c r="K81" i="3" s="1"/>
  <c r="D80" i="3"/>
  <c r="K80" i="3" s="1"/>
  <c r="D79" i="3"/>
  <c r="K79" i="3" s="1"/>
  <c r="F78" i="3"/>
  <c r="D78" i="3"/>
  <c r="K78" i="3" s="1"/>
  <c r="D77" i="3"/>
  <c r="D76" i="3"/>
  <c r="K76" i="3" s="1"/>
  <c r="D75" i="3"/>
  <c r="D74" i="3"/>
  <c r="K74" i="3" s="1"/>
  <c r="D73" i="3"/>
  <c r="I72" i="3"/>
  <c r="G72" i="3"/>
  <c r="E72" i="3"/>
  <c r="D71" i="3"/>
  <c r="K71" i="3" s="1"/>
  <c r="D70" i="3"/>
  <c r="K70" i="3" s="1"/>
  <c r="D69" i="3"/>
  <c r="K69" i="3" s="1"/>
  <c r="D68" i="3"/>
  <c r="D67" i="3"/>
  <c r="F67" i="3" s="1"/>
  <c r="D66" i="3"/>
  <c r="F66" i="3" s="1"/>
  <c r="D65" i="3"/>
  <c r="K65" i="3" s="1"/>
  <c r="D64" i="3"/>
  <c r="K64" i="3" s="1"/>
  <c r="D63" i="3"/>
  <c r="K63" i="3" s="1"/>
  <c r="D62" i="3"/>
  <c r="D61" i="3"/>
  <c r="K61" i="3" s="1"/>
  <c r="D60" i="3"/>
  <c r="K60" i="3" s="1"/>
  <c r="D59" i="3"/>
  <c r="F59" i="3" s="1"/>
  <c r="D58" i="3"/>
  <c r="K58" i="3" s="1"/>
  <c r="D57" i="3"/>
  <c r="F57" i="3" s="1"/>
  <c r="D56" i="3"/>
  <c r="K56" i="3" s="1"/>
  <c r="D55" i="3"/>
  <c r="F55" i="3" s="1"/>
  <c r="D54" i="3"/>
  <c r="D53" i="3"/>
  <c r="K53" i="3" s="1"/>
  <c r="I52" i="3"/>
  <c r="G52" i="3"/>
  <c r="E52" i="3"/>
  <c r="D51" i="3"/>
  <c r="J51" i="3" s="1"/>
  <c r="D50" i="3"/>
  <c r="D49" i="3"/>
  <c r="J49" i="3" s="1"/>
  <c r="D48" i="3"/>
  <c r="H48" i="3" s="1"/>
  <c r="D47" i="3"/>
  <c r="H47" i="3" s="1"/>
  <c r="D46" i="3"/>
  <c r="H46" i="3" s="1"/>
  <c r="D45" i="3"/>
  <c r="H45" i="3" s="1"/>
  <c r="D44" i="3"/>
  <c r="H44" i="3" s="1"/>
  <c r="D43" i="3"/>
  <c r="F43" i="3" s="1"/>
  <c r="D42" i="3"/>
  <c r="K42" i="3" s="1"/>
  <c r="D41" i="3"/>
  <c r="K41" i="3" s="1"/>
  <c r="D40" i="3"/>
  <c r="J40" i="3" s="1"/>
  <c r="D39" i="3"/>
  <c r="H39" i="3" s="1"/>
  <c r="D38" i="3"/>
  <c r="H38" i="3" s="1"/>
  <c r="D37" i="3"/>
  <c r="H37" i="3" s="1"/>
  <c r="D36" i="3"/>
  <c r="K36" i="3" s="1"/>
  <c r="D35" i="3"/>
  <c r="K35" i="3" s="1"/>
  <c r="D34" i="3"/>
  <c r="K34" i="3" s="1"/>
  <c r="D33" i="3"/>
  <c r="K33" i="3" s="1"/>
  <c r="I32" i="3"/>
  <c r="G32" i="3"/>
  <c r="E32" i="3"/>
  <c r="D31" i="3"/>
  <c r="K31" i="3" s="1"/>
  <c r="D30" i="3"/>
  <c r="K30" i="3" s="1"/>
  <c r="D29" i="3"/>
  <c r="K29" i="3" s="1"/>
  <c r="D28" i="3"/>
  <c r="K28" i="3" s="1"/>
  <c r="D27" i="3"/>
  <c r="K27" i="3" s="1"/>
  <c r="D26" i="3"/>
  <c r="F26" i="3" s="1"/>
  <c r="D25" i="3"/>
  <c r="K25" i="3" s="1"/>
  <c r="D24" i="3"/>
  <c r="F24" i="3" s="1"/>
  <c r="D23" i="3"/>
  <c r="K23" i="3" s="1"/>
  <c r="D22" i="3"/>
  <c r="F22" i="3" s="1"/>
  <c r="H21" i="3"/>
  <c r="D21" i="3"/>
  <c r="F21" i="3" s="1"/>
  <c r="D20" i="3"/>
  <c r="K20" i="3" s="1"/>
  <c r="D19" i="3"/>
  <c r="K19" i="3" s="1"/>
  <c r="I18" i="3"/>
  <c r="G18" i="3"/>
  <c r="E18" i="3"/>
  <c r="D17" i="3"/>
  <c r="K17" i="3" s="1"/>
  <c r="D16" i="3"/>
  <c r="K16" i="3" s="1"/>
  <c r="D15" i="3"/>
  <c r="K15" i="3" s="1"/>
  <c r="D14" i="3"/>
  <c r="K14" i="3" s="1"/>
  <c r="D13" i="3"/>
  <c r="F13" i="3" s="1"/>
  <c r="D12" i="3"/>
  <c r="K12" i="3" s="1"/>
  <c r="D11" i="3"/>
  <c r="K11" i="3" s="1"/>
  <c r="D10" i="3"/>
  <c r="D9" i="3"/>
  <c r="J9" i="3" s="1"/>
  <c r="I8" i="3"/>
  <c r="G8" i="3"/>
  <c r="E8" i="3"/>
  <c r="K7" i="3"/>
  <c r="F30" i="3" l="1"/>
  <c r="E6" i="3"/>
  <c r="F76" i="3"/>
  <c r="F51" i="3"/>
  <c r="F20" i="3"/>
  <c r="F9" i="3"/>
  <c r="F124" i="3"/>
  <c r="H120" i="3"/>
  <c r="F129" i="3"/>
  <c r="H125" i="3"/>
  <c r="K120" i="3"/>
  <c r="K125" i="3"/>
  <c r="J129" i="3"/>
  <c r="D119" i="3"/>
  <c r="F126" i="3"/>
  <c r="J126" i="3"/>
  <c r="H126" i="3"/>
  <c r="F121" i="3"/>
  <c r="J121" i="3"/>
  <c r="H121" i="3"/>
  <c r="D88" i="3"/>
  <c r="H96" i="3"/>
  <c r="F98" i="3"/>
  <c r="F102" i="3"/>
  <c r="G6" i="3"/>
  <c r="F90" i="3"/>
  <c r="F94" i="3"/>
  <c r="F100" i="3"/>
  <c r="F104" i="3"/>
  <c r="F91" i="3"/>
  <c r="F107" i="3"/>
  <c r="F108" i="3"/>
  <c r="F110" i="3"/>
  <c r="F112" i="3"/>
  <c r="F116" i="3"/>
  <c r="F97" i="3"/>
  <c r="J90" i="3"/>
  <c r="H91" i="3"/>
  <c r="F93" i="3"/>
  <c r="J94" i="3"/>
  <c r="F95" i="3"/>
  <c r="K96" i="3"/>
  <c r="J98" i="3"/>
  <c r="F99" i="3"/>
  <c r="J100" i="3"/>
  <c r="F101" i="3"/>
  <c r="J102" i="3"/>
  <c r="F105" i="3"/>
  <c r="J107" i="3"/>
  <c r="J108" i="3"/>
  <c r="F109" i="3"/>
  <c r="J110" i="3"/>
  <c r="F111" i="3"/>
  <c r="J112" i="3"/>
  <c r="F113" i="3"/>
  <c r="J114" i="3"/>
  <c r="F115" i="3"/>
  <c r="J116" i="3"/>
  <c r="F117" i="3"/>
  <c r="J89" i="3"/>
  <c r="K91" i="3"/>
  <c r="J93" i="3"/>
  <c r="J95" i="3"/>
  <c r="J99" i="3"/>
  <c r="J101" i="3"/>
  <c r="J105" i="3"/>
  <c r="J106" i="3"/>
  <c r="J109" i="3"/>
  <c r="J111" i="3"/>
  <c r="J113" i="3"/>
  <c r="J115" i="3"/>
  <c r="J117" i="3"/>
  <c r="D72" i="3"/>
  <c r="F84" i="3"/>
  <c r="H73" i="3"/>
  <c r="F80" i="3"/>
  <c r="F83" i="3"/>
  <c r="K77" i="3"/>
  <c r="J79" i="3"/>
  <c r="J80" i="3"/>
  <c r="F81" i="3"/>
  <c r="J83" i="3"/>
  <c r="J84" i="3"/>
  <c r="H86" i="3"/>
  <c r="K73" i="3"/>
  <c r="J76" i="3"/>
  <c r="H77" i="3"/>
  <c r="J78" i="3"/>
  <c r="J81" i="3"/>
  <c r="J82" i="3"/>
  <c r="J85" i="3"/>
  <c r="K86" i="3"/>
  <c r="H55" i="3"/>
  <c r="F58" i="3"/>
  <c r="F64" i="3"/>
  <c r="H66" i="3"/>
  <c r="K55" i="3"/>
  <c r="J58" i="3"/>
  <c r="H59" i="3"/>
  <c r="F63" i="3"/>
  <c r="J64" i="3"/>
  <c r="K66" i="3"/>
  <c r="K68" i="3"/>
  <c r="K59" i="3"/>
  <c r="J63" i="3"/>
  <c r="J65" i="3"/>
  <c r="H68" i="3"/>
  <c r="I6" i="3"/>
  <c r="F41" i="3"/>
  <c r="J42" i="3"/>
  <c r="K43" i="3"/>
  <c r="H50" i="3"/>
  <c r="J41" i="3"/>
  <c r="H43" i="3"/>
  <c r="K50" i="3"/>
  <c r="F28" i="3"/>
  <c r="K21" i="3"/>
  <c r="J23" i="3"/>
  <c r="H24" i="3"/>
  <c r="F27" i="3"/>
  <c r="J28" i="3"/>
  <c r="J30" i="3"/>
  <c r="K24" i="3"/>
  <c r="J27" i="3"/>
  <c r="J29" i="3"/>
  <c r="J31" i="3"/>
  <c r="F15" i="3"/>
  <c r="K10" i="3"/>
  <c r="H10" i="3"/>
  <c r="F14" i="3"/>
  <c r="J15" i="3"/>
  <c r="F16" i="3"/>
  <c r="J17" i="3"/>
  <c r="J14" i="3"/>
  <c r="J16" i="3"/>
  <c r="H7" i="3"/>
  <c r="J7" i="3"/>
  <c r="H11" i="3"/>
  <c r="H12" i="3"/>
  <c r="J13" i="3"/>
  <c r="H19" i="3"/>
  <c r="J20" i="3"/>
  <c r="J22" i="3"/>
  <c r="D8" i="3"/>
  <c r="J8" i="3" s="1"/>
  <c r="H9" i="3"/>
  <c r="K9" i="3"/>
  <c r="J10" i="3"/>
  <c r="F11" i="3"/>
  <c r="J11" i="3"/>
  <c r="J12" i="3"/>
  <c r="H13" i="3"/>
  <c r="K13" i="3"/>
  <c r="H14" i="3"/>
  <c r="H15" i="3"/>
  <c r="H16" i="3"/>
  <c r="H17" i="3"/>
  <c r="D18" i="3"/>
  <c r="F19" i="3"/>
  <c r="J19" i="3"/>
  <c r="H20" i="3"/>
  <c r="J21" i="3"/>
  <c r="H22" i="3"/>
  <c r="K22" i="3"/>
  <c r="H23" i="3"/>
  <c r="J24" i="3"/>
  <c r="F25" i="3"/>
  <c r="J25" i="3"/>
  <c r="H26" i="3"/>
  <c r="K26" i="3"/>
  <c r="H27" i="3"/>
  <c r="H28" i="3"/>
  <c r="H29" i="3"/>
  <c r="H30" i="3"/>
  <c r="H31" i="3"/>
  <c r="D32" i="3"/>
  <c r="F33" i="3"/>
  <c r="J33" i="3"/>
  <c r="J34" i="3"/>
  <c r="F35" i="3"/>
  <c r="J35" i="3"/>
  <c r="J36" i="3"/>
  <c r="J38" i="3"/>
  <c r="F38" i="3"/>
  <c r="K38" i="3"/>
  <c r="K40" i="3"/>
  <c r="H40" i="3"/>
  <c r="J44" i="3"/>
  <c r="F44" i="3"/>
  <c r="K44" i="3"/>
  <c r="J46" i="3"/>
  <c r="F46" i="3"/>
  <c r="K46" i="3"/>
  <c r="J48" i="3"/>
  <c r="F48" i="3"/>
  <c r="K48" i="3"/>
  <c r="H25" i="3"/>
  <c r="J26" i="3"/>
  <c r="H33" i="3"/>
  <c r="H34" i="3"/>
  <c r="H35" i="3"/>
  <c r="H36" i="3"/>
  <c r="J37" i="3"/>
  <c r="F37" i="3"/>
  <c r="K37" i="3"/>
  <c r="J39" i="3"/>
  <c r="F39" i="3"/>
  <c r="K39" i="3"/>
  <c r="J45" i="3"/>
  <c r="K45" i="3"/>
  <c r="J47" i="3"/>
  <c r="K47" i="3"/>
  <c r="K49" i="3"/>
  <c r="H49" i="3"/>
  <c r="K51" i="3"/>
  <c r="H51" i="3"/>
  <c r="H41" i="3"/>
  <c r="H42" i="3"/>
  <c r="J43" i="3"/>
  <c r="J50" i="3"/>
  <c r="D52" i="3"/>
  <c r="F53" i="3"/>
  <c r="J53" i="3"/>
  <c r="H54" i="3"/>
  <c r="K54" i="3"/>
  <c r="J55" i="3"/>
  <c r="F56" i="3"/>
  <c r="J56" i="3"/>
  <c r="H57" i="3"/>
  <c r="K57" i="3"/>
  <c r="H58" i="3"/>
  <c r="J59" i="3"/>
  <c r="F60" i="3"/>
  <c r="J60" i="3"/>
  <c r="F61" i="3"/>
  <c r="J61" i="3"/>
  <c r="H62" i="3"/>
  <c r="K62" i="3"/>
  <c r="H63" i="3"/>
  <c r="H64" i="3"/>
  <c r="H65" i="3"/>
  <c r="J66" i="3"/>
  <c r="H67" i="3"/>
  <c r="K67" i="3"/>
  <c r="J68" i="3"/>
  <c r="J69" i="3"/>
  <c r="F70" i="3"/>
  <c r="J70" i="3"/>
  <c r="F71" i="3"/>
  <c r="J71" i="3"/>
  <c r="J73" i="3"/>
  <c r="J74" i="3"/>
  <c r="H75" i="3"/>
  <c r="K75" i="3"/>
  <c r="H76" i="3"/>
  <c r="J77" i="3"/>
  <c r="K87" i="3"/>
  <c r="J87" i="3"/>
  <c r="F87" i="3"/>
  <c r="H53" i="3"/>
  <c r="J54" i="3"/>
  <c r="H56" i="3"/>
  <c r="J57" i="3"/>
  <c r="H60" i="3"/>
  <c r="H61" i="3"/>
  <c r="J62" i="3"/>
  <c r="J67" i="3"/>
  <c r="H69" i="3"/>
  <c r="H70" i="3"/>
  <c r="H71" i="3"/>
  <c r="H72" i="3"/>
  <c r="H74" i="3"/>
  <c r="J75" i="3"/>
  <c r="H78" i="3"/>
  <c r="H79" i="3"/>
  <c r="H80" i="3"/>
  <c r="H81" i="3"/>
  <c r="H82" i="3"/>
  <c r="H83" i="3"/>
  <c r="H84" i="3"/>
  <c r="H85" i="3"/>
  <c r="J86" i="3"/>
  <c r="H89" i="3"/>
  <c r="H90" i="3"/>
  <c r="J91" i="3"/>
  <c r="H92" i="3"/>
  <c r="K92" i="3"/>
  <c r="H93" i="3"/>
  <c r="H94" i="3"/>
  <c r="H95" i="3"/>
  <c r="J96" i="3"/>
  <c r="H97" i="3"/>
  <c r="K97" i="3"/>
  <c r="H98" i="3"/>
  <c r="H99" i="3"/>
  <c r="H100" i="3"/>
  <c r="H101" i="3"/>
  <c r="H102" i="3"/>
  <c r="J103" i="3"/>
  <c r="F103" i="3"/>
  <c r="K103" i="3"/>
  <c r="F88" i="3"/>
  <c r="H88" i="3"/>
  <c r="J88" i="3"/>
  <c r="J92" i="3"/>
  <c r="J97" i="3"/>
  <c r="K104" i="3"/>
  <c r="H104" i="3"/>
  <c r="F119" i="3"/>
  <c r="H122" i="3"/>
  <c r="K122" i="3"/>
  <c r="H123" i="3"/>
  <c r="K123" i="3"/>
  <c r="J124" i="3"/>
  <c r="H127" i="3"/>
  <c r="K127" i="3"/>
  <c r="J128" i="3"/>
  <c r="H105" i="3"/>
  <c r="H106" i="3"/>
  <c r="H107" i="3"/>
  <c r="H108" i="3"/>
  <c r="H109" i="3"/>
  <c r="H110" i="3"/>
  <c r="H111" i="3"/>
  <c r="H112" i="3"/>
  <c r="H113" i="3"/>
  <c r="H114" i="3"/>
  <c r="H115" i="3"/>
  <c r="H116" i="3"/>
  <c r="H117" i="3"/>
  <c r="J120" i="3"/>
  <c r="F122" i="3"/>
  <c r="J122" i="3"/>
  <c r="J123" i="3"/>
  <c r="H124" i="3"/>
  <c r="J125" i="3"/>
  <c r="F127" i="3"/>
  <c r="J127" i="3"/>
  <c r="H128" i="3"/>
  <c r="H129" i="3"/>
  <c r="K130" i="3" l="1"/>
  <c r="K119" i="3"/>
  <c r="J119" i="3"/>
  <c r="H119" i="3"/>
  <c r="K88" i="3"/>
  <c r="J72" i="3"/>
  <c r="F72" i="3"/>
  <c r="K72" i="3"/>
  <c r="K52" i="3"/>
  <c r="K32" i="3"/>
  <c r="F32" i="3"/>
  <c r="K18" i="3"/>
  <c r="F18" i="3"/>
  <c r="H18" i="3"/>
  <c r="J52" i="3"/>
  <c r="H52" i="3"/>
  <c r="K8" i="3"/>
  <c r="D6" i="3"/>
  <c r="J18" i="3"/>
  <c r="J32" i="3"/>
  <c r="F8" i="3"/>
  <c r="H32" i="3"/>
  <c r="H8" i="3"/>
  <c r="F52" i="3"/>
  <c r="F6" i="3" l="1"/>
  <c r="J6" i="3"/>
  <c r="H6" i="3"/>
  <c r="D117" i="2"/>
  <c r="K117" i="2" s="1"/>
  <c r="D127" i="2"/>
  <c r="D126" i="2"/>
  <c r="D125" i="2"/>
  <c r="D124" i="2"/>
  <c r="D123" i="2"/>
  <c r="D122" i="2"/>
  <c r="F122" i="2" s="1"/>
  <c r="D121" i="2"/>
  <c r="D120" i="2"/>
  <c r="D118" i="2"/>
  <c r="D116" i="2"/>
  <c r="D115" i="2"/>
  <c r="D114" i="2"/>
  <c r="F114" i="2" s="1"/>
  <c r="D113" i="2"/>
  <c r="D112" i="2"/>
  <c r="D111" i="2"/>
  <c r="D110" i="2"/>
  <c r="D109" i="2"/>
  <c r="D108" i="2"/>
  <c r="D107" i="2"/>
  <c r="D106" i="2"/>
  <c r="F106" i="2" s="1"/>
  <c r="D105" i="2"/>
  <c r="D104" i="2"/>
  <c r="D103" i="2"/>
  <c r="D102" i="2"/>
  <c r="D101" i="2"/>
  <c r="D100" i="2"/>
  <c r="D99" i="2"/>
  <c r="D98" i="2"/>
  <c r="D97" i="2"/>
  <c r="D96" i="2"/>
  <c r="D95" i="2"/>
  <c r="D94" i="2"/>
  <c r="D93" i="2"/>
  <c r="D92" i="2"/>
  <c r="D91" i="2"/>
  <c r="D90" i="2"/>
  <c r="D89" i="2"/>
  <c r="F89" i="2" s="1"/>
  <c r="D87" i="2"/>
  <c r="D86" i="2"/>
  <c r="D85" i="2"/>
  <c r="F85" i="2" s="1"/>
  <c r="D84" i="2"/>
  <c r="D83" i="2"/>
  <c r="D82" i="2"/>
  <c r="F82" i="2" s="1"/>
  <c r="D81" i="2"/>
  <c r="D80" i="2"/>
  <c r="D79" i="2"/>
  <c r="F79" i="2" s="1"/>
  <c r="D78" i="2"/>
  <c r="F78" i="2" s="1"/>
  <c r="D77" i="2"/>
  <c r="D76" i="2"/>
  <c r="F76" i="2" s="1"/>
  <c r="D75" i="2"/>
  <c r="D74" i="2"/>
  <c r="F74" i="2" s="1"/>
  <c r="D73" i="2"/>
  <c r="D71" i="2"/>
  <c r="D70" i="2"/>
  <c r="D69" i="2"/>
  <c r="F69" i="2" s="1"/>
  <c r="D68" i="2"/>
  <c r="D67" i="2"/>
  <c r="D66" i="2"/>
  <c r="D65" i="2"/>
  <c r="F65" i="2" s="1"/>
  <c r="D64" i="2"/>
  <c r="D63" i="2"/>
  <c r="D62" i="2"/>
  <c r="D61" i="2"/>
  <c r="D60" i="2"/>
  <c r="D59" i="2"/>
  <c r="D58" i="2"/>
  <c r="D57" i="2"/>
  <c r="D56" i="2"/>
  <c r="D55" i="2"/>
  <c r="D54" i="2"/>
  <c r="D53" i="2"/>
  <c r="D51" i="2"/>
  <c r="D50" i="2"/>
  <c r="D49" i="2"/>
  <c r="D48" i="2"/>
  <c r="F48" i="2" s="1"/>
  <c r="D47" i="2"/>
  <c r="F47" i="2" s="1"/>
  <c r="D46" i="2"/>
  <c r="F46" i="2" s="1"/>
  <c r="D45" i="2"/>
  <c r="F45" i="2" s="1"/>
  <c r="D44" i="2"/>
  <c r="D43" i="2"/>
  <c r="D42" i="2"/>
  <c r="F42" i="2" s="1"/>
  <c r="D41" i="2"/>
  <c r="F41" i="2" s="1"/>
  <c r="D40" i="2"/>
  <c r="D39" i="2"/>
  <c r="D38" i="2"/>
  <c r="D37" i="2"/>
  <c r="D36" i="2"/>
  <c r="F36" i="2" s="1"/>
  <c r="D35" i="2"/>
  <c r="F35" i="2" s="1"/>
  <c r="D34" i="2"/>
  <c r="F34" i="2" s="1"/>
  <c r="D33" i="2"/>
  <c r="D31" i="2"/>
  <c r="F31" i="2" s="1"/>
  <c r="D30" i="2"/>
  <c r="D29" i="2"/>
  <c r="F29" i="2" s="1"/>
  <c r="D28" i="2"/>
  <c r="D27" i="2"/>
  <c r="D26" i="2"/>
  <c r="D25" i="2"/>
  <c r="D24" i="2"/>
  <c r="D23" i="2"/>
  <c r="F23" i="2" s="1"/>
  <c r="D22" i="2"/>
  <c r="D21" i="2"/>
  <c r="D20" i="2"/>
  <c r="D19" i="2"/>
  <c r="D17" i="2"/>
  <c r="F17" i="2" s="1"/>
  <c r="D16" i="2"/>
  <c r="D15" i="2"/>
  <c r="D14" i="2"/>
  <c r="D13" i="2"/>
  <c r="D12" i="2"/>
  <c r="F12" i="2" s="1"/>
  <c r="D11" i="2"/>
  <c r="D10" i="2"/>
  <c r="D9" i="2"/>
  <c r="D7" i="2"/>
  <c r="F117" i="2" l="1"/>
  <c r="H117" i="2"/>
  <c r="J117" i="2"/>
  <c r="F7" i="2"/>
  <c r="H7" i="2"/>
  <c r="J7" i="2"/>
  <c r="H9" i="2"/>
  <c r="J9" i="2"/>
  <c r="H10" i="2"/>
  <c r="J10" i="2"/>
  <c r="F11" i="2"/>
  <c r="H11" i="2"/>
  <c r="J11" i="2"/>
  <c r="H12" i="2"/>
  <c r="J12" i="2"/>
  <c r="H13" i="2"/>
  <c r="J13" i="2"/>
  <c r="F14" i="2"/>
  <c r="H14" i="2"/>
  <c r="J14" i="2"/>
  <c r="F15" i="2"/>
  <c r="H15" i="2"/>
  <c r="J15" i="2"/>
  <c r="F16" i="2"/>
  <c r="H16" i="2"/>
  <c r="J16" i="2"/>
  <c r="H17" i="2"/>
  <c r="J17" i="2"/>
  <c r="H73" i="2" l="1"/>
  <c r="J73" i="2"/>
  <c r="K73" i="2"/>
  <c r="H74" i="2"/>
  <c r="J74" i="2"/>
  <c r="K74" i="2"/>
  <c r="H75" i="2"/>
  <c r="J75" i="2"/>
  <c r="K75" i="2"/>
  <c r="H76" i="2"/>
  <c r="J76" i="2"/>
  <c r="K76" i="2"/>
  <c r="H77" i="2"/>
  <c r="J77" i="2"/>
  <c r="K77" i="2"/>
  <c r="H78" i="2"/>
  <c r="J78" i="2"/>
  <c r="K78" i="2"/>
  <c r="H79" i="2"/>
  <c r="J79" i="2"/>
  <c r="K79" i="2"/>
  <c r="F80" i="2"/>
  <c r="H80" i="2"/>
  <c r="J80" i="2"/>
  <c r="K80" i="2"/>
  <c r="F81" i="2"/>
  <c r="H81" i="2"/>
  <c r="J81" i="2"/>
  <c r="K81" i="2"/>
  <c r="H82" i="2"/>
  <c r="J82" i="2"/>
  <c r="K82" i="2"/>
  <c r="F83" i="2"/>
  <c r="H83" i="2"/>
  <c r="J83" i="2"/>
  <c r="K83" i="2"/>
  <c r="F84" i="2"/>
  <c r="H84" i="2"/>
  <c r="J84" i="2"/>
  <c r="K84" i="2"/>
  <c r="H85" i="2"/>
  <c r="J85" i="2"/>
  <c r="K85" i="2"/>
  <c r="H86" i="2"/>
  <c r="J86" i="2"/>
  <c r="K86" i="2"/>
  <c r="F87" i="2"/>
  <c r="H87" i="2"/>
  <c r="J87" i="2"/>
  <c r="K87" i="2"/>
  <c r="I88" i="2" l="1"/>
  <c r="G88" i="2"/>
  <c r="E88" i="2"/>
  <c r="D88" i="2"/>
  <c r="I72" i="2"/>
  <c r="G72" i="2"/>
  <c r="E72" i="2"/>
  <c r="F72" i="2" s="1"/>
  <c r="D72" i="2"/>
  <c r="I52" i="2"/>
  <c r="G52" i="2"/>
  <c r="E52" i="2"/>
  <c r="F52" i="2" s="1"/>
  <c r="D52" i="2"/>
  <c r="I32" i="2"/>
  <c r="J32" i="2" s="1"/>
  <c r="G32" i="2"/>
  <c r="E32" i="2"/>
  <c r="F32" i="2" s="1"/>
  <c r="D32" i="2"/>
  <c r="I18" i="2"/>
  <c r="J18" i="2" s="1"/>
  <c r="G18" i="2"/>
  <c r="E18" i="2"/>
  <c r="D18" i="2"/>
  <c r="J88" i="2"/>
  <c r="H88" i="2"/>
  <c r="H72" i="2"/>
  <c r="H52" i="2"/>
  <c r="H32" i="2"/>
  <c r="H18" i="2"/>
  <c r="F18" i="2"/>
  <c r="F88" i="2"/>
  <c r="I119" i="2"/>
  <c r="G119" i="2"/>
  <c r="E119" i="2"/>
  <c r="D119" i="2"/>
  <c r="J52" i="2" l="1"/>
  <c r="J72" i="2"/>
  <c r="F119" i="2"/>
  <c r="J119" i="2"/>
  <c r="H119" i="2"/>
  <c r="I8" i="2"/>
  <c r="I6" i="2" s="1"/>
  <c r="G8" i="2"/>
  <c r="E8" i="2"/>
  <c r="E6" i="2" s="1"/>
  <c r="D8" i="2"/>
  <c r="K11" i="2"/>
  <c r="K10" i="2"/>
  <c r="F70" i="2"/>
  <c r="F64" i="2"/>
  <c r="F63" i="2"/>
  <c r="F61" i="2"/>
  <c r="F71" i="2"/>
  <c r="F58" i="2"/>
  <c r="F60" i="2"/>
  <c r="F56" i="2"/>
  <c r="F53" i="2"/>
  <c r="F37" i="2"/>
  <c r="F44" i="2"/>
  <c r="F39" i="2"/>
  <c r="F38" i="2"/>
  <c r="F33" i="2"/>
  <c r="F30" i="2"/>
  <c r="F28" i="2"/>
  <c r="F27" i="2"/>
  <c r="F25" i="2"/>
  <c r="D6" i="2" l="1"/>
  <c r="F6" i="2" s="1"/>
  <c r="G6" i="2"/>
  <c r="J6" i="2"/>
  <c r="F8" i="2"/>
  <c r="H8" i="2"/>
  <c r="J8" i="2"/>
  <c r="H6" i="2" l="1"/>
  <c r="K126" i="2" l="1"/>
  <c r="K125" i="2"/>
  <c r="K121" i="2"/>
  <c r="K124" i="2"/>
  <c r="K123" i="2"/>
  <c r="K122" i="2"/>
  <c r="K120" i="2"/>
  <c r="K118" i="2"/>
  <c r="K116" i="2"/>
  <c r="K115" i="2"/>
  <c r="K114" i="2"/>
  <c r="K113" i="2"/>
  <c r="K112" i="2"/>
  <c r="K111" i="2"/>
  <c r="K110" i="2"/>
  <c r="K109" i="2"/>
  <c r="K108" i="2"/>
  <c r="K107" i="2"/>
  <c r="K106" i="2"/>
  <c r="K105" i="2"/>
  <c r="K104" i="2"/>
  <c r="K103" i="2"/>
  <c r="K102" i="2"/>
  <c r="K101" i="2"/>
  <c r="K100" i="2"/>
  <c r="K99" i="2"/>
  <c r="K97" i="2"/>
  <c r="K96" i="2"/>
  <c r="K95" i="2"/>
  <c r="K94" i="2"/>
  <c r="K93" i="2"/>
  <c r="K92" i="2"/>
  <c r="K91" i="2"/>
  <c r="K90" i="2"/>
  <c r="K89" i="2"/>
  <c r="K98" i="2"/>
  <c r="K7" i="2"/>
  <c r="K70" i="2"/>
  <c r="K69" i="2"/>
  <c r="K68" i="2"/>
  <c r="K67" i="2"/>
  <c r="K66" i="2"/>
  <c r="K65" i="2"/>
  <c r="K55" i="2"/>
  <c r="K64" i="2"/>
  <c r="K63" i="2"/>
  <c r="K62" i="2"/>
  <c r="K61" i="2"/>
  <c r="K71" i="2"/>
  <c r="K58" i="2"/>
  <c r="K57" i="2"/>
  <c r="K60" i="2"/>
  <c r="K54" i="2"/>
  <c r="K59" i="2"/>
  <c r="K56" i="2"/>
  <c r="K53" i="2"/>
  <c r="K51" i="2"/>
  <c r="K37" i="2"/>
  <c r="K50" i="2"/>
  <c r="K49" i="2"/>
  <c r="K48" i="2"/>
  <c r="K47" i="2"/>
  <c r="K46" i="2"/>
  <c r="K45" i="2"/>
  <c r="K44" i="2"/>
  <c r="K43" i="2"/>
  <c r="K34" i="2"/>
  <c r="K42" i="2"/>
  <c r="K35" i="2"/>
  <c r="K41" i="2"/>
  <c r="K40" i="2"/>
  <c r="K39" i="2"/>
  <c r="K38" i="2"/>
  <c r="K33" i="2"/>
  <c r="K36" i="2"/>
  <c r="K31" i="2"/>
  <c r="K21" i="2"/>
  <c r="K30" i="2"/>
  <c r="K29" i="2"/>
  <c r="K28" i="2"/>
  <c r="K27" i="2"/>
  <c r="K26" i="2"/>
  <c r="K25" i="2"/>
  <c r="K23" i="2"/>
  <c r="K24" i="2"/>
  <c r="K20" i="2"/>
  <c r="K22" i="2"/>
  <c r="K19" i="2"/>
  <c r="K127" i="2"/>
  <c r="K17" i="2"/>
  <c r="K16" i="2"/>
  <c r="K15" i="2"/>
  <c r="K14" i="2"/>
  <c r="K12" i="2"/>
  <c r="K9" i="2"/>
  <c r="K13" i="2"/>
  <c r="J126" i="2"/>
  <c r="J125" i="2"/>
  <c r="J121" i="2"/>
  <c r="J124" i="2"/>
  <c r="J123" i="2"/>
  <c r="J122" i="2"/>
  <c r="J120" i="2"/>
  <c r="J118" i="2"/>
  <c r="J116" i="2"/>
  <c r="J115" i="2"/>
  <c r="J114" i="2"/>
  <c r="J113" i="2"/>
  <c r="J112" i="2"/>
  <c r="J111" i="2"/>
  <c r="J110" i="2"/>
  <c r="J109" i="2"/>
  <c r="J108" i="2"/>
  <c r="J107" i="2"/>
  <c r="J106" i="2"/>
  <c r="J105" i="2"/>
  <c r="J104" i="2"/>
  <c r="J103" i="2"/>
  <c r="J102" i="2"/>
  <c r="J101" i="2"/>
  <c r="J100" i="2"/>
  <c r="J99" i="2"/>
  <c r="J97" i="2"/>
  <c r="J96" i="2"/>
  <c r="J95" i="2"/>
  <c r="J94" i="2"/>
  <c r="J93" i="2"/>
  <c r="J92" i="2"/>
  <c r="J91" i="2"/>
  <c r="J90" i="2"/>
  <c r="J89" i="2"/>
  <c r="J98" i="2"/>
  <c r="J70" i="2"/>
  <c r="J69" i="2"/>
  <c r="J68" i="2"/>
  <c r="J67" i="2"/>
  <c r="J66" i="2"/>
  <c r="J65" i="2"/>
  <c r="J55" i="2"/>
  <c r="J64" i="2"/>
  <c r="J63" i="2"/>
  <c r="J62" i="2"/>
  <c r="J61" i="2"/>
  <c r="J71" i="2"/>
  <c r="J58" i="2"/>
  <c r="J57" i="2"/>
  <c r="J60" i="2"/>
  <c r="J54" i="2"/>
  <c r="J59" i="2"/>
  <c r="J56" i="2"/>
  <c r="J53" i="2"/>
  <c r="J51" i="2"/>
  <c r="J37" i="2"/>
  <c r="J50" i="2"/>
  <c r="J49" i="2"/>
  <c r="J48" i="2"/>
  <c r="J47" i="2"/>
  <c r="J46" i="2"/>
  <c r="J45" i="2"/>
  <c r="J44" i="2"/>
  <c r="J43" i="2"/>
  <c r="J34" i="2"/>
  <c r="J42" i="2"/>
  <c r="J35" i="2"/>
  <c r="J41" i="2"/>
  <c r="J40" i="2"/>
  <c r="J39" i="2"/>
  <c r="J38" i="2"/>
  <c r="J33" i="2"/>
  <c r="J36" i="2"/>
  <c r="J31" i="2"/>
  <c r="J21" i="2"/>
  <c r="J30" i="2"/>
  <c r="J29" i="2"/>
  <c r="J28" i="2"/>
  <c r="J27" i="2"/>
  <c r="J26" i="2"/>
  <c r="J25" i="2"/>
  <c r="J23" i="2"/>
  <c r="J24" i="2"/>
  <c r="J20" i="2"/>
  <c r="J22" i="2"/>
  <c r="J19" i="2"/>
  <c r="J127" i="2"/>
  <c r="H126" i="2"/>
  <c r="H125" i="2"/>
  <c r="H121" i="2"/>
  <c r="H124" i="2"/>
  <c r="H123" i="2"/>
  <c r="H122" i="2"/>
  <c r="H120" i="2"/>
  <c r="H118" i="2"/>
  <c r="H116" i="2"/>
  <c r="H115" i="2"/>
  <c r="H114" i="2"/>
  <c r="H113" i="2"/>
  <c r="H112" i="2"/>
  <c r="H111" i="2"/>
  <c r="H110" i="2"/>
  <c r="H109" i="2"/>
  <c r="H108" i="2"/>
  <c r="H107" i="2"/>
  <c r="H106" i="2"/>
  <c r="H105" i="2"/>
  <c r="H104" i="2"/>
  <c r="H103" i="2"/>
  <c r="H102" i="2"/>
  <c r="H101" i="2"/>
  <c r="H100" i="2"/>
  <c r="H99" i="2"/>
  <c r="H97" i="2"/>
  <c r="H96" i="2"/>
  <c r="H95" i="2"/>
  <c r="H94" i="2"/>
  <c r="H93" i="2"/>
  <c r="H92" i="2"/>
  <c r="H91" i="2"/>
  <c r="H90" i="2"/>
  <c r="H89" i="2"/>
  <c r="H98" i="2"/>
  <c r="H70" i="2"/>
  <c r="H69" i="2"/>
  <c r="H68" i="2"/>
  <c r="H67" i="2"/>
  <c r="H66" i="2"/>
  <c r="H65" i="2"/>
  <c r="H55" i="2"/>
  <c r="H64" i="2"/>
  <c r="H63" i="2"/>
  <c r="H62" i="2"/>
  <c r="H61" i="2"/>
  <c r="H71" i="2"/>
  <c r="H58" i="2"/>
  <c r="H57" i="2"/>
  <c r="H60" i="2"/>
  <c r="H54" i="2"/>
  <c r="H59" i="2"/>
  <c r="H56" i="2"/>
  <c r="H53" i="2"/>
  <c r="H51" i="2"/>
  <c r="H37" i="2"/>
  <c r="H50" i="2"/>
  <c r="H49" i="2"/>
  <c r="H48" i="2"/>
  <c r="H47" i="2"/>
  <c r="H46" i="2"/>
  <c r="H45" i="2"/>
  <c r="H44" i="2"/>
  <c r="H43" i="2"/>
  <c r="H34" i="2"/>
  <c r="H42" i="2"/>
  <c r="H35" i="2"/>
  <c r="H41" i="2"/>
  <c r="H40" i="2"/>
  <c r="H39" i="2"/>
  <c r="H38" i="2"/>
  <c r="H33" i="2"/>
  <c r="H36" i="2"/>
  <c r="H31" i="2"/>
  <c r="H21" i="2"/>
  <c r="H30" i="2"/>
  <c r="H29" i="2"/>
  <c r="H28" i="2"/>
  <c r="H27" i="2"/>
  <c r="H26" i="2"/>
  <c r="H25" i="2"/>
  <c r="H23" i="2"/>
  <c r="H24" i="2"/>
  <c r="H20" i="2"/>
  <c r="H22" i="2"/>
  <c r="H19" i="2"/>
  <c r="H127" i="2"/>
  <c r="F125" i="2"/>
  <c r="F121" i="2"/>
  <c r="F116" i="2"/>
  <c r="F115" i="2"/>
  <c r="F113" i="2"/>
  <c r="F112" i="2"/>
  <c r="F111" i="2"/>
  <c r="F110" i="2"/>
  <c r="F109" i="2"/>
  <c r="F108" i="2"/>
  <c r="F107" i="2"/>
  <c r="F105" i="2"/>
  <c r="F103" i="2"/>
  <c r="F102" i="2"/>
  <c r="F101" i="2"/>
  <c r="F100" i="2"/>
  <c r="F99" i="2"/>
  <c r="F95" i="2"/>
  <c r="F94" i="2"/>
  <c r="F93" i="2"/>
  <c r="F90" i="2"/>
  <c r="F98" i="2"/>
  <c r="F19" i="2"/>
  <c r="F127" i="2"/>
  <c r="K18" i="2" l="1"/>
  <c r="K52" i="2"/>
  <c r="K8" i="2"/>
  <c r="K128" i="2"/>
  <c r="K88" i="2"/>
  <c r="K119" i="2"/>
  <c r="K72" i="2"/>
  <c r="K32" i="2"/>
</calcChain>
</file>

<file path=xl/sharedStrings.xml><?xml version="1.0" encoding="utf-8"?>
<sst xmlns="http://schemas.openxmlformats.org/spreadsheetml/2006/main" count="284" uniqueCount="141">
  <si>
    <t>№</t>
  </si>
  <si>
    <t>%</t>
  </si>
  <si>
    <t>базовый уровень</t>
  </si>
  <si>
    <t>повышенный уровень</t>
  </si>
  <si>
    <t>МБОУ Гимназия № 8</t>
  </si>
  <si>
    <t>МАОУ Лицей № 7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</si>
  <si>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</si>
  <si>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</si>
  <si>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</si>
  <si>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</si>
  <si>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</si>
  <si>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46</t>
  </si>
  <si>
    <t>МБОУ СШ № 49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</si>
  <si>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</si>
  <si>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</si>
  <si>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</si>
  <si>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</si>
  <si>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</si>
  <si>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</si>
  <si>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СШ № 13</t>
  </si>
  <si>
    <t>МБОУ СШ № 16</t>
  </si>
  <si>
    <t>МБОУ СШ № 31</t>
  </si>
  <si>
    <t>МБОУ СШ № 44</t>
  </si>
  <si>
    <t>МБОУ СШ № 47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</si>
  <si>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</si>
  <si>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</si>
  <si>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</si>
  <si>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</si>
  <si>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</si>
  <si>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88</t>
  </si>
  <si>
    <t>МБОУ СШ № 89</t>
  </si>
  <si>
    <t>МБОУ СШ № 94</t>
  </si>
  <si>
    <t>МАОУ СШ № 148</t>
  </si>
  <si>
    <t>МАОУ «КУГ № 1 – Универс»</t>
  </si>
  <si>
    <t>МБОУ СШ № 3</t>
  </si>
  <si>
    <t>МБОУ Лицей № 10</t>
  </si>
  <si>
    <t>МБОУ СШ № 21</t>
  </si>
  <si>
    <t>МБОУ СШ № 36</t>
  </si>
  <si>
    <t>МБОУ СШ № 84</t>
  </si>
  <si>
    <t>МБОУ СШ № 95</t>
  </si>
  <si>
    <t>МБОУ СШ № 99</t>
  </si>
  <si>
    <t>МБОУ СШ № 133</t>
  </si>
  <si>
    <t>МБОУ СШ № 6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</si>
  <si>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</si>
  <si>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</si>
  <si>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</si>
  <si>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</si>
  <si>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</si>
  <si>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</si>
  <si>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</si>
  <si>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</si>
  <si>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</si>
  <si>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</si>
  <si>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</si>
  <si>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</si>
  <si>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</si>
  <si>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</si>
  <si>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</si>
  <si>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</si>
  <si>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</si>
  <si>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</si>
  <si>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</si>
  <si>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</si>
  <si>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</si>
  <si>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</si>
  <si>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</si>
  <si>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</si>
  <si>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</si>
  <si>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</si>
  <si>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 Гимназия № 16</t>
  </si>
  <si>
    <t>МБОУ СШ № 27</t>
  </si>
  <si>
    <t>МБОУ СШ № 51</t>
  </si>
  <si>
    <t>МБОУ Лицей № 28</t>
  </si>
  <si>
    <t>МБОУ Прогимназия  № 131</t>
  </si>
  <si>
    <t>МАОУ Гимназия №  9</t>
  </si>
  <si>
    <t>МБОУ СШ  № 12</t>
  </si>
  <si>
    <t>МБОУ СШ № 8 "Созидание"</t>
  </si>
  <si>
    <t>МАОУ Лицей № 11</t>
  </si>
  <si>
    <t>МБОУ Лицей № 3</t>
  </si>
  <si>
    <t>МБОУ Гимназия № 7</t>
  </si>
  <si>
    <t>МАОУ Гимназия № 15</t>
  </si>
  <si>
    <t>МАОУ Лицей № 12</t>
  </si>
  <si>
    <t>МАОУ Лицей № 1</t>
  </si>
  <si>
    <t>МБОУ Лицей № 8</t>
  </si>
  <si>
    <t>МБОУ СШ № 30</t>
  </si>
  <si>
    <t>МБОУ СШ № 39</t>
  </si>
  <si>
    <t>МАОУ Гимназия № 13 "Академ"</t>
  </si>
  <si>
    <t>МБОУ СШ № 73</t>
  </si>
  <si>
    <t>МБОУ СШ № 82</t>
  </si>
  <si>
    <t>МБОУ СШ № 92</t>
  </si>
  <si>
    <t>МАОУ Лицей № 9 "Лидер"</t>
  </si>
  <si>
    <t>МАОУ Гимназия № 14</t>
  </si>
  <si>
    <t>МАОУ Гимназия № 5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</si>
  <si>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</si>
  <si>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</si>
  <si>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</si>
  <si>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</si>
  <si>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</si>
  <si>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</si>
  <si>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</si>
  <si>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</si>
  <si>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</si>
  <si>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МБОУ СШ № 97</t>
  </si>
  <si>
    <t>МАОУ СШ № 137</t>
  </si>
  <si>
    <t>МБОУ СШ № 4</t>
  </si>
  <si>
    <t>Код ОУ по КИАСУО</t>
  </si>
  <si>
    <t>Наименование ОУ (кратко)</t>
  </si>
  <si>
    <t>Код ОУ            (по КИАСУО)</t>
  </si>
  <si>
    <t>результат выполнения</t>
  </si>
  <si>
    <t>% повышен + база</t>
  </si>
  <si>
    <t>ГРУППОВОЙ ПРОЕКТ, 4 кл.</t>
  </si>
  <si>
    <t>Расчётное среднее значение</t>
  </si>
  <si>
    <t xml:space="preserve">Чел. 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</si>
  <si>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</si>
  <si>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</si>
  <si>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</si>
  <si>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</si>
  <si>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</si>
  <si>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 xml:space="preserve">МБОУ Школа-интернат № 1 </t>
  </si>
  <si>
    <t>СВЕРДЛОВСКИЙ РАЙОН</t>
  </si>
  <si>
    <t>СОВЕТСКИЙ РАЙОН</t>
  </si>
  <si>
    <t>ЦЕНТРАЛЬНЫЙ РАЙОН</t>
  </si>
  <si>
    <t xml:space="preserve">МБОУ СШ № 10 </t>
  </si>
  <si>
    <t xml:space="preserve">МБОУ СШ № 86 </t>
  </si>
  <si>
    <t>ниже баз. уровня</t>
  </si>
  <si>
    <t>МАОУ СШ № 152</t>
  </si>
  <si>
    <t>МАОУ СШ № 145</t>
  </si>
  <si>
    <t>МАОУ СШ № 149</t>
  </si>
  <si>
    <t>МАОУ СШ № 150</t>
  </si>
  <si>
    <t>МАОУ СШ № 143</t>
  </si>
  <si>
    <t>МБОУ СШ № 72</t>
  </si>
  <si>
    <t>МАОУ Гимназия № 3</t>
  </si>
  <si>
    <t>МАОУ Гимназия № 11</t>
  </si>
  <si>
    <t>МАОУ СШ № 154</t>
  </si>
  <si>
    <t>МАОУ СШ "Комплекс Покровский"</t>
  </si>
  <si>
    <t>МБОУ Гимназия № 12 "М и Т"</t>
  </si>
  <si>
    <t xml:space="preserve">МБОУ СШ № 14 </t>
  </si>
  <si>
    <t>отлично - 98 % и более на базовом+повышенном уровне, и нет ниже базового уровня</t>
  </si>
  <si>
    <r>
      <t>хорошо - со среднего значения по городу до 98</t>
    </r>
    <r>
      <rPr>
        <sz val="11"/>
        <color rgb="FF000000"/>
        <rFont val="Calibri"/>
        <family val="2"/>
      </rPr>
      <t>% на базовом+повышенном уровне, и нет ниже базового уровня</t>
    </r>
  </si>
  <si>
    <t>допустимо - с 75% до среднего значения по городу на базовом+повышенном уровне, и не более 10% ниже базового уровня</t>
  </si>
  <si>
    <t>критично - меньше 75% на базовом+повышенном уровне, и 10% и более ниже базового уровня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</si>
</sst>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[$-419]General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CCECFF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66"/>
        <bgColor rgb="FF000000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1">
    <xf numFmtId="0" fontId="0" fillId="0" borderId="0"/>
    <xf numFmtId="0" fontId="3" fillId="0" borderId="0"/>
    <xf numFmtId="0" fontId="12" fillId="0" borderId="0"/>
    <xf numFmtId="165" fontId="13" fillId="0" borderId="0" applyBorder="0" applyProtection="0"/>
    <xf numFmtId="0" fontId="12" fillId="0" borderId="0"/>
    <xf numFmtId="0" fontId="13" fillId="0" borderId="0"/>
    <xf numFmtId="16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6" fillId="0" borderId="0"/>
  </cellStyleXfs>
  <cellXfs count="220">
    <xf numFmtId="0" fontId="0" fillId="0" borderId="0" xfId="0"/>
    <xf numFmtId="0" fontId="3" fillId="0" borderId="0" xfId="1"/>
    <xf numFmtId="0" fontId="3" fillId="0" borderId="1" xfId="1" applyFont="1" applyBorder="1" applyAlignment="1">
      <alignment horizontal="center"/>
    </xf>
    <xf numFmtId="0" fontId="4" fillId="0" borderId="7" xfId="0" applyFont="1" applyBorder="1" applyAlignment="1">
      <alignment horizontal="right"/>
    </xf>
    <xf numFmtId="0" fontId="4" fillId="0" borderId="8" xfId="0" applyFont="1" applyBorder="1" applyAlignment="1">
      <alignment horizontal="right"/>
    </xf>
    <xf numFmtId="0" fontId="4" fillId="0" borderId="9" xfId="0" applyFont="1" applyBorder="1" applyAlignment="1">
      <alignment horizontal="right"/>
    </xf>
    <xf numFmtId="0" fontId="4" fillId="0" borderId="10" xfId="0" applyFont="1" applyBorder="1" applyAlignment="1">
      <alignment horizontal="right"/>
    </xf>
    <xf numFmtId="0" fontId="4" fillId="0" borderId="11" xfId="0" applyFont="1" applyBorder="1" applyAlignment="1">
      <alignment horizontal="right"/>
    </xf>
    <xf numFmtId="0" fontId="4" fillId="0" borderId="12" xfId="0" applyFont="1" applyBorder="1" applyAlignment="1">
      <alignment horizontal="right"/>
    </xf>
    <xf numFmtId="0" fontId="3" fillId="0" borderId="13" xfId="1" applyBorder="1"/>
    <xf numFmtId="0" fontId="3" fillId="0" borderId="10" xfId="1" applyBorder="1"/>
    <xf numFmtId="0" fontId="3" fillId="0" borderId="14" xfId="1" applyBorder="1"/>
    <xf numFmtId="0" fontId="4" fillId="2" borderId="2" xfId="0" applyFont="1" applyFill="1" applyBorder="1" applyAlignment="1">
      <alignment wrapText="1"/>
    </xf>
    <xf numFmtId="0" fontId="0" fillId="2" borderId="18" xfId="0" applyFont="1" applyFill="1" applyBorder="1" applyAlignment="1">
      <alignment wrapText="1"/>
    </xf>
    <xf numFmtId="0" fontId="0" fillId="2" borderId="2" xfId="0" applyFont="1" applyFill="1" applyBorder="1" applyAlignment="1">
      <alignment wrapText="1"/>
    </xf>
    <xf numFmtId="0" fontId="0" fillId="2" borderId="19" xfId="0" applyFont="1" applyFill="1" applyBorder="1" applyAlignment="1">
      <alignment wrapText="1"/>
    </xf>
    <xf numFmtId="0" fontId="0" fillId="2" borderId="22" xfId="0" applyFont="1" applyFill="1" applyBorder="1" applyAlignment="1">
      <alignment wrapText="1"/>
    </xf>
    <xf numFmtId="0" fontId="0" fillId="2" borderId="17" xfId="0" applyFont="1" applyFill="1" applyBorder="1" applyAlignment="1">
      <alignment wrapText="1"/>
    </xf>
    <xf numFmtId="0" fontId="3" fillId="0" borderId="3" xfId="1" applyFont="1" applyBorder="1" applyAlignment="1">
      <alignment horizontal="center"/>
    </xf>
    <xf numFmtId="2" fontId="3" fillId="0" borderId="1" xfId="1" applyNumberFormat="1" applyFont="1" applyBorder="1" applyAlignment="1">
      <alignment horizontal="right"/>
    </xf>
    <xf numFmtId="0" fontId="3" fillId="0" borderId="4" xfId="1" applyFont="1" applyBorder="1" applyAlignment="1">
      <alignment horizontal="center"/>
    </xf>
    <xf numFmtId="2" fontId="3" fillId="0" borderId="4" xfId="1" applyNumberFormat="1" applyFont="1" applyBorder="1" applyAlignment="1">
      <alignment horizontal="right"/>
    </xf>
    <xf numFmtId="0" fontId="2" fillId="0" borderId="0" xfId="1" applyFont="1" applyAlignment="1">
      <alignment horizontal="center"/>
    </xf>
    <xf numFmtId="0" fontId="3" fillId="0" borderId="15" xfId="1" applyFont="1" applyBorder="1" applyAlignment="1">
      <alignment horizontal="center"/>
    </xf>
    <xf numFmtId="2" fontId="3" fillId="0" borderId="15" xfId="1" applyNumberFormat="1" applyFont="1" applyBorder="1" applyAlignment="1">
      <alignment horizontal="right"/>
    </xf>
    <xf numFmtId="2" fontId="3" fillId="0" borderId="27" xfId="1" applyNumberFormat="1" applyBorder="1"/>
    <xf numFmtId="0" fontId="3" fillId="0" borderId="16" xfId="1" applyFont="1" applyBorder="1" applyAlignment="1">
      <alignment horizontal="center"/>
    </xf>
    <xf numFmtId="2" fontId="3" fillId="0" borderId="16" xfId="1" applyNumberFormat="1" applyFont="1" applyBorder="1" applyAlignment="1">
      <alignment horizontal="right"/>
    </xf>
    <xf numFmtId="2" fontId="3" fillId="0" borderId="3" xfId="1" applyNumberFormat="1" applyFont="1" applyBorder="1" applyAlignment="1">
      <alignment horizontal="right"/>
    </xf>
    <xf numFmtId="2" fontId="3" fillId="0" borderId="26" xfId="1" applyNumberFormat="1" applyBorder="1"/>
    <xf numFmtId="2" fontId="0" fillId="0" borderId="1" xfId="1" applyNumberFormat="1" applyFont="1" applyBorder="1" applyAlignment="1">
      <alignment horizontal="right"/>
    </xf>
    <xf numFmtId="0" fontId="11" fillId="0" borderId="16" xfId="0" applyFont="1" applyBorder="1" applyAlignment="1">
      <alignment horizontal="center" vertical="center" wrapText="1"/>
    </xf>
    <xf numFmtId="0" fontId="11" fillId="2" borderId="21" xfId="0" applyFont="1" applyFill="1" applyBorder="1" applyAlignment="1">
      <alignment horizontal="center" vertical="center" wrapText="1"/>
    </xf>
    <xf numFmtId="0" fontId="11" fillId="2" borderId="24" xfId="0" applyFont="1" applyFill="1" applyBorder="1" applyAlignment="1">
      <alignment horizontal="center" vertical="center" wrapText="1"/>
    </xf>
    <xf numFmtId="0" fontId="10" fillId="3" borderId="25" xfId="0" applyFont="1" applyFill="1" applyBorder="1" applyAlignment="1">
      <alignment horizontal="center" vertical="center" wrapText="1"/>
    </xf>
    <xf numFmtId="0" fontId="3" fillId="0" borderId="21" xfId="1" applyFont="1" applyBorder="1" applyAlignment="1">
      <alignment horizontal="center"/>
    </xf>
    <xf numFmtId="2" fontId="3" fillId="0" borderId="21" xfId="1" applyNumberFormat="1" applyFont="1" applyBorder="1" applyAlignment="1">
      <alignment horizontal="right"/>
    </xf>
    <xf numFmtId="2" fontId="3" fillId="0" borderId="1" xfId="1" applyNumberFormat="1" applyBorder="1" applyAlignment="1">
      <alignment horizontal="right"/>
    </xf>
    <xf numFmtId="2" fontId="3" fillId="0" borderId="15" xfId="1" applyNumberFormat="1" applyBorder="1" applyAlignment="1">
      <alignment horizontal="right"/>
    </xf>
    <xf numFmtId="2" fontId="3" fillId="0" borderId="16" xfId="1" applyNumberFormat="1" applyBorder="1" applyAlignment="1">
      <alignment horizontal="right"/>
    </xf>
    <xf numFmtId="0" fontId="2" fillId="2" borderId="35" xfId="0" applyFont="1" applyFill="1" applyBorder="1" applyAlignment="1">
      <alignment horizontal="left" vertical="center" wrapText="1"/>
    </xf>
    <xf numFmtId="0" fontId="2" fillId="2" borderId="36" xfId="0" applyFont="1" applyFill="1" applyBorder="1" applyAlignment="1">
      <alignment horizontal="left" vertical="center" wrapText="1"/>
    </xf>
    <xf numFmtId="2" fontId="2" fillId="0" borderId="36" xfId="1" applyNumberFormat="1" applyFont="1" applyBorder="1" applyAlignment="1">
      <alignment horizontal="left" vertical="center"/>
    </xf>
    <xf numFmtId="2" fontId="3" fillId="0" borderId="3" xfId="1" applyNumberFormat="1" applyBorder="1" applyAlignment="1">
      <alignment horizontal="right"/>
    </xf>
    <xf numFmtId="0" fontId="6" fillId="0" borderId="31" xfId="0" applyFont="1" applyBorder="1" applyAlignment="1">
      <alignment horizontal="left" vertical="center"/>
    </xf>
    <xf numFmtId="2" fontId="3" fillId="0" borderId="21" xfId="1" applyNumberFormat="1" applyBorder="1" applyAlignment="1">
      <alignment horizontal="right"/>
    </xf>
    <xf numFmtId="0" fontId="14" fillId="0" borderId="33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 wrapText="1"/>
    </xf>
    <xf numFmtId="0" fontId="14" fillId="0" borderId="35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/>
    </xf>
    <xf numFmtId="0" fontId="2" fillId="0" borderId="36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0" fillId="0" borderId="30" xfId="0" applyFont="1" applyBorder="1" applyAlignment="1">
      <alignment horizontal="right" vertical="center"/>
    </xf>
    <xf numFmtId="0" fontId="4" fillId="0" borderId="1" xfId="0" applyFont="1" applyBorder="1" applyAlignment="1">
      <alignment horizontal="right"/>
    </xf>
    <xf numFmtId="0" fontId="2" fillId="0" borderId="36" xfId="1" applyFont="1" applyBorder="1" applyAlignment="1">
      <alignment horizontal="left" vertical="center"/>
    </xf>
    <xf numFmtId="0" fontId="6" fillId="0" borderId="33" xfId="0" applyFont="1" applyBorder="1" applyAlignment="1">
      <alignment horizontal="left" vertical="center"/>
    </xf>
    <xf numFmtId="0" fontId="2" fillId="0" borderId="36" xfId="1" applyNumberFormat="1" applyFont="1" applyBorder="1" applyAlignment="1">
      <alignment horizontal="left" vertical="center"/>
    </xf>
    <xf numFmtId="0" fontId="6" fillId="0" borderId="36" xfId="0" applyFont="1" applyBorder="1" applyAlignment="1">
      <alignment horizontal="left" vertical="center"/>
    </xf>
    <xf numFmtId="2" fontId="6" fillId="0" borderId="36" xfId="0" applyNumberFormat="1" applyFont="1" applyBorder="1" applyAlignment="1">
      <alignment horizontal="left" vertical="center"/>
    </xf>
    <xf numFmtId="2" fontId="2" fillId="0" borderId="34" xfId="1" applyNumberFormat="1" applyFont="1" applyBorder="1" applyAlignment="1">
      <alignment horizontal="left" vertical="center"/>
    </xf>
    <xf numFmtId="0" fontId="8" fillId="0" borderId="0" xfId="0" applyFont="1" applyBorder="1" applyAlignment="1">
      <alignment vertical="top" wrapText="1"/>
    </xf>
    <xf numFmtId="0" fontId="0" fillId="0" borderId="0" xfId="0" applyBorder="1" applyAlignment="1"/>
    <xf numFmtId="0" fontId="0" fillId="0" borderId="37" xfId="0" applyBorder="1" applyAlignment="1"/>
    <xf numFmtId="0" fontId="8" fillId="0" borderId="0" xfId="0" applyFont="1" applyBorder="1" applyAlignment="1">
      <alignment horizontal="right"/>
    </xf>
    <xf numFmtId="2" fontId="9" fillId="0" borderId="4" xfId="1" applyNumberFormat="1" applyFont="1" applyBorder="1"/>
    <xf numFmtId="0" fontId="4" fillId="2" borderId="17" xfId="0" applyFont="1" applyFill="1" applyBorder="1" applyAlignment="1">
      <alignment wrapText="1"/>
    </xf>
    <xf numFmtId="0" fontId="0" fillId="0" borderId="1" xfId="1" applyFont="1" applyBorder="1" applyAlignment="1">
      <alignment horizontal="center"/>
    </xf>
    <xf numFmtId="0" fontId="14" fillId="2" borderId="36" xfId="0" applyFont="1" applyFill="1" applyBorder="1" applyAlignment="1">
      <alignment horizontal="center" vertical="center" wrapText="1"/>
    </xf>
    <xf numFmtId="0" fontId="14" fillId="2" borderId="35" xfId="0" applyFont="1" applyFill="1" applyBorder="1" applyAlignment="1">
      <alignment horizontal="center" vertical="center" wrapText="1"/>
    </xf>
    <xf numFmtId="2" fontId="2" fillId="0" borderId="36" xfId="0" applyNumberFormat="1" applyFont="1" applyBorder="1" applyAlignment="1">
      <alignment horizontal="left" vertical="center" wrapText="1"/>
    </xf>
    <xf numFmtId="2" fontId="2" fillId="2" borderId="36" xfId="0" applyNumberFormat="1" applyFont="1" applyFill="1" applyBorder="1" applyAlignment="1">
      <alignment horizontal="left" vertical="center" wrapText="1"/>
    </xf>
    <xf numFmtId="2" fontId="3" fillId="0" borderId="0" xfId="1" applyNumberFormat="1"/>
    <xf numFmtId="2" fontId="6" fillId="3" borderId="34" xfId="0" applyNumberFormat="1" applyFont="1" applyFill="1" applyBorder="1" applyAlignment="1">
      <alignment horizontal="left" vertical="center" wrapText="1"/>
    </xf>
    <xf numFmtId="2" fontId="2" fillId="0" borderId="32" xfId="1" applyNumberFormat="1" applyFont="1" applyBorder="1" applyAlignment="1">
      <alignment horizontal="left" vertical="center"/>
    </xf>
    <xf numFmtId="2" fontId="15" fillId="3" borderId="34" xfId="0" applyNumberFormat="1" applyFont="1" applyFill="1" applyBorder="1" applyAlignment="1">
      <alignment horizontal="center" vertical="center" wrapText="1"/>
    </xf>
    <xf numFmtId="2" fontId="14" fillId="2" borderId="36" xfId="0" applyNumberFormat="1" applyFont="1" applyFill="1" applyBorder="1" applyAlignment="1">
      <alignment horizontal="center" vertical="center" wrapText="1"/>
    </xf>
    <xf numFmtId="2" fontId="14" fillId="0" borderId="36" xfId="0" applyNumberFormat="1" applyFont="1" applyBorder="1" applyAlignment="1">
      <alignment horizontal="center" vertical="center" wrapText="1"/>
    </xf>
    <xf numFmtId="0" fontId="0" fillId="0" borderId="1" xfId="1" applyNumberFormat="1" applyFont="1" applyBorder="1" applyAlignment="1">
      <alignment horizontal="right"/>
    </xf>
    <xf numFmtId="2" fontId="4" fillId="0" borderId="1" xfId="0" applyNumberFormat="1" applyFont="1" applyBorder="1" applyAlignment="1">
      <alignment horizontal="right"/>
    </xf>
    <xf numFmtId="2" fontId="0" fillId="0" borderId="27" xfId="1" applyNumberFormat="1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2" fontId="5" fillId="0" borderId="1" xfId="0" applyNumberFormat="1" applyFont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0" xfId="0" applyAlignment="1">
      <alignment horizontal="right"/>
    </xf>
    <xf numFmtId="0" fontId="3" fillId="0" borderId="3" xfId="1" applyNumberFormat="1" applyFont="1" applyBorder="1" applyAlignment="1">
      <alignment horizontal="right"/>
    </xf>
    <xf numFmtId="0" fontId="5" fillId="0" borderId="3" xfId="0" applyFont="1" applyBorder="1" applyAlignment="1">
      <alignment horizontal="right"/>
    </xf>
    <xf numFmtId="2" fontId="5" fillId="0" borderId="3" xfId="0" applyNumberFormat="1" applyFont="1" applyBorder="1" applyAlignment="1">
      <alignment horizontal="right"/>
    </xf>
    <xf numFmtId="0" fontId="3" fillId="0" borderId="4" xfId="1" applyNumberFormat="1" applyFont="1" applyBorder="1" applyAlignment="1">
      <alignment horizontal="right"/>
    </xf>
    <xf numFmtId="0" fontId="5" fillId="0" borderId="4" xfId="0" applyFont="1" applyBorder="1" applyAlignment="1">
      <alignment horizontal="right"/>
    </xf>
    <xf numFmtId="2" fontId="5" fillId="0" borderId="4" xfId="0" applyNumberFormat="1" applyFont="1" applyBorder="1" applyAlignment="1">
      <alignment horizontal="right"/>
    </xf>
    <xf numFmtId="2" fontId="3" fillId="0" borderId="4" xfId="1" applyNumberFormat="1" applyBorder="1" applyAlignment="1">
      <alignment horizontal="right"/>
    </xf>
    <xf numFmtId="2" fontId="3" fillId="0" borderId="28" xfId="1" applyNumberFormat="1" applyBorder="1" applyAlignment="1">
      <alignment horizontal="right"/>
    </xf>
    <xf numFmtId="2" fontId="3" fillId="0" borderId="27" xfId="1" applyNumberFormat="1" applyBorder="1" applyAlignment="1">
      <alignment horizontal="right"/>
    </xf>
    <xf numFmtId="2" fontId="3" fillId="0" borderId="26" xfId="1" applyNumberFormat="1" applyBorder="1" applyAlignment="1">
      <alignment horizontal="right"/>
    </xf>
    <xf numFmtId="0" fontId="3" fillId="0" borderId="16" xfId="1" applyNumberFormat="1" applyFont="1" applyBorder="1" applyAlignment="1">
      <alignment horizontal="right"/>
    </xf>
    <xf numFmtId="0" fontId="5" fillId="0" borderId="16" xfId="0" applyFont="1" applyBorder="1" applyAlignment="1">
      <alignment horizontal="right"/>
    </xf>
    <xf numFmtId="2" fontId="5" fillId="0" borderId="16" xfId="0" applyNumberFormat="1" applyFont="1" applyBorder="1" applyAlignment="1">
      <alignment horizontal="right"/>
    </xf>
    <xf numFmtId="2" fontId="3" fillId="0" borderId="25" xfId="1" applyNumberFormat="1" applyBorder="1" applyAlignment="1">
      <alignment horizontal="right"/>
    </xf>
    <xf numFmtId="0" fontId="3" fillId="0" borderId="15" xfId="1" applyNumberFormat="1" applyFont="1" applyBorder="1" applyAlignment="1">
      <alignment horizontal="right"/>
    </xf>
    <xf numFmtId="0" fontId="5" fillId="0" borderId="15" xfId="0" applyFont="1" applyBorder="1" applyAlignment="1">
      <alignment horizontal="right"/>
    </xf>
    <xf numFmtId="2" fontId="5" fillId="0" borderId="15" xfId="0" applyNumberFormat="1" applyFont="1" applyBorder="1" applyAlignment="1">
      <alignment horizontal="right"/>
    </xf>
    <xf numFmtId="2" fontId="3" fillId="0" borderId="23" xfId="1" applyNumberFormat="1" applyBorder="1" applyAlignment="1">
      <alignment horizontal="right"/>
    </xf>
    <xf numFmtId="0" fontId="3" fillId="0" borderId="21" xfId="1" applyNumberFormat="1" applyFont="1" applyBorder="1" applyAlignment="1">
      <alignment horizontal="right"/>
    </xf>
    <xf numFmtId="0" fontId="5" fillId="0" borderId="21" xfId="0" applyFont="1" applyBorder="1" applyAlignment="1">
      <alignment horizontal="right"/>
    </xf>
    <xf numFmtId="2" fontId="5" fillId="0" borderId="21" xfId="0" applyNumberFormat="1" applyFont="1" applyBorder="1" applyAlignment="1">
      <alignment horizontal="right"/>
    </xf>
    <xf numFmtId="2" fontId="3" fillId="0" borderId="29" xfId="1" applyNumberForma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5" fillId="0" borderId="3" xfId="0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3" xfId="1" applyNumberFormat="1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0" xfId="0" applyAlignment="1">
      <alignment horizontal="right"/>
    </xf>
    <xf numFmtId="0" fontId="3" fillId="0" borderId="3" xfId="1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5" fillId="0" borderId="3" xfId="0" applyFont="1" applyBorder="1" applyAlignment="1">
      <alignment horizontal="right"/>
    </xf>
    <xf numFmtId="0" fontId="5" fillId="0" borderId="4" xfId="0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3" xfId="1" applyNumberFormat="1" applyFont="1" applyBorder="1" applyAlignment="1">
      <alignment horizontal="right"/>
    </xf>
    <xf numFmtId="0" fontId="3" fillId="0" borderId="4" xfId="1" applyNumberFormat="1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3" xfId="1" applyNumberFormat="1" applyFont="1" applyBorder="1" applyAlignment="1">
      <alignment horizontal="right"/>
    </xf>
    <xf numFmtId="0" fontId="3" fillId="0" borderId="4" xfId="1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5" fillId="0" borderId="3" xfId="0" applyFont="1" applyBorder="1" applyAlignment="1">
      <alignment horizontal="right"/>
    </xf>
    <xf numFmtId="0" fontId="5" fillId="0" borderId="16" xfId="0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3" xfId="1" applyNumberFormat="1" applyFont="1" applyBorder="1" applyAlignment="1">
      <alignment horizontal="right"/>
    </xf>
    <xf numFmtId="0" fontId="3" fillId="0" borderId="16" xfId="1" applyNumberFormat="1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3" xfId="1" applyNumberFormat="1" applyFont="1" applyBorder="1" applyAlignment="1">
      <alignment horizontal="right"/>
    </xf>
    <xf numFmtId="0" fontId="3" fillId="0" borderId="16" xfId="1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5" fillId="0" borderId="16" xfId="0" applyFont="1" applyBorder="1" applyAlignment="1">
      <alignment horizontal="right"/>
    </xf>
    <xf numFmtId="0" fontId="5" fillId="0" borderId="15" xfId="0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16" xfId="1" applyNumberFormat="1" applyFont="1" applyBorder="1" applyAlignment="1">
      <alignment horizontal="right"/>
    </xf>
    <xf numFmtId="0" fontId="3" fillId="0" borderId="15" xfId="1" applyNumberFormat="1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16" xfId="1" applyNumberFormat="1" applyFont="1" applyBorder="1" applyAlignment="1">
      <alignment horizontal="right"/>
    </xf>
    <xf numFmtId="0" fontId="3" fillId="0" borderId="15" xfId="1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5" fillId="0" borderId="3" xfId="0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3" xfId="1" applyNumberFormat="1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3" xfId="1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5" fillId="0" borderId="3" xfId="0" applyFont="1" applyBorder="1" applyAlignment="1">
      <alignment horizontal="right"/>
    </xf>
    <xf numFmtId="0" fontId="5" fillId="0" borderId="4" xfId="0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3" xfId="1" applyNumberFormat="1" applyFont="1" applyBorder="1" applyAlignment="1">
      <alignment horizontal="right"/>
    </xf>
    <xf numFmtId="0" fontId="3" fillId="0" borderId="4" xfId="1" applyNumberFormat="1" applyFont="1" applyBorder="1" applyAlignment="1">
      <alignment horizontal="right"/>
    </xf>
    <xf numFmtId="0" fontId="3" fillId="0" borderId="0" xfId="1"/>
    <xf numFmtId="2" fontId="3" fillId="0" borderId="4" xfId="1" applyNumberFormat="1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3" xfId="1" applyNumberFormat="1" applyFont="1" applyBorder="1" applyAlignment="1">
      <alignment horizontal="right"/>
    </xf>
    <xf numFmtId="0" fontId="3" fillId="0" borderId="4" xfId="1" applyNumberFormat="1" applyFont="1" applyBorder="1" applyAlignment="1">
      <alignment horizontal="right"/>
    </xf>
    <xf numFmtId="2" fontId="5" fillId="0" borderId="4" xfId="0" applyNumberFormat="1" applyFont="1" applyBorder="1" applyAlignment="1">
      <alignment horizontal="right"/>
    </xf>
    <xf numFmtId="2" fontId="3" fillId="0" borderId="4" xfId="1" applyNumberFormat="1" applyBorder="1" applyAlignment="1">
      <alignment horizontal="right"/>
    </xf>
    <xf numFmtId="2" fontId="3" fillId="0" borderId="28" xfId="1" applyNumberFormat="1" applyBorder="1" applyAlignment="1">
      <alignment horizontal="right"/>
    </xf>
    <xf numFmtId="0" fontId="3" fillId="0" borderId="0" xfId="1"/>
    <xf numFmtId="0" fontId="3" fillId="0" borderId="1" xfId="1" applyFont="1" applyBorder="1" applyAlignment="1">
      <alignment horizontal="center"/>
    </xf>
    <xf numFmtId="0" fontId="4" fillId="0" borderId="8" xfId="0" applyFont="1" applyBorder="1" applyAlignment="1">
      <alignment horizontal="right"/>
    </xf>
    <xf numFmtId="0" fontId="0" fillId="2" borderId="2" xfId="0" applyFont="1" applyFill="1" applyBorder="1" applyAlignment="1">
      <alignment wrapText="1"/>
    </xf>
    <xf numFmtId="2" fontId="3" fillId="0" borderId="1" xfId="1" applyNumberFormat="1" applyFont="1" applyBorder="1" applyAlignment="1">
      <alignment horizontal="right"/>
    </xf>
    <xf numFmtId="2" fontId="3" fillId="0" borderId="1" xfId="1" applyNumberForma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2" fontId="5" fillId="0" borderId="1" xfId="0" applyNumberFormat="1" applyFont="1" applyBorder="1" applyAlignment="1">
      <alignment horizontal="right"/>
    </xf>
    <xf numFmtId="2" fontId="3" fillId="0" borderId="27" xfId="1" applyNumberFormat="1" applyBorder="1" applyAlignment="1">
      <alignment horizontal="right"/>
    </xf>
    <xf numFmtId="0" fontId="3" fillId="0" borderId="1" xfId="1" applyFont="1" applyBorder="1" applyAlignment="1">
      <alignment horizontal="center"/>
    </xf>
    <xf numFmtId="0" fontId="3" fillId="0" borderId="10" xfId="1" applyBorder="1"/>
    <xf numFmtId="0" fontId="0" fillId="2" borderId="2" xfId="0" applyFont="1" applyFill="1" applyBorder="1" applyAlignment="1">
      <alignment wrapText="1"/>
    </xf>
    <xf numFmtId="0" fontId="5" fillId="0" borderId="1" xfId="0" applyFont="1" applyBorder="1" applyAlignment="1">
      <alignment horizontal="right"/>
    </xf>
    <xf numFmtId="0" fontId="0" fillId="0" borderId="1" xfId="0" applyBorder="1" applyAlignment="1">
      <alignment horizontal="right"/>
    </xf>
    <xf numFmtId="0" fontId="5" fillId="0" borderId="15" xfId="0" applyFont="1" applyBorder="1" applyAlignment="1">
      <alignment horizontal="right"/>
    </xf>
    <xf numFmtId="0" fontId="5" fillId="0" borderId="21" xfId="0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0" fontId="3" fillId="0" borderId="15" xfId="1" applyNumberFormat="1" applyFont="1" applyBorder="1" applyAlignment="1">
      <alignment horizontal="right"/>
    </xf>
    <xf numFmtId="0" fontId="3" fillId="0" borderId="21" xfId="1" applyNumberFormat="1" applyFont="1" applyBorder="1" applyAlignment="1">
      <alignment horizontal="right"/>
    </xf>
    <xf numFmtId="0" fontId="3" fillId="0" borderId="1" xfId="1" applyNumberFormat="1" applyFont="1" applyBorder="1" applyAlignment="1">
      <alignment horizontal="right"/>
    </xf>
    <xf numFmtId="2" fontId="5" fillId="0" borderId="1" xfId="0" applyNumberFormat="1" applyFont="1" applyBorder="1" applyAlignment="1">
      <alignment horizontal="right"/>
    </xf>
    <xf numFmtId="0" fontId="3" fillId="0" borderId="15" xfId="1" applyNumberFormat="1" applyFont="1" applyBorder="1" applyAlignment="1">
      <alignment horizontal="right"/>
    </xf>
    <xf numFmtId="0" fontId="3" fillId="0" borderId="21" xfId="1" applyNumberFormat="1" applyFont="1" applyBorder="1" applyAlignment="1">
      <alignment horizontal="right"/>
    </xf>
    <xf numFmtId="0" fontId="0" fillId="5" borderId="2" xfId="0" applyFont="1" applyFill="1" applyBorder="1" applyAlignment="1">
      <alignment wrapText="1"/>
    </xf>
    <xf numFmtId="2" fontId="5" fillId="0" borderId="3" xfId="0" applyNumberFormat="1" applyFont="1" applyFill="1" applyBorder="1" applyAlignment="1">
      <alignment horizontal="right"/>
    </xf>
    <xf numFmtId="0" fontId="5" fillId="0" borderId="0" xfId="0" applyFont="1"/>
    <xf numFmtId="0" fontId="5" fillId="6" borderId="0" xfId="0" applyFont="1" applyFill="1"/>
    <xf numFmtId="0" fontId="5" fillId="4" borderId="0" xfId="0" applyFont="1" applyFill="1"/>
    <xf numFmtId="0" fontId="5" fillId="7" borderId="0" xfId="0" applyFont="1" applyFill="1"/>
    <xf numFmtId="0" fontId="0" fillId="5" borderId="17" xfId="0" applyFont="1" applyFill="1" applyBorder="1" applyAlignment="1">
      <alignment wrapText="1"/>
    </xf>
    <xf numFmtId="0" fontId="5" fillId="0" borderId="0" xfId="0" applyFont="1"/>
    <xf numFmtId="0" fontId="5" fillId="6" borderId="0" xfId="0" applyFont="1" applyFill="1"/>
    <xf numFmtId="0" fontId="5" fillId="4" borderId="0" xfId="0" applyFont="1" applyFill="1"/>
    <xf numFmtId="0" fontId="5" fillId="7" borderId="0" xfId="0" applyFont="1" applyFill="1"/>
    <xf numFmtId="0" fontId="5" fillId="8" borderId="0" xfId="0" applyFont="1" applyFill="1"/>
    <xf numFmtId="0" fontId="4" fillId="5" borderId="2" xfId="0" applyFont="1" applyFill="1" applyBorder="1" applyAlignment="1">
      <alignment wrapText="1"/>
    </xf>
    <xf numFmtId="0" fontId="0" fillId="5" borderId="22" xfId="0" applyFont="1" applyFill="1" applyBorder="1" applyAlignment="1">
      <alignment wrapText="1"/>
    </xf>
    <xf numFmtId="0" fontId="5" fillId="2" borderId="3" xfId="0" applyFont="1" applyFill="1" applyBorder="1" applyAlignment="1">
      <alignment horizontal="right"/>
    </xf>
    <xf numFmtId="0" fontId="0" fillId="5" borderId="1" xfId="0" applyFont="1" applyFill="1" applyBorder="1" applyAlignment="1">
      <alignment wrapText="1"/>
    </xf>
    <xf numFmtId="0" fontId="5" fillId="9" borderId="0" xfId="0" applyFont="1" applyFill="1"/>
    <xf numFmtId="0" fontId="0" fillId="5" borderId="18" xfId="0" applyFont="1" applyFill="1" applyBorder="1" applyAlignment="1">
      <alignment wrapText="1"/>
    </xf>
    <xf numFmtId="0" fontId="0" fillId="5" borderId="19" xfId="0" applyFont="1" applyFill="1" applyBorder="1" applyAlignment="1">
      <alignment wrapText="1"/>
    </xf>
    <xf numFmtId="0" fontId="6" fillId="3" borderId="15" xfId="0" applyFont="1" applyFill="1" applyBorder="1" applyAlignment="1">
      <alignment horizontal="center" vertical="center"/>
    </xf>
    <xf numFmtId="0" fontId="6" fillId="3" borderId="23" xfId="0" applyFont="1" applyFill="1" applyBorder="1" applyAlignment="1">
      <alignment horizontal="center" vertical="center"/>
    </xf>
    <xf numFmtId="0" fontId="7" fillId="0" borderId="0" xfId="1" applyFont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wrapText="1"/>
    </xf>
    <xf numFmtId="0" fontId="3" fillId="0" borderId="1" xfId="1" applyNumberFormat="1" applyFont="1" applyFill="1" applyBorder="1" applyAlignment="1">
      <alignment horizontal="right"/>
    </xf>
    <xf numFmtId="0" fontId="5" fillId="0" borderId="1" xfId="0" applyFont="1" applyFill="1" applyBorder="1" applyAlignment="1">
      <alignment horizontal="right"/>
    </xf>
    <xf numFmtId="2" fontId="5" fillId="0" borderId="1" xfId="0" applyNumberFormat="1" applyFont="1" applyFill="1" applyBorder="1" applyAlignment="1">
      <alignment horizontal="right"/>
    </xf>
    <xf numFmtId="0" fontId="0" fillId="0" borderId="18" xfId="0" applyFont="1" applyFill="1" applyBorder="1" applyAlignment="1">
      <alignment wrapText="1"/>
    </xf>
    <xf numFmtId="0" fontId="4" fillId="0" borderId="2" xfId="0" applyFont="1" applyFill="1" applyBorder="1" applyAlignment="1">
      <alignment wrapText="1"/>
    </xf>
    <xf numFmtId="0" fontId="0" fillId="0" borderId="24" xfId="0" applyFill="1" applyBorder="1" applyAlignment="1">
      <alignment wrapText="1"/>
    </xf>
  </cellXfs>
  <cellStyles count="11">
    <cellStyle name="Excel Built-in Normal" xfId="2"/>
    <cellStyle name="Excel Built-in Normal 1" xfId="3"/>
    <cellStyle name="Excel Built-in Normal 2" xfId="4"/>
    <cellStyle name="TableStyleLight1" xfId="5"/>
    <cellStyle name="Денежный 2" xfId="6"/>
    <cellStyle name="Обычный" xfId="0" builtinId="0"/>
    <cellStyle name="Обычный 2" xfId="1"/>
    <cellStyle name="Обычный 2 2" xfId="9"/>
    <cellStyle name="Обычный 3" xfId="7"/>
    <cellStyle name="Обычный 3 2" xfId="10"/>
    <cellStyle name="Обычный 4" xfId="8"/>
  </cellStyles>
  <dxfs count="44"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Light16"/>
  <colors>
    <mruColors>
      <color rgb="FFFFFF66"/>
      <color rgb="FFFFCCCC"/>
      <color rgb="FFCCFF99"/>
      <color rgb="FFF6F10F"/>
      <color rgb="FFFF66CC"/>
      <color rgb="FF660066"/>
      <color rgb="FFFF9D0D"/>
      <color rgb="FFB30101"/>
      <color rgb="FFFD5151"/>
      <color rgb="FFF8B30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0"/>
  <sheetViews>
    <sheetView tabSelected="1"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11" sqref="C11"/>
    </sheetView>
  </sheetViews>
  <sheetFormatPr defaultRowHeight="15" x14ac:dyDescent="0.25"/>
  <cols>
    <col min="1" max="1" width="4.7109375" style="1" customWidth="1"/>
    <col min="2" max="2" width="9.7109375" style="1" customWidth="1"/>
    <col min="3" max="3" width="31.7109375" style="1" customWidth="1"/>
    <col min="4" max="4" width="7.85546875" style="1" customWidth="1"/>
    <col min="5" max="5" width="8.5703125" style="1" customWidth="1"/>
    <col min="6" max="6" width="7.7109375" style="1" customWidth="1"/>
    <col min="7" max="7" width="8.7109375" style="1" customWidth="1"/>
    <col min="8" max="8" width="7.7109375" style="1" customWidth="1"/>
    <col min="9" max="9" width="8.7109375" style="1" customWidth="1"/>
    <col min="10" max="10" width="7.7109375" style="1" customWidth="1"/>
    <col min="11" max="11" width="8.7109375" style="1" customWidth="1"/>
    <col min="12" max="12" width="7.7109375" style="1" customWidth="1"/>
    <col min="13" max="16384" width="9.140625" style="1"/>
  </cols>
  <sheetData>
    <row r="1" spans="1:14" ht="18" customHeight="1" x14ac:dyDescent="0.25">
      <c r="M1" s="196"/>
      <c r="N1" s="192" t="s">
        <v>137</v>
      </c>
    </row>
    <row r="2" spans="1:14" ht="18" customHeight="1" x14ac:dyDescent="0.25">
      <c r="C2" s="206" t="s">
        <v>110</v>
      </c>
      <c r="D2" s="206"/>
      <c r="K2" s="22">
        <v>2018</v>
      </c>
      <c r="M2" s="194"/>
      <c r="N2" s="192" t="s">
        <v>138</v>
      </c>
    </row>
    <row r="3" spans="1:14" ht="18" customHeight="1" thickBot="1" x14ac:dyDescent="0.3">
      <c r="M3" s="195"/>
      <c r="N3" s="192" t="s">
        <v>139</v>
      </c>
    </row>
    <row r="4" spans="1:14" ht="18" customHeight="1" x14ac:dyDescent="0.25">
      <c r="A4" s="207" t="s">
        <v>0</v>
      </c>
      <c r="B4" s="209" t="s">
        <v>105</v>
      </c>
      <c r="C4" s="209" t="s">
        <v>106</v>
      </c>
      <c r="D4" s="211" t="s">
        <v>112</v>
      </c>
      <c r="E4" s="204" t="s">
        <v>108</v>
      </c>
      <c r="F4" s="204"/>
      <c r="G4" s="204"/>
      <c r="H4" s="204"/>
      <c r="I4" s="204"/>
      <c r="J4" s="204"/>
      <c r="K4" s="205"/>
      <c r="M4" s="193"/>
      <c r="N4" s="192" t="s">
        <v>140</v>
      </c>
    </row>
    <row r="5" spans="1:14" ht="48" customHeight="1" thickBot="1" x14ac:dyDescent="0.3">
      <c r="A5" s="208"/>
      <c r="B5" s="210" t="s">
        <v>107</v>
      </c>
      <c r="C5" s="210"/>
      <c r="D5" s="212"/>
      <c r="E5" s="31" t="s">
        <v>124</v>
      </c>
      <c r="F5" s="31" t="s">
        <v>1</v>
      </c>
      <c r="G5" s="32" t="s">
        <v>2</v>
      </c>
      <c r="H5" s="32" t="s">
        <v>1</v>
      </c>
      <c r="I5" s="33" t="s">
        <v>3</v>
      </c>
      <c r="J5" s="32" t="s">
        <v>1</v>
      </c>
      <c r="K5" s="34" t="s">
        <v>109</v>
      </c>
    </row>
    <row r="6" spans="1:14" ht="15" customHeight="1" thickBot="1" x14ac:dyDescent="0.3">
      <c r="A6" s="46"/>
      <c r="B6" s="47"/>
      <c r="C6" s="48" t="s">
        <v>113</v>
      </c>
      <c r="D6" s="47">
        <f>D7+D8+D18+D32+D52+D72+D88+D119</f>
        <v>9676</v>
      </c>
      <c r="E6" s="47">
        <f>E7+E8+E18+E32+E52+E72+E88+E119</f>
        <v>304</v>
      </c>
      <c r="F6" s="76">
        <f>E6*100/D6</f>
        <v>3.1417941298057048</v>
      </c>
      <c r="G6" s="67">
        <f>G7+G8+G18+G32+G52+G72+G88+G119</f>
        <v>4780</v>
      </c>
      <c r="H6" s="75">
        <f t="shared" ref="H6:H69" si="0">G6*100/D6</f>
        <v>49.400578751550228</v>
      </c>
      <c r="I6" s="68">
        <f>I7+I8+I18+I32+I52+I72+I88+I119</f>
        <v>4592</v>
      </c>
      <c r="J6" s="75">
        <f>I6*100/D6</f>
        <v>47.457627118644069</v>
      </c>
      <c r="K6" s="74">
        <v>96.97</v>
      </c>
      <c r="L6" s="71"/>
    </row>
    <row r="7" spans="1:14" ht="15" customHeight="1" thickBot="1" x14ac:dyDescent="0.3">
      <c r="A7" s="52">
        <v>1</v>
      </c>
      <c r="B7" s="66">
        <v>50050</v>
      </c>
      <c r="C7" s="12" t="s">
        <v>92</v>
      </c>
      <c r="D7" s="77">
        <f>E7+G7+I7</f>
        <v>77</v>
      </c>
      <c r="E7" s="53">
        <v>2</v>
      </c>
      <c r="F7" s="78">
        <f>E7*100/D7</f>
        <v>2.5974025974025974</v>
      </c>
      <c r="G7" s="77">
        <v>41</v>
      </c>
      <c r="H7" s="30">
        <f t="shared" si="0"/>
        <v>53.246753246753244</v>
      </c>
      <c r="I7" s="77">
        <v>34</v>
      </c>
      <c r="J7" s="30">
        <f>I7*100/D7</f>
        <v>44.155844155844157</v>
      </c>
      <c r="K7" s="79">
        <f>(G7+I7)*100/D7</f>
        <v>97.402597402597408</v>
      </c>
    </row>
    <row r="8" spans="1:14" ht="15" customHeight="1" thickBot="1" x14ac:dyDescent="0.3">
      <c r="A8" s="49"/>
      <c r="B8" s="50"/>
      <c r="C8" s="51" t="s">
        <v>114</v>
      </c>
      <c r="D8" s="50">
        <f>SUM(D9:D17)</f>
        <v>729</v>
      </c>
      <c r="E8" s="50">
        <f>SUM(E9:E17)</f>
        <v>37</v>
      </c>
      <c r="F8" s="69">
        <f>E8*100/D8</f>
        <v>5.0754458161865568</v>
      </c>
      <c r="G8" s="41">
        <f>SUM(G9:G17)</f>
        <v>364</v>
      </c>
      <c r="H8" s="70">
        <f t="shared" si="0"/>
        <v>49.93141289437586</v>
      </c>
      <c r="I8" s="40">
        <f>SUM(I9:I17)</f>
        <v>328</v>
      </c>
      <c r="J8" s="70">
        <f t="shared" ref="J8:J11" si="1">I8*100/D8</f>
        <v>44.993141289437588</v>
      </c>
      <c r="K8" s="72">
        <f>AVERAGE(K9:K17)</f>
        <v>95.110203634964662</v>
      </c>
      <c r="L8" s="71"/>
      <c r="N8" s="71"/>
    </row>
    <row r="9" spans="1:14" ht="15" customHeight="1" x14ac:dyDescent="0.25">
      <c r="A9" s="3">
        <v>1</v>
      </c>
      <c r="B9" s="2">
        <v>10003</v>
      </c>
      <c r="C9" s="14" t="s">
        <v>73</v>
      </c>
      <c r="D9" s="80">
        <f t="shared" ref="D9:D17" si="2">E9+G9+I9</f>
        <v>47</v>
      </c>
      <c r="E9" s="107">
        <v>2</v>
      </c>
      <c r="F9" s="82">
        <f t="shared" ref="F9" si="3">E9*100/D9</f>
        <v>4.2553191489361701</v>
      </c>
      <c r="G9" s="109">
        <v>27</v>
      </c>
      <c r="H9" s="37">
        <f t="shared" si="0"/>
        <v>57.446808510638299</v>
      </c>
      <c r="I9" s="111">
        <v>18</v>
      </c>
      <c r="J9" s="19">
        <f>I9*100/D9</f>
        <v>38.297872340425535</v>
      </c>
      <c r="K9" s="25">
        <f>(G9+I9)*100/D9</f>
        <v>95.744680851063833</v>
      </c>
    </row>
    <row r="10" spans="1:14" ht="15" customHeight="1" x14ac:dyDescent="0.25">
      <c r="A10" s="4">
        <v>2</v>
      </c>
      <c r="B10" s="2">
        <v>10002</v>
      </c>
      <c r="C10" s="185" t="s">
        <v>4</v>
      </c>
      <c r="D10" s="80">
        <f t="shared" si="2"/>
        <v>93</v>
      </c>
      <c r="E10" s="107"/>
      <c r="F10" s="82"/>
      <c r="G10" s="109">
        <v>47</v>
      </c>
      <c r="H10" s="37">
        <f t="shared" si="0"/>
        <v>50.537634408602152</v>
      </c>
      <c r="I10" s="112">
        <v>46</v>
      </c>
      <c r="J10" s="19">
        <f t="shared" si="1"/>
        <v>49.462365591397848</v>
      </c>
      <c r="K10" s="25">
        <f t="shared" ref="K10:K11" si="4">(G10+I10)*100/D10</f>
        <v>100</v>
      </c>
    </row>
    <row r="11" spans="1:14" ht="15" customHeight="1" x14ac:dyDescent="0.25">
      <c r="A11" s="4">
        <v>3</v>
      </c>
      <c r="B11" s="2">
        <v>10090</v>
      </c>
      <c r="C11" s="213" t="s">
        <v>74</v>
      </c>
      <c r="D11" s="80">
        <f t="shared" si="2"/>
        <v>149</v>
      </c>
      <c r="E11" s="107">
        <v>13</v>
      </c>
      <c r="F11" s="82">
        <f>E11*100/D11</f>
        <v>8.724832214765101</v>
      </c>
      <c r="G11" s="109">
        <v>78</v>
      </c>
      <c r="H11" s="37">
        <f t="shared" si="0"/>
        <v>52.348993288590606</v>
      </c>
      <c r="I11" s="113">
        <v>58</v>
      </c>
      <c r="J11" s="19">
        <f t="shared" si="1"/>
        <v>38.926174496644293</v>
      </c>
      <c r="K11" s="25">
        <f t="shared" si="4"/>
        <v>91.275167785234899</v>
      </c>
    </row>
    <row r="12" spans="1:14" ht="15" customHeight="1" x14ac:dyDescent="0.25">
      <c r="A12" s="4">
        <v>4</v>
      </c>
      <c r="B12" s="2">
        <v>10004</v>
      </c>
      <c r="C12" s="185" t="s">
        <v>5</v>
      </c>
      <c r="D12" s="80">
        <f t="shared" si="2"/>
        <v>70</v>
      </c>
      <c r="E12" s="107"/>
      <c r="F12" s="82"/>
      <c r="G12" s="109">
        <v>24</v>
      </c>
      <c r="H12" s="37">
        <f t="shared" si="0"/>
        <v>34.285714285714285</v>
      </c>
      <c r="I12" s="111">
        <v>46</v>
      </c>
      <c r="J12" s="19">
        <f>I12*100/D12</f>
        <v>65.714285714285708</v>
      </c>
      <c r="K12" s="25">
        <f>(G12+I12)*100/D12</f>
        <v>100</v>
      </c>
    </row>
    <row r="13" spans="1:14" ht="15" customHeight="1" x14ac:dyDescent="0.25">
      <c r="A13" s="4">
        <v>5</v>
      </c>
      <c r="B13" s="2">
        <v>10001</v>
      </c>
      <c r="C13" s="14" t="s">
        <v>72</v>
      </c>
      <c r="D13" s="80">
        <f t="shared" si="2"/>
        <v>46</v>
      </c>
      <c r="E13" s="107">
        <v>5</v>
      </c>
      <c r="F13" s="82">
        <f t="shared" ref="F13" si="5">E13*100/D13</f>
        <v>10.869565217391305</v>
      </c>
      <c r="G13" s="109">
        <v>20</v>
      </c>
      <c r="H13" s="37">
        <f t="shared" si="0"/>
        <v>43.478260869565219</v>
      </c>
      <c r="I13" s="111">
        <v>21</v>
      </c>
      <c r="J13" s="19">
        <f>I13*100/D13</f>
        <v>45.652173913043477</v>
      </c>
      <c r="K13" s="25">
        <f>(G13+I13)*100/D13</f>
        <v>89.130434782608702</v>
      </c>
    </row>
    <row r="14" spans="1:14" ht="15" customHeight="1" x14ac:dyDescent="0.25">
      <c r="A14" s="4">
        <v>6</v>
      </c>
      <c r="B14" s="2">
        <v>10120</v>
      </c>
      <c r="C14" s="14" t="s">
        <v>75</v>
      </c>
      <c r="D14" s="80">
        <f t="shared" si="2"/>
        <v>71</v>
      </c>
      <c r="E14" s="107">
        <v>1</v>
      </c>
      <c r="F14" s="82">
        <f t="shared" ref="F14:F22" si="6">E14*100/D14</f>
        <v>1.408450704225352</v>
      </c>
      <c r="G14" s="109">
        <v>44</v>
      </c>
      <c r="H14" s="37">
        <f t="shared" si="0"/>
        <v>61.971830985915496</v>
      </c>
      <c r="I14" s="111">
        <v>26</v>
      </c>
      <c r="J14" s="19">
        <f t="shared" ref="J14:J77" si="7">I14*100/D14</f>
        <v>36.619718309859152</v>
      </c>
      <c r="K14" s="25">
        <f t="shared" ref="K14:K77" si="8">(G14+I14)*100/D14</f>
        <v>98.591549295774641</v>
      </c>
    </row>
    <row r="15" spans="1:14" ht="15" customHeight="1" x14ac:dyDescent="0.25">
      <c r="A15" s="4">
        <v>7</v>
      </c>
      <c r="B15" s="2">
        <v>10190</v>
      </c>
      <c r="C15" s="14" t="s">
        <v>6</v>
      </c>
      <c r="D15" s="80">
        <f t="shared" si="2"/>
        <v>100</v>
      </c>
      <c r="E15" s="107">
        <v>5</v>
      </c>
      <c r="F15" s="82">
        <f t="shared" si="6"/>
        <v>5</v>
      </c>
      <c r="G15" s="109">
        <v>50</v>
      </c>
      <c r="H15" s="37">
        <f t="shared" si="0"/>
        <v>50</v>
      </c>
      <c r="I15" s="111">
        <v>45</v>
      </c>
      <c r="J15" s="19">
        <f t="shared" si="7"/>
        <v>45</v>
      </c>
      <c r="K15" s="25">
        <f t="shared" si="8"/>
        <v>95</v>
      </c>
    </row>
    <row r="16" spans="1:14" ht="15" customHeight="1" x14ac:dyDescent="0.25">
      <c r="A16" s="4">
        <v>8</v>
      </c>
      <c r="B16" s="2">
        <v>10320</v>
      </c>
      <c r="C16" s="213" t="s">
        <v>7</v>
      </c>
      <c r="D16" s="80">
        <f t="shared" si="2"/>
        <v>80</v>
      </c>
      <c r="E16" s="107">
        <v>11</v>
      </c>
      <c r="F16" s="82">
        <f t="shared" si="6"/>
        <v>13.75</v>
      </c>
      <c r="G16" s="109">
        <v>43</v>
      </c>
      <c r="H16" s="37">
        <f t="shared" si="0"/>
        <v>53.75</v>
      </c>
      <c r="I16" s="111">
        <v>26</v>
      </c>
      <c r="J16" s="19">
        <f t="shared" si="7"/>
        <v>32.5</v>
      </c>
      <c r="K16" s="25">
        <f t="shared" si="8"/>
        <v>86.25</v>
      </c>
    </row>
    <row r="17" spans="1:14" ht="15" customHeight="1" thickBot="1" x14ac:dyDescent="0.3">
      <c r="A17" s="5">
        <v>9</v>
      </c>
      <c r="B17" s="18">
        <v>10860</v>
      </c>
      <c r="C17" s="191" t="s">
        <v>123</v>
      </c>
      <c r="D17" s="85">
        <f t="shared" si="2"/>
        <v>73</v>
      </c>
      <c r="E17" s="108"/>
      <c r="F17" s="87"/>
      <c r="G17" s="110">
        <v>31</v>
      </c>
      <c r="H17" s="43">
        <f t="shared" si="0"/>
        <v>42.465753424657535</v>
      </c>
      <c r="I17" s="114">
        <v>42</v>
      </c>
      <c r="J17" s="28">
        <f t="shared" si="7"/>
        <v>57.534246575342465</v>
      </c>
      <c r="K17" s="29">
        <f t="shared" si="8"/>
        <v>100</v>
      </c>
    </row>
    <row r="18" spans="1:14" ht="15" customHeight="1" thickBot="1" x14ac:dyDescent="0.3">
      <c r="A18" s="44"/>
      <c r="B18" s="54"/>
      <c r="C18" s="54" t="s">
        <v>115</v>
      </c>
      <c r="D18" s="54">
        <f>SUM(D19:D31)</f>
        <v>1050</v>
      </c>
      <c r="E18" s="54">
        <f>SUM(E19:E31)</f>
        <v>20</v>
      </c>
      <c r="F18" s="42">
        <f t="shared" si="6"/>
        <v>1.9047619047619047</v>
      </c>
      <c r="G18" s="54">
        <f>SUM(G19:G31)</f>
        <v>566</v>
      </c>
      <c r="H18" s="42">
        <f>G18*100/D18</f>
        <v>53.904761904761905</v>
      </c>
      <c r="I18" s="54">
        <f>SUM(I19:I31)</f>
        <v>464</v>
      </c>
      <c r="J18" s="54">
        <f>I18*100/D18</f>
        <v>44.19047619047619</v>
      </c>
      <c r="K18" s="59">
        <f>AVERAGE(K19:K31)</f>
        <v>97.889865566060124</v>
      </c>
      <c r="L18" s="71"/>
      <c r="N18" s="71"/>
    </row>
    <row r="19" spans="1:14" ht="15" customHeight="1" x14ac:dyDescent="0.25">
      <c r="A19" s="4">
        <v>1</v>
      </c>
      <c r="B19" s="20">
        <v>20040</v>
      </c>
      <c r="C19" s="16" t="s">
        <v>8</v>
      </c>
      <c r="D19" s="88">
        <f t="shared" ref="D19:D31" si="9">E19+G19+I19</f>
        <v>83</v>
      </c>
      <c r="E19" s="117">
        <v>1</v>
      </c>
      <c r="F19" s="90">
        <f t="shared" si="6"/>
        <v>1.2048192771084338</v>
      </c>
      <c r="G19" s="120">
        <v>44</v>
      </c>
      <c r="H19" s="91">
        <f t="shared" si="0"/>
        <v>53.012048192771083</v>
      </c>
      <c r="I19" s="123">
        <v>38</v>
      </c>
      <c r="J19" s="21">
        <f t="shared" si="7"/>
        <v>45.783132530120483</v>
      </c>
      <c r="K19" s="92">
        <f t="shared" si="8"/>
        <v>98.795180722891573</v>
      </c>
    </row>
    <row r="20" spans="1:14" ht="15" customHeight="1" x14ac:dyDescent="0.25">
      <c r="A20" s="4">
        <v>2</v>
      </c>
      <c r="B20" s="2">
        <v>20061</v>
      </c>
      <c r="C20" s="14" t="s">
        <v>10</v>
      </c>
      <c r="D20" s="80">
        <f t="shared" si="9"/>
        <v>51</v>
      </c>
      <c r="E20" s="115">
        <v>1</v>
      </c>
      <c r="F20" s="82">
        <f t="shared" si="6"/>
        <v>1.9607843137254901</v>
      </c>
      <c r="G20" s="118">
        <v>29</v>
      </c>
      <c r="H20" s="37">
        <f>G20*100/D20</f>
        <v>56.862745098039213</v>
      </c>
      <c r="I20" s="121">
        <v>21</v>
      </c>
      <c r="J20" s="19">
        <f>I20*100/D20</f>
        <v>41.176470588235297</v>
      </c>
      <c r="K20" s="93">
        <f>(G20+I20)*100/D20</f>
        <v>98.039215686274517</v>
      </c>
    </row>
    <row r="21" spans="1:14" ht="15" customHeight="1" x14ac:dyDescent="0.25">
      <c r="A21" s="4">
        <v>3</v>
      </c>
      <c r="B21" s="2">
        <v>21020</v>
      </c>
      <c r="C21" s="14" t="s">
        <v>17</v>
      </c>
      <c r="D21" s="80">
        <f t="shared" si="9"/>
        <v>87</v>
      </c>
      <c r="E21" s="115">
        <v>1</v>
      </c>
      <c r="F21" s="82">
        <f t="shared" si="6"/>
        <v>1.1494252873563218</v>
      </c>
      <c r="G21" s="118">
        <v>39</v>
      </c>
      <c r="H21" s="37">
        <f>G21*100/D21</f>
        <v>44.827586206896555</v>
      </c>
      <c r="I21" s="121">
        <v>47</v>
      </c>
      <c r="J21" s="19">
        <f>I21*100/D21</f>
        <v>54.022988505747129</v>
      </c>
      <c r="K21" s="93">
        <f>(G21+I21)*100/D21</f>
        <v>98.850574712643677</v>
      </c>
    </row>
    <row r="22" spans="1:14" ht="15" customHeight="1" x14ac:dyDescent="0.25">
      <c r="A22" s="4">
        <v>4</v>
      </c>
      <c r="B22" s="2">
        <v>20060</v>
      </c>
      <c r="C22" s="14" t="s">
        <v>9</v>
      </c>
      <c r="D22" s="80">
        <f t="shared" si="9"/>
        <v>149</v>
      </c>
      <c r="E22" s="115">
        <v>2</v>
      </c>
      <c r="F22" s="82">
        <f t="shared" si="6"/>
        <v>1.3422818791946309</v>
      </c>
      <c r="G22" s="118">
        <v>84</v>
      </c>
      <c r="H22" s="37">
        <f t="shared" si="0"/>
        <v>56.375838926174495</v>
      </c>
      <c r="I22" s="121">
        <v>63</v>
      </c>
      <c r="J22" s="19">
        <f t="shared" si="7"/>
        <v>42.281879194630875</v>
      </c>
      <c r="K22" s="93">
        <f t="shared" si="8"/>
        <v>98.65771812080537</v>
      </c>
    </row>
    <row r="23" spans="1:14" ht="15" customHeight="1" x14ac:dyDescent="0.25">
      <c r="A23" s="4">
        <v>5</v>
      </c>
      <c r="B23" s="2">
        <v>20400</v>
      </c>
      <c r="C23" s="185" t="s">
        <v>77</v>
      </c>
      <c r="D23" s="80">
        <f t="shared" si="9"/>
        <v>129</v>
      </c>
      <c r="E23" s="115"/>
      <c r="F23" s="82"/>
      <c r="G23" s="118">
        <v>59</v>
      </c>
      <c r="H23" s="37">
        <f>G23*100/D23</f>
        <v>45.736434108527135</v>
      </c>
      <c r="I23" s="121">
        <v>70</v>
      </c>
      <c r="J23" s="19">
        <f>I23*100/D23</f>
        <v>54.263565891472865</v>
      </c>
      <c r="K23" s="93">
        <f>(G23+I23)*100/D23</f>
        <v>100</v>
      </c>
    </row>
    <row r="24" spans="1:14" ht="15" customHeight="1" x14ac:dyDescent="0.25">
      <c r="A24" s="4">
        <v>6</v>
      </c>
      <c r="B24" s="2">
        <v>20080</v>
      </c>
      <c r="C24" s="14" t="s">
        <v>76</v>
      </c>
      <c r="D24" s="80">
        <f t="shared" si="9"/>
        <v>87</v>
      </c>
      <c r="E24" s="115">
        <v>2</v>
      </c>
      <c r="F24" s="82">
        <f t="shared" ref="F24" si="10">E24*100/D24</f>
        <v>2.2988505747126435</v>
      </c>
      <c r="G24" s="118">
        <v>45</v>
      </c>
      <c r="H24" s="37">
        <f t="shared" si="0"/>
        <v>51.724137931034484</v>
      </c>
      <c r="I24" s="121">
        <v>40</v>
      </c>
      <c r="J24" s="19">
        <f t="shared" si="7"/>
        <v>45.977011494252871</v>
      </c>
      <c r="K24" s="93">
        <f t="shared" si="8"/>
        <v>97.701149425287355</v>
      </c>
    </row>
    <row r="25" spans="1:14" ht="15" customHeight="1" x14ac:dyDescent="0.25">
      <c r="A25" s="4">
        <v>7</v>
      </c>
      <c r="B25" s="2">
        <v>20460</v>
      </c>
      <c r="C25" s="14" t="s">
        <v>11</v>
      </c>
      <c r="D25" s="80">
        <f t="shared" si="9"/>
        <v>82</v>
      </c>
      <c r="E25" s="115">
        <v>6</v>
      </c>
      <c r="F25" s="82">
        <f>E25*100/D25</f>
        <v>7.3170731707317076</v>
      </c>
      <c r="G25" s="118">
        <v>48</v>
      </c>
      <c r="H25" s="37">
        <f t="shared" si="0"/>
        <v>58.536585365853661</v>
      </c>
      <c r="I25" s="121">
        <v>28</v>
      </c>
      <c r="J25" s="19">
        <f t="shared" si="7"/>
        <v>34.146341463414636</v>
      </c>
      <c r="K25" s="93">
        <f t="shared" si="8"/>
        <v>92.682926829268297</v>
      </c>
    </row>
    <row r="26" spans="1:14" ht="15" customHeight="1" x14ac:dyDescent="0.25">
      <c r="A26" s="4">
        <v>8</v>
      </c>
      <c r="B26" s="2">
        <v>20490</v>
      </c>
      <c r="C26" s="14" t="s">
        <v>12</v>
      </c>
      <c r="D26" s="80">
        <f t="shared" si="9"/>
        <v>53</v>
      </c>
      <c r="E26" s="115">
        <v>1</v>
      </c>
      <c r="F26" s="82">
        <f t="shared" ref="F26" si="11">E26*100/D26</f>
        <v>1.8867924528301887</v>
      </c>
      <c r="G26" s="118">
        <v>27</v>
      </c>
      <c r="H26" s="37">
        <f t="shared" si="0"/>
        <v>50.943396226415096</v>
      </c>
      <c r="I26" s="121">
        <v>25</v>
      </c>
      <c r="J26" s="19">
        <f t="shared" si="7"/>
        <v>47.169811320754718</v>
      </c>
      <c r="K26" s="93">
        <f t="shared" si="8"/>
        <v>98.113207547169807</v>
      </c>
    </row>
    <row r="27" spans="1:14" ht="15" customHeight="1" x14ac:dyDescent="0.25">
      <c r="A27" s="4">
        <v>9</v>
      </c>
      <c r="B27" s="2">
        <v>20550</v>
      </c>
      <c r="C27" s="14" t="s">
        <v>13</v>
      </c>
      <c r="D27" s="80">
        <f t="shared" si="9"/>
        <v>71</v>
      </c>
      <c r="E27" s="115">
        <v>2</v>
      </c>
      <c r="F27" s="82">
        <f t="shared" ref="F27:F64" si="12">E27*100/D27</f>
        <v>2.816901408450704</v>
      </c>
      <c r="G27" s="118">
        <v>44</v>
      </c>
      <c r="H27" s="37">
        <f t="shared" si="0"/>
        <v>61.971830985915496</v>
      </c>
      <c r="I27" s="121">
        <v>25</v>
      </c>
      <c r="J27" s="19">
        <f t="shared" si="7"/>
        <v>35.2112676056338</v>
      </c>
      <c r="K27" s="93">
        <f t="shared" si="8"/>
        <v>97.183098591549296</v>
      </c>
    </row>
    <row r="28" spans="1:14" ht="15" customHeight="1" x14ac:dyDescent="0.25">
      <c r="A28" s="4">
        <v>10</v>
      </c>
      <c r="B28" s="2">
        <v>20630</v>
      </c>
      <c r="C28" s="14" t="s">
        <v>14</v>
      </c>
      <c r="D28" s="80">
        <f t="shared" si="9"/>
        <v>83</v>
      </c>
      <c r="E28" s="115">
        <v>1</v>
      </c>
      <c r="F28" s="82">
        <f t="shared" si="12"/>
        <v>1.2048192771084338</v>
      </c>
      <c r="G28" s="118">
        <v>42</v>
      </c>
      <c r="H28" s="37">
        <f t="shared" si="0"/>
        <v>50.602409638554214</v>
      </c>
      <c r="I28" s="121">
        <v>40</v>
      </c>
      <c r="J28" s="19">
        <f t="shared" si="7"/>
        <v>48.192771084337352</v>
      </c>
      <c r="K28" s="93">
        <f t="shared" si="8"/>
        <v>98.795180722891573</v>
      </c>
    </row>
    <row r="29" spans="1:14" ht="15" customHeight="1" x14ac:dyDescent="0.25">
      <c r="A29" s="4">
        <v>11</v>
      </c>
      <c r="B29" s="2">
        <v>20810</v>
      </c>
      <c r="C29" s="185" t="s">
        <v>15</v>
      </c>
      <c r="D29" s="80">
        <f t="shared" si="9"/>
        <v>76</v>
      </c>
      <c r="E29" s="115"/>
      <c r="F29" s="82"/>
      <c r="G29" s="118">
        <v>49</v>
      </c>
      <c r="H29" s="37">
        <f t="shared" si="0"/>
        <v>64.473684210526315</v>
      </c>
      <c r="I29" s="121">
        <v>27</v>
      </c>
      <c r="J29" s="19">
        <f t="shared" si="7"/>
        <v>35.526315789473685</v>
      </c>
      <c r="K29" s="93">
        <f t="shared" si="8"/>
        <v>100</v>
      </c>
    </row>
    <row r="30" spans="1:14" ht="15" customHeight="1" x14ac:dyDescent="0.25">
      <c r="A30" s="4">
        <v>12</v>
      </c>
      <c r="B30" s="2">
        <v>20900</v>
      </c>
      <c r="C30" s="14" t="s">
        <v>16</v>
      </c>
      <c r="D30" s="80">
        <f t="shared" si="9"/>
        <v>48</v>
      </c>
      <c r="E30" s="115">
        <v>3</v>
      </c>
      <c r="F30" s="82">
        <f t="shared" si="12"/>
        <v>6.25</v>
      </c>
      <c r="G30" s="118">
        <v>24</v>
      </c>
      <c r="H30" s="37">
        <f t="shared" si="0"/>
        <v>50</v>
      </c>
      <c r="I30" s="121">
        <v>21</v>
      </c>
      <c r="J30" s="19">
        <f t="shared" si="7"/>
        <v>43.75</v>
      </c>
      <c r="K30" s="93">
        <f t="shared" si="8"/>
        <v>93.75</v>
      </c>
    </row>
    <row r="31" spans="1:14" ht="15" customHeight="1" thickBot="1" x14ac:dyDescent="0.3">
      <c r="A31" s="5">
        <v>13</v>
      </c>
      <c r="B31" s="18">
        <v>21350</v>
      </c>
      <c r="C31" s="191" t="s">
        <v>18</v>
      </c>
      <c r="D31" s="85">
        <f t="shared" si="9"/>
        <v>51</v>
      </c>
      <c r="E31" s="116"/>
      <c r="F31" s="87"/>
      <c r="G31" s="119">
        <v>32</v>
      </c>
      <c r="H31" s="43">
        <f t="shared" si="0"/>
        <v>62.745098039215684</v>
      </c>
      <c r="I31" s="122">
        <v>19</v>
      </c>
      <c r="J31" s="28">
        <f t="shared" si="7"/>
        <v>37.254901960784316</v>
      </c>
      <c r="K31" s="94">
        <f t="shared" si="8"/>
        <v>100</v>
      </c>
    </row>
    <row r="32" spans="1:14" ht="15" customHeight="1" thickBot="1" x14ac:dyDescent="0.3">
      <c r="A32" s="55"/>
      <c r="B32" s="54"/>
      <c r="C32" s="40" t="s">
        <v>116</v>
      </c>
      <c r="D32" s="56">
        <f>SUM(D33:D51)</f>
        <v>1350</v>
      </c>
      <c r="E32" s="57">
        <f>SUM(E33:E51)</f>
        <v>29</v>
      </c>
      <c r="F32" s="58">
        <f t="shared" si="12"/>
        <v>2.1481481481481484</v>
      </c>
      <c r="G32" s="56">
        <f>SUM(G33:G51)</f>
        <v>700</v>
      </c>
      <c r="H32" s="42">
        <f>G32*100/D32</f>
        <v>51.851851851851855</v>
      </c>
      <c r="I32" s="56">
        <f>SUM(I33:I51)</f>
        <v>621</v>
      </c>
      <c r="J32" s="42">
        <f>I32*100/D32</f>
        <v>46</v>
      </c>
      <c r="K32" s="59">
        <f>AVERAGE(K33:K51)</f>
        <v>97.75306217758623</v>
      </c>
      <c r="L32" s="71"/>
    </row>
    <row r="33" spans="1:11" ht="15" customHeight="1" x14ac:dyDescent="0.25">
      <c r="A33" s="4">
        <v>1</v>
      </c>
      <c r="B33" s="2">
        <v>30070</v>
      </c>
      <c r="C33" s="14" t="s">
        <v>79</v>
      </c>
      <c r="D33" s="80">
        <f t="shared" ref="D33:D51" si="13">E33+G33+I33</f>
        <v>83</v>
      </c>
      <c r="E33" s="124">
        <v>1</v>
      </c>
      <c r="F33" s="82">
        <f t="shared" si="12"/>
        <v>1.2048192771084338</v>
      </c>
      <c r="G33" s="127">
        <v>55</v>
      </c>
      <c r="H33" s="37">
        <f t="shared" si="0"/>
        <v>66.265060240963862</v>
      </c>
      <c r="I33" s="130">
        <v>27</v>
      </c>
      <c r="J33" s="19">
        <f t="shared" si="7"/>
        <v>32.53012048192771</v>
      </c>
      <c r="K33" s="93">
        <f t="shared" si="8"/>
        <v>98.795180722891573</v>
      </c>
    </row>
    <row r="34" spans="1:11" ht="15" customHeight="1" x14ac:dyDescent="0.25">
      <c r="A34" s="4">
        <v>2</v>
      </c>
      <c r="B34" s="2">
        <v>30480</v>
      </c>
      <c r="C34" s="185" t="s">
        <v>132</v>
      </c>
      <c r="D34" s="80">
        <f t="shared" si="13"/>
        <v>97</v>
      </c>
      <c r="E34" s="124"/>
      <c r="F34" s="82"/>
      <c r="G34" s="127">
        <v>53</v>
      </c>
      <c r="H34" s="37">
        <f t="shared" si="0"/>
        <v>54.639175257731956</v>
      </c>
      <c r="I34" s="130">
        <v>44</v>
      </c>
      <c r="J34" s="19">
        <f t="shared" si="7"/>
        <v>45.360824742268044</v>
      </c>
      <c r="K34" s="93">
        <f t="shared" si="8"/>
        <v>100</v>
      </c>
    </row>
    <row r="35" spans="1:11" ht="15" customHeight="1" x14ac:dyDescent="0.25">
      <c r="A35" s="4">
        <v>3</v>
      </c>
      <c r="B35" s="18">
        <v>30460</v>
      </c>
      <c r="C35" s="17" t="s">
        <v>80</v>
      </c>
      <c r="D35" s="85">
        <f t="shared" si="13"/>
        <v>98</v>
      </c>
      <c r="E35" s="125">
        <v>1</v>
      </c>
      <c r="F35" s="87">
        <f t="shared" si="12"/>
        <v>1.0204081632653061</v>
      </c>
      <c r="G35" s="128">
        <v>39</v>
      </c>
      <c r="H35" s="43">
        <f t="shared" si="0"/>
        <v>39.795918367346935</v>
      </c>
      <c r="I35" s="131">
        <v>58</v>
      </c>
      <c r="J35" s="28">
        <f t="shared" si="7"/>
        <v>59.183673469387756</v>
      </c>
      <c r="K35" s="94">
        <f t="shared" si="8"/>
        <v>98.979591836734699</v>
      </c>
    </row>
    <row r="36" spans="1:11" ht="15" customHeight="1" x14ac:dyDescent="0.25">
      <c r="A36" s="4">
        <v>4</v>
      </c>
      <c r="B36" s="2">
        <v>30030</v>
      </c>
      <c r="C36" s="185" t="s">
        <v>78</v>
      </c>
      <c r="D36" s="80">
        <f t="shared" si="13"/>
        <v>73</v>
      </c>
      <c r="E36" s="124"/>
      <c r="F36" s="82"/>
      <c r="G36" s="127">
        <v>27</v>
      </c>
      <c r="H36" s="37">
        <f t="shared" si="0"/>
        <v>36.986301369863014</v>
      </c>
      <c r="I36" s="130">
        <v>46</v>
      </c>
      <c r="J36" s="19">
        <f t="shared" si="7"/>
        <v>63.013698630136986</v>
      </c>
      <c r="K36" s="93">
        <f t="shared" si="8"/>
        <v>100</v>
      </c>
    </row>
    <row r="37" spans="1:11" ht="15" customHeight="1" x14ac:dyDescent="0.25">
      <c r="A37" s="4">
        <v>5</v>
      </c>
      <c r="B37" s="2">
        <v>31000</v>
      </c>
      <c r="C37" s="14" t="s">
        <v>81</v>
      </c>
      <c r="D37" s="80">
        <f t="shared" si="13"/>
        <v>92</v>
      </c>
      <c r="E37" s="124">
        <v>3</v>
      </c>
      <c r="F37" s="82">
        <f>E37*100/D37</f>
        <v>3.2608695652173911</v>
      </c>
      <c r="G37" s="127">
        <v>47</v>
      </c>
      <c r="H37" s="37">
        <f t="shared" si="0"/>
        <v>51.086956521739133</v>
      </c>
      <c r="I37" s="130">
        <v>42</v>
      </c>
      <c r="J37" s="19">
        <f t="shared" si="7"/>
        <v>45.652173913043477</v>
      </c>
      <c r="K37" s="93">
        <f t="shared" si="8"/>
        <v>96.739130434782609</v>
      </c>
    </row>
    <row r="38" spans="1:11" ht="15" customHeight="1" x14ac:dyDescent="0.25">
      <c r="A38" s="4">
        <v>6</v>
      </c>
      <c r="B38" s="2">
        <v>30130</v>
      </c>
      <c r="C38" s="14" t="s">
        <v>19</v>
      </c>
      <c r="D38" s="80">
        <f t="shared" si="13"/>
        <v>48</v>
      </c>
      <c r="E38" s="124">
        <v>3</v>
      </c>
      <c r="F38" s="82">
        <f>E38*100/D38</f>
        <v>6.25</v>
      </c>
      <c r="G38" s="127">
        <v>18</v>
      </c>
      <c r="H38" s="37">
        <f t="shared" si="0"/>
        <v>37.5</v>
      </c>
      <c r="I38" s="130">
        <v>27</v>
      </c>
      <c r="J38" s="19">
        <f t="shared" si="7"/>
        <v>56.25</v>
      </c>
      <c r="K38" s="93">
        <f t="shared" si="8"/>
        <v>93.75</v>
      </c>
    </row>
    <row r="39" spans="1:11" ht="15" customHeight="1" x14ac:dyDescent="0.25">
      <c r="A39" s="4">
        <v>7</v>
      </c>
      <c r="B39" s="2">
        <v>30160</v>
      </c>
      <c r="C39" s="14" t="s">
        <v>20</v>
      </c>
      <c r="D39" s="80">
        <f t="shared" si="13"/>
        <v>79</v>
      </c>
      <c r="E39" s="124">
        <v>2</v>
      </c>
      <c r="F39" s="82">
        <f>E39*100/D39</f>
        <v>2.5316455696202533</v>
      </c>
      <c r="G39" s="127">
        <v>34</v>
      </c>
      <c r="H39" s="37">
        <f t="shared" si="0"/>
        <v>43.037974683544306</v>
      </c>
      <c r="I39" s="130">
        <v>43</v>
      </c>
      <c r="J39" s="19">
        <f t="shared" si="7"/>
        <v>54.430379746835442</v>
      </c>
      <c r="K39" s="93">
        <f t="shared" si="8"/>
        <v>97.468354430379748</v>
      </c>
    </row>
    <row r="40" spans="1:11" ht="15" customHeight="1" x14ac:dyDescent="0.25">
      <c r="A40" s="6">
        <v>8</v>
      </c>
      <c r="B40" s="2">
        <v>30310</v>
      </c>
      <c r="C40" s="185" t="s">
        <v>21</v>
      </c>
      <c r="D40" s="80">
        <f t="shared" si="13"/>
        <v>48</v>
      </c>
      <c r="E40" s="124"/>
      <c r="F40" s="82"/>
      <c r="G40" s="127">
        <v>34</v>
      </c>
      <c r="H40" s="37">
        <f t="shared" si="0"/>
        <v>70.833333333333329</v>
      </c>
      <c r="I40" s="130">
        <v>14</v>
      </c>
      <c r="J40" s="19">
        <f t="shared" si="7"/>
        <v>29.166666666666668</v>
      </c>
      <c r="K40" s="93">
        <f t="shared" si="8"/>
        <v>100</v>
      </c>
    </row>
    <row r="41" spans="1:11" ht="15" customHeight="1" x14ac:dyDescent="0.25">
      <c r="A41" s="4">
        <v>9</v>
      </c>
      <c r="B41" s="2">
        <v>30440</v>
      </c>
      <c r="C41" s="14" t="s">
        <v>22</v>
      </c>
      <c r="D41" s="80">
        <f t="shared" si="13"/>
        <v>62</v>
      </c>
      <c r="E41" s="124">
        <v>5</v>
      </c>
      <c r="F41" s="82">
        <f t="shared" si="12"/>
        <v>8.064516129032258</v>
      </c>
      <c r="G41" s="127">
        <v>31</v>
      </c>
      <c r="H41" s="37">
        <f t="shared" si="0"/>
        <v>50</v>
      </c>
      <c r="I41" s="130">
        <v>26</v>
      </c>
      <c r="J41" s="19">
        <f t="shared" si="7"/>
        <v>41.935483870967744</v>
      </c>
      <c r="K41" s="93">
        <f t="shared" si="8"/>
        <v>91.935483870967744</v>
      </c>
    </row>
    <row r="42" spans="1:11" ht="15" customHeight="1" x14ac:dyDescent="0.25">
      <c r="A42" s="4">
        <v>10</v>
      </c>
      <c r="B42" s="2">
        <v>30470</v>
      </c>
      <c r="C42" s="185" t="s">
        <v>23</v>
      </c>
      <c r="D42" s="80">
        <f t="shared" si="13"/>
        <v>49</v>
      </c>
      <c r="E42" s="124"/>
      <c r="F42" s="82"/>
      <c r="G42" s="127">
        <v>31</v>
      </c>
      <c r="H42" s="37">
        <f t="shared" si="0"/>
        <v>63.265306122448976</v>
      </c>
      <c r="I42" s="130">
        <v>18</v>
      </c>
      <c r="J42" s="19">
        <f t="shared" si="7"/>
        <v>36.734693877551024</v>
      </c>
      <c r="K42" s="93">
        <f t="shared" si="8"/>
        <v>100</v>
      </c>
    </row>
    <row r="43" spans="1:11" ht="15" customHeight="1" x14ac:dyDescent="0.25">
      <c r="A43" s="4">
        <v>11</v>
      </c>
      <c r="B43" s="2">
        <v>30500</v>
      </c>
      <c r="C43" s="14" t="s">
        <v>24</v>
      </c>
      <c r="D43" s="80">
        <f t="shared" si="13"/>
        <v>38</v>
      </c>
      <c r="E43" s="124">
        <v>1</v>
      </c>
      <c r="F43" s="82">
        <f t="shared" ref="F43" si="14">E43*100/D43</f>
        <v>2.6315789473684212</v>
      </c>
      <c r="G43" s="127">
        <v>10</v>
      </c>
      <c r="H43" s="37">
        <f t="shared" si="0"/>
        <v>26.315789473684209</v>
      </c>
      <c r="I43" s="130">
        <v>27</v>
      </c>
      <c r="J43" s="19">
        <f t="shared" si="7"/>
        <v>71.05263157894737</v>
      </c>
      <c r="K43" s="93">
        <f t="shared" si="8"/>
        <v>97.368421052631575</v>
      </c>
    </row>
    <row r="44" spans="1:11" ht="15" customHeight="1" x14ac:dyDescent="0.25">
      <c r="A44" s="4">
        <v>12</v>
      </c>
      <c r="B44" s="2">
        <v>30530</v>
      </c>
      <c r="C44" s="14" t="s">
        <v>25</v>
      </c>
      <c r="D44" s="80">
        <f t="shared" si="13"/>
        <v>65</v>
      </c>
      <c r="E44" s="124">
        <v>1</v>
      </c>
      <c r="F44" s="82">
        <f t="shared" si="12"/>
        <v>1.5384615384615385</v>
      </c>
      <c r="G44" s="127">
        <v>38</v>
      </c>
      <c r="H44" s="37">
        <f t="shared" si="0"/>
        <v>58.46153846153846</v>
      </c>
      <c r="I44" s="130">
        <v>26</v>
      </c>
      <c r="J44" s="19">
        <f t="shared" si="7"/>
        <v>40</v>
      </c>
      <c r="K44" s="93">
        <f t="shared" si="8"/>
        <v>98.461538461538467</v>
      </c>
    </row>
    <row r="45" spans="1:11" ht="15" customHeight="1" x14ac:dyDescent="0.25">
      <c r="A45" s="4">
        <v>13</v>
      </c>
      <c r="B45" s="2">
        <v>30640</v>
      </c>
      <c r="C45" s="185" t="s">
        <v>26</v>
      </c>
      <c r="D45" s="80">
        <f t="shared" si="13"/>
        <v>88</v>
      </c>
      <c r="E45" s="124"/>
      <c r="F45" s="82"/>
      <c r="G45" s="127">
        <v>45</v>
      </c>
      <c r="H45" s="37">
        <f t="shared" si="0"/>
        <v>51.136363636363633</v>
      </c>
      <c r="I45" s="130">
        <v>43</v>
      </c>
      <c r="J45" s="19">
        <f t="shared" si="7"/>
        <v>48.863636363636367</v>
      </c>
      <c r="K45" s="93">
        <f t="shared" si="8"/>
        <v>100</v>
      </c>
    </row>
    <row r="46" spans="1:11" ht="15" customHeight="1" x14ac:dyDescent="0.25">
      <c r="A46" s="4">
        <v>14</v>
      </c>
      <c r="B46" s="2">
        <v>30650</v>
      </c>
      <c r="C46" s="14" t="s">
        <v>27</v>
      </c>
      <c r="D46" s="80">
        <f t="shared" si="13"/>
        <v>67</v>
      </c>
      <c r="E46" s="124">
        <v>7</v>
      </c>
      <c r="F46" s="82">
        <f t="shared" si="12"/>
        <v>10.447761194029852</v>
      </c>
      <c r="G46" s="127">
        <v>37</v>
      </c>
      <c r="H46" s="37">
        <f t="shared" si="0"/>
        <v>55.223880597014926</v>
      </c>
      <c r="I46" s="130">
        <v>23</v>
      </c>
      <c r="J46" s="19">
        <f t="shared" si="7"/>
        <v>34.328358208955223</v>
      </c>
      <c r="K46" s="93">
        <f t="shared" si="8"/>
        <v>89.552238805970148</v>
      </c>
    </row>
    <row r="47" spans="1:11" ht="15" customHeight="1" x14ac:dyDescent="0.25">
      <c r="A47" s="4">
        <v>15</v>
      </c>
      <c r="B47" s="2">
        <v>30790</v>
      </c>
      <c r="C47" s="185" t="s">
        <v>28</v>
      </c>
      <c r="D47" s="80">
        <f t="shared" si="13"/>
        <v>40</v>
      </c>
      <c r="E47" s="124"/>
      <c r="F47" s="82"/>
      <c r="G47" s="127">
        <v>18</v>
      </c>
      <c r="H47" s="37">
        <f t="shared" si="0"/>
        <v>45</v>
      </c>
      <c r="I47" s="130">
        <v>22</v>
      </c>
      <c r="J47" s="19">
        <f t="shared" si="7"/>
        <v>55</v>
      </c>
      <c r="K47" s="93">
        <f t="shared" si="8"/>
        <v>100</v>
      </c>
    </row>
    <row r="48" spans="1:11" ht="15" customHeight="1" x14ac:dyDescent="0.25">
      <c r="A48" s="4">
        <v>16</v>
      </c>
      <c r="B48" s="2">
        <v>30880</v>
      </c>
      <c r="C48" s="14" t="s">
        <v>29</v>
      </c>
      <c r="D48" s="80">
        <f t="shared" si="13"/>
        <v>70</v>
      </c>
      <c r="E48" s="124">
        <v>2</v>
      </c>
      <c r="F48" s="82">
        <f t="shared" si="12"/>
        <v>2.8571428571428572</v>
      </c>
      <c r="G48" s="127">
        <v>38</v>
      </c>
      <c r="H48" s="37">
        <f t="shared" si="0"/>
        <v>54.285714285714285</v>
      </c>
      <c r="I48" s="130">
        <v>30</v>
      </c>
      <c r="J48" s="19">
        <f t="shared" si="7"/>
        <v>42.857142857142854</v>
      </c>
      <c r="K48" s="93">
        <f t="shared" si="8"/>
        <v>97.142857142857139</v>
      </c>
    </row>
    <row r="49" spans="1:12" ht="15" customHeight="1" x14ac:dyDescent="0.25">
      <c r="A49" s="6">
        <v>17</v>
      </c>
      <c r="B49" s="2">
        <v>30890</v>
      </c>
      <c r="C49" s="185" t="s">
        <v>30</v>
      </c>
      <c r="D49" s="80">
        <f t="shared" si="13"/>
        <v>68</v>
      </c>
      <c r="E49" s="124"/>
      <c r="F49" s="82"/>
      <c r="G49" s="127">
        <v>43</v>
      </c>
      <c r="H49" s="37">
        <f t="shared" si="0"/>
        <v>63.235294117647058</v>
      </c>
      <c r="I49" s="130">
        <v>25</v>
      </c>
      <c r="J49" s="19">
        <f t="shared" si="7"/>
        <v>36.764705882352942</v>
      </c>
      <c r="K49" s="93">
        <f t="shared" si="8"/>
        <v>100</v>
      </c>
    </row>
    <row r="50" spans="1:12" ht="15" customHeight="1" x14ac:dyDescent="0.25">
      <c r="A50" s="4">
        <v>18</v>
      </c>
      <c r="B50" s="2">
        <v>30940</v>
      </c>
      <c r="C50" s="185" t="s">
        <v>31</v>
      </c>
      <c r="D50" s="80">
        <f t="shared" si="13"/>
        <v>81</v>
      </c>
      <c r="E50" s="124"/>
      <c r="F50" s="82"/>
      <c r="G50" s="127">
        <v>46</v>
      </c>
      <c r="H50" s="37">
        <f t="shared" si="0"/>
        <v>56.790123456790127</v>
      </c>
      <c r="I50" s="130">
        <v>35</v>
      </c>
      <c r="J50" s="19">
        <f t="shared" si="7"/>
        <v>43.209876543209873</v>
      </c>
      <c r="K50" s="93">
        <f t="shared" si="8"/>
        <v>100</v>
      </c>
    </row>
    <row r="51" spans="1:12" ht="15" customHeight="1" thickBot="1" x14ac:dyDescent="0.3">
      <c r="A51" s="7">
        <v>19</v>
      </c>
      <c r="B51" s="26">
        <v>31480</v>
      </c>
      <c r="C51" s="15" t="s">
        <v>32</v>
      </c>
      <c r="D51" s="95">
        <f t="shared" si="13"/>
        <v>104</v>
      </c>
      <c r="E51" s="126">
        <v>3</v>
      </c>
      <c r="F51" s="97">
        <f t="shared" ref="F51" si="15">E51*100/D51</f>
        <v>2.8846153846153846</v>
      </c>
      <c r="G51" s="129">
        <v>56</v>
      </c>
      <c r="H51" s="39">
        <f t="shared" si="0"/>
        <v>53.846153846153847</v>
      </c>
      <c r="I51" s="132">
        <v>45</v>
      </c>
      <c r="J51" s="27">
        <f t="shared" si="7"/>
        <v>43.269230769230766</v>
      </c>
      <c r="K51" s="98">
        <f t="shared" si="8"/>
        <v>97.115384615384613</v>
      </c>
    </row>
    <row r="52" spans="1:12" ht="15" customHeight="1" thickBot="1" x14ac:dyDescent="0.3">
      <c r="A52" s="55"/>
      <c r="B52" s="54"/>
      <c r="C52" s="40" t="s">
        <v>117</v>
      </c>
      <c r="D52" s="56">
        <f>SUM(D53:D71)</f>
        <v>1433</v>
      </c>
      <c r="E52" s="57">
        <f>SUM(E53:E71)</f>
        <v>59</v>
      </c>
      <c r="F52" s="58">
        <f>E52*100/D52</f>
        <v>4.1172365666434052</v>
      </c>
      <c r="G52" s="56">
        <f>SUM(G53:G71)</f>
        <v>692</v>
      </c>
      <c r="H52" s="42">
        <f>G52*100/D52</f>
        <v>48.290300069783669</v>
      </c>
      <c r="I52" s="56">
        <f>SUM(I53:I71)</f>
        <v>682</v>
      </c>
      <c r="J52" s="42">
        <f>I52*100/D52</f>
        <v>47.592463363572925</v>
      </c>
      <c r="K52" s="59">
        <f>AVERAGE(K53:K71)</f>
        <v>95.54723626201833</v>
      </c>
      <c r="L52" s="71"/>
    </row>
    <row r="53" spans="1:12" ht="15" customHeight="1" x14ac:dyDescent="0.25">
      <c r="A53" s="3">
        <v>1</v>
      </c>
      <c r="B53" s="23">
        <v>40010</v>
      </c>
      <c r="C53" s="13" t="s">
        <v>33</v>
      </c>
      <c r="D53" s="99">
        <f t="shared" ref="D53:D71" si="16">E53+G53+I53</f>
        <v>149</v>
      </c>
      <c r="E53" s="135">
        <v>8</v>
      </c>
      <c r="F53" s="101">
        <f t="shared" si="12"/>
        <v>5.3691275167785237</v>
      </c>
      <c r="G53" s="138">
        <v>71</v>
      </c>
      <c r="H53" s="38">
        <f t="shared" si="0"/>
        <v>47.651006711409394</v>
      </c>
      <c r="I53" s="141">
        <v>70</v>
      </c>
      <c r="J53" s="24">
        <f t="shared" si="7"/>
        <v>46.979865771812079</v>
      </c>
      <c r="K53" s="102">
        <f t="shared" si="8"/>
        <v>94.630872483221481</v>
      </c>
    </row>
    <row r="54" spans="1:12" ht="15" customHeight="1" x14ac:dyDescent="0.25">
      <c r="A54" s="4">
        <v>2</v>
      </c>
      <c r="B54" s="2">
        <v>40030</v>
      </c>
      <c r="C54" s="185" t="s">
        <v>131</v>
      </c>
      <c r="D54" s="80">
        <f t="shared" si="16"/>
        <v>59</v>
      </c>
      <c r="E54" s="133"/>
      <c r="F54" s="82"/>
      <c r="G54" s="136">
        <v>26</v>
      </c>
      <c r="H54" s="37">
        <f t="shared" si="0"/>
        <v>44.067796610169495</v>
      </c>
      <c r="I54" s="139">
        <v>33</v>
      </c>
      <c r="J54" s="19">
        <f t="shared" si="7"/>
        <v>55.932203389830505</v>
      </c>
      <c r="K54" s="93">
        <f t="shared" si="8"/>
        <v>100</v>
      </c>
    </row>
    <row r="55" spans="1:12" ht="15" customHeight="1" x14ac:dyDescent="0.25">
      <c r="A55" s="4">
        <v>3</v>
      </c>
      <c r="B55" s="2">
        <v>40410</v>
      </c>
      <c r="C55" s="14" t="s">
        <v>86</v>
      </c>
      <c r="D55" s="80">
        <f t="shared" si="16"/>
        <v>134</v>
      </c>
      <c r="E55" s="133">
        <v>1</v>
      </c>
      <c r="F55" s="82">
        <f t="shared" ref="F55" si="17">E55*100/D55</f>
        <v>0.74626865671641796</v>
      </c>
      <c r="G55" s="136">
        <v>53</v>
      </c>
      <c r="H55" s="37">
        <f t="shared" si="0"/>
        <v>39.552238805970148</v>
      </c>
      <c r="I55" s="139">
        <v>80</v>
      </c>
      <c r="J55" s="19">
        <f t="shared" si="7"/>
        <v>59.701492537313435</v>
      </c>
      <c r="K55" s="93">
        <f t="shared" si="8"/>
        <v>99.253731343283576</v>
      </c>
    </row>
    <row r="56" spans="1:12" ht="15" customHeight="1" x14ac:dyDescent="0.25">
      <c r="A56" s="4">
        <v>4</v>
      </c>
      <c r="B56" s="2">
        <v>40011</v>
      </c>
      <c r="C56" s="213" t="s">
        <v>82</v>
      </c>
      <c r="D56" s="80">
        <f t="shared" si="16"/>
        <v>181</v>
      </c>
      <c r="E56" s="133">
        <v>13</v>
      </c>
      <c r="F56" s="82">
        <f>E56*100/D56</f>
        <v>7.1823204419889501</v>
      </c>
      <c r="G56" s="136">
        <v>75</v>
      </c>
      <c r="H56" s="37">
        <f t="shared" si="0"/>
        <v>41.436464088397791</v>
      </c>
      <c r="I56" s="139">
        <v>93</v>
      </c>
      <c r="J56" s="19">
        <f t="shared" si="7"/>
        <v>51.381215469613259</v>
      </c>
      <c r="K56" s="93">
        <f t="shared" si="8"/>
        <v>92.817679558011051</v>
      </c>
    </row>
    <row r="57" spans="1:12" ht="15" customHeight="1" x14ac:dyDescent="0.25">
      <c r="A57" s="4">
        <v>5</v>
      </c>
      <c r="B57" s="2">
        <v>40080</v>
      </c>
      <c r="C57" s="14" t="s">
        <v>83</v>
      </c>
      <c r="D57" s="80">
        <f t="shared" si="16"/>
        <v>124</v>
      </c>
      <c r="E57" s="133">
        <v>1</v>
      </c>
      <c r="F57" s="82">
        <f t="shared" ref="F57" si="18">E57*100/D57</f>
        <v>0.80645161290322576</v>
      </c>
      <c r="G57" s="136">
        <v>62</v>
      </c>
      <c r="H57" s="37">
        <f t="shared" si="0"/>
        <v>50</v>
      </c>
      <c r="I57" s="139">
        <v>61</v>
      </c>
      <c r="J57" s="19">
        <f t="shared" si="7"/>
        <v>49.193548387096776</v>
      </c>
      <c r="K57" s="93">
        <f t="shared" si="8"/>
        <v>99.193548387096769</v>
      </c>
    </row>
    <row r="58" spans="1:12" ht="15" customHeight="1" x14ac:dyDescent="0.25">
      <c r="A58" s="4">
        <v>6</v>
      </c>
      <c r="B58" s="2">
        <v>40100</v>
      </c>
      <c r="C58" s="14" t="s">
        <v>35</v>
      </c>
      <c r="D58" s="80">
        <f t="shared" si="16"/>
        <v>73</v>
      </c>
      <c r="E58" s="133">
        <v>3</v>
      </c>
      <c r="F58" s="82">
        <f>E58*100/D58</f>
        <v>4.1095890410958908</v>
      </c>
      <c r="G58" s="136">
        <v>40</v>
      </c>
      <c r="H58" s="37">
        <f t="shared" si="0"/>
        <v>54.794520547945204</v>
      </c>
      <c r="I58" s="139">
        <v>30</v>
      </c>
      <c r="J58" s="19">
        <f t="shared" si="7"/>
        <v>41.095890410958901</v>
      </c>
      <c r="K58" s="93">
        <f t="shared" si="8"/>
        <v>95.890410958904113</v>
      </c>
    </row>
    <row r="59" spans="1:12" ht="15" customHeight="1" x14ac:dyDescent="0.25">
      <c r="A59" s="4">
        <v>7</v>
      </c>
      <c r="B59" s="2">
        <v>40020</v>
      </c>
      <c r="C59" s="14" t="s">
        <v>118</v>
      </c>
      <c r="D59" s="80">
        <f t="shared" si="16"/>
        <v>28</v>
      </c>
      <c r="E59" s="133">
        <v>3</v>
      </c>
      <c r="F59" s="82">
        <f t="shared" ref="F59" si="19">E59*100/D59</f>
        <v>10.714285714285714</v>
      </c>
      <c r="G59" s="136">
        <v>17</v>
      </c>
      <c r="H59" s="37">
        <f t="shared" si="0"/>
        <v>60.714285714285715</v>
      </c>
      <c r="I59" s="139">
        <v>8</v>
      </c>
      <c r="J59" s="19">
        <f t="shared" si="7"/>
        <v>28.571428571428573</v>
      </c>
      <c r="K59" s="93">
        <f t="shared" si="8"/>
        <v>89.285714285714292</v>
      </c>
    </row>
    <row r="60" spans="1:12" ht="15" customHeight="1" x14ac:dyDescent="0.25">
      <c r="A60" s="4">
        <v>8</v>
      </c>
      <c r="B60" s="2">
        <v>40031</v>
      </c>
      <c r="C60" s="14" t="s">
        <v>34</v>
      </c>
      <c r="D60" s="80">
        <f t="shared" si="16"/>
        <v>63</v>
      </c>
      <c r="E60" s="133">
        <v>5</v>
      </c>
      <c r="F60" s="82">
        <f t="shared" si="12"/>
        <v>7.9365079365079367</v>
      </c>
      <c r="G60" s="136">
        <v>28</v>
      </c>
      <c r="H60" s="37">
        <f t="shared" si="0"/>
        <v>44.444444444444443</v>
      </c>
      <c r="I60" s="139">
        <v>30</v>
      </c>
      <c r="J60" s="19">
        <f t="shared" si="7"/>
        <v>47.61904761904762</v>
      </c>
      <c r="K60" s="93">
        <f t="shared" si="8"/>
        <v>92.063492063492063</v>
      </c>
    </row>
    <row r="61" spans="1:12" ht="15" customHeight="1" x14ac:dyDescent="0.25">
      <c r="A61" s="4">
        <v>9</v>
      </c>
      <c r="B61" s="2">
        <v>40210</v>
      </c>
      <c r="C61" s="14" t="s">
        <v>36</v>
      </c>
      <c r="D61" s="80">
        <f t="shared" si="16"/>
        <v>51</v>
      </c>
      <c r="E61" s="133">
        <v>6</v>
      </c>
      <c r="F61" s="82">
        <f t="shared" si="12"/>
        <v>11.764705882352942</v>
      </c>
      <c r="G61" s="136">
        <v>27</v>
      </c>
      <c r="H61" s="37">
        <f t="shared" si="0"/>
        <v>52.941176470588232</v>
      </c>
      <c r="I61" s="139">
        <v>18</v>
      </c>
      <c r="J61" s="19">
        <f t="shared" si="7"/>
        <v>35.294117647058826</v>
      </c>
      <c r="K61" s="93">
        <f t="shared" si="8"/>
        <v>88.235294117647058</v>
      </c>
    </row>
    <row r="62" spans="1:12" ht="15" customHeight="1" x14ac:dyDescent="0.25">
      <c r="A62" s="4">
        <v>10</v>
      </c>
      <c r="B62" s="2">
        <v>40300</v>
      </c>
      <c r="C62" s="185" t="s">
        <v>84</v>
      </c>
      <c r="D62" s="80">
        <f t="shared" si="16"/>
        <v>26</v>
      </c>
      <c r="E62" s="133"/>
      <c r="F62" s="82"/>
      <c r="G62" s="136">
        <v>12</v>
      </c>
      <c r="H62" s="37">
        <f t="shared" si="0"/>
        <v>46.153846153846153</v>
      </c>
      <c r="I62" s="139">
        <v>14</v>
      </c>
      <c r="J62" s="19">
        <f t="shared" si="7"/>
        <v>53.846153846153847</v>
      </c>
      <c r="K62" s="93">
        <f t="shared" si="8"/>
        <v>100</v>
      </c>
    </row>
    <row r="63" spans="1:12" ht="15" customHeight="1" x14ac:dyDescent="0.25">
      <c r="A63" s="4">
        <v>11</v>
      </c>
      <c r="B63" s="2">
        <v>40360</v>
      </c>
      <c r="C63" s="14" t="s">
        <v>37</v>
      </c>
      <c r="D63" s="80">
        <f t="shared" si="16"/>
        <v>41</v>
      </c>
      <c r="E63" s="133">
        <v>4</v>
      </c>
      <c r="F63" s="82">
        <f t="shared" si="12"/>
        <v>9.7560975609756095</v>
      </c>
      <c r="G63" s="136">
        <v>19</v>
      </c>
      <c r="H63" s="37">
        <f t="shared" si="0"/>
        <v>46.341463414634148</v>
      </c>
      <c r="I63" s="139">
        <v>18</v>
      </c>
      <c r="J63" s="19">
        <f t="shared" si="7"/>
        <v>43.902439024390247</v>
      </c>
      <c r="K63" s="93">
        <f t="shared" si="8"/>
        <v>90.243902439024396</v>
      </c>
    </row>
    <row r="64" spans="1:12" ht="15" customHeight="1" x14ac:dyDescent="0.25">
      <c r="A64" s="4">
        <v>12</v>
      </c>
      <c r="B64" s="2">
        <v>40390</v>
      </c>
      <c r="C64" s="14" t="s">
        <v>85</v>
      </c>
      <c r="D64" s="80">
        <f t="shared" si="16"/>
        <v>47</v>
      </c>
      <c r="E64" s="133">
        <v>1</v>
      </c>
      <c r="F64" s="82">
        <f t="shared" si="12"/>
        <v>2.1276595744680851</v>
      </c>
      <c r="G64" s="136">
        <v>26</v>
      </c>
      <c r="H64" s="37">
        <f t="shared" si="0"/>
        <v>55.319148936170215</v>
      </c>
      <c r="I64" s="139">
        <v>20</v>
      </c>
      <c r="J64" s="19">
        <f t="shared" si="7"/>
        <v>42.553191489361701</v>
      </c>
      <c r="K64" s="93">
        <f t="shared" si="8"/>
        <v>97.872340425531917</v>
      </c>
    </row>
    <row r="65" spans="1:12" ht="15" customHeight="1" x14ac:dyDescent="0.25">
      <c r="A65" s="4">
        <v>13</v>
      </c>
      <c r="B65" s="2">
        <v>40720</v>
      </c>
      <c r="C65" s="185" t="s">
        <v>130</v>
      </c>
      <c r="D65" s="80">
        <f t="shared" si="16"/>
        <v>74</v>
      </c>
      <c r="E65" s="133"/>
      <c r="F65" s="82"/>
      <c r="G65" s="136">
        <v>45</v>
      </c>
      <c r="H65" s="37">
        <f t="shared" si="0"/>
        <v>60.810810810810814</v>
      </c>
      <c r="I65" s="139">
        <v>29</v>
      </c>
      <c r="J65" s="19">
        <f t="shared" si="7"/>
        <v>39.189189189189186</v>
      </c>
      <c r="K65" s="93">
        <f t="shared" si="8"/>
        <v>100</v>
      </c>
    </row>
    <row r="66" spans="1:12" ht="15" customHeight="1" x14ac:dyDescent="0.25">
      <c r="A66" s="4">
        <v>14</v>
      </c>
      <c r="B66" s="2">
        <v>40730</v>
      </c>
      <c r="C66" s="14" t="s">
        <v>87</v>
      </c>
      <c r="D66" s="80">
        <f t="shared" si="16"/>
        <v>20</v>
      </c>
      <c r="E66" s="133">
        <v>1</v>
      </c>
      <c r="F66" s="82">
        <f t="shared" ref="F66:F67" si="20">E66*100/D66</f>
        <v>5</v>
      </c>
      <c r="G66" s="136">
        <v>11</v>
      </c>
      <c r="H66" s="37">
        <f t="shared" si="0"/>
        <v>55</v>
      </c>
      <c r="I66" s="139">
        <v>8</v>
      </c>
      <c r="J66" s="19">
        <f t="shared" si="7"/>
        <v>40</v>
      </c>
      <c r="K66" s="93">
        <f t="shared" si="8"/>
        <v>95</v>
      </c>
    </row>
    <row r="67" spans="1:12" ht="15" customHeight="1" x14ac:dyDescent="0.25">
      <c r="A67" s="4">
        <v>15</v>
      </c>
      <c r="B67" s="2">
        <v>40820</v>
      </c>
      <c r="C67" s="14" t="s">
        <v>88</v>
      </c>
      <c r="D67" s="80">
        <f t="shared" si="16"/>
        <v>73</v>
      </c>
      <c r="E67" s="133">
        <v>6</v>
      </c>
      <c r="F67" s="82">
        <f t="shared" si="20"/>
        <v>8.2191780821917817</v>
      </c>
      <c r="G67" s="136">
        <v>39</v>
      </c>
      <c r="H67" s="37">
        <f t="shared" si="0"/>
        <v>53.424657534246577</v>
      </c>
      <c r="I67" s="139">
        <v>28</v>
      </c>
      <c r="J67" s="19">
        <f t="shared" si="7"/>
        <v>38.356164383561641</v>
      </c>
      <c r="K67" s="93">
        <f t="shared" si="8"/>
        <v>91.780821917808225</v>
      </c>
    </row>
    <row r="68" spans="1:12" ht="15" customHeight="1" x14ac:dyDescent="0.25">
      <c r="A68" s="4">
        <v>16</v>
      </c>
      <c r="B68" s="2">
        <v>40840</v>
      </c>
      <c r="C68" s="185" t="s">
        <v>38</v>
      </c>
      <c r="D68" s="80">
        <f t="shared" si="16"/>
        <v>49</v>
      </c>
      <c r="E68" s="133"/>
      <c r="F68" s="82"/>
      <c r="G68" s="136">
        <v>19</v>
      </c>
      <c r="H68" s="37">
        <f t="shared" si="0"/>
        <v>38.775510204081634</v>
      </c>
      <c r="I68" s="139">
        <v>30</v>
      </c>
      <c r="J68" s="19">
        <f t="shared" si="7"/>
        <v>61.224489795918366</v>
      </c>
      <c r="K68" s="93">
        <f t="shared" si="8"/>
        <v>100</v>
      </c>
    </row>
    <row r="69" spans="1:12" ht="15" customHeight="1" x14ac:dyDescent="0.25">
      <c r="A69" s="6">
        <v>17</v>
      </c>
      <c r="B69" s="2">
        <v>40950</v>
      </c>
      <c r="C69" s="185" t="s">
        <v>39</v>
      </c>
      <c r="D69" s="80">
        <f t="shared" si="16"/>
        <v>82</v>
      </c>
      <c r="E69" s="133"/>
      <c r="F69" s="82"/>
      <c r="G69" s="136">
        <v>42</v>
      </c>
      <c r="H69" s="37">
        <f t="shared" si="0"/>
        <v>51.219512195121951</v>
      </c>
      <c r="I69" s="139">
        <v>40</v>
      </c>
      <c r="J69" s="19">
        <f t="shared" si="7"/>
        <v>48.780487804878049</v>
      </c>
      <c r="K69" s="93">
        <f t="shared" si="8"/>
        <v>100</v>
      </c>
    </row>
    <row r="70" spans="1:12" ht="15" customHeight="1" x14ac:dyDescent="0.25">
      <c r="A70" s="4">
        <v>18</v>
      </c>
      <c r="B70" s="2">
        <v>40990</v>
      </c>
      <c r="C70" s="14" t="s">
        <v>40</v>
      </c>
      <c r="D70" s="80">
        <f t="shared" si="16"/>
        <v>103</v>
      </c>
      <c r="E70" s="133">
        <v>2</v>
      </c>
      <c r="F70" s="82">
        <f>E70*100/D70</f>
        <v>1.941747572815534</v>
      </c>
      <c r="G70" s="136">
        <v>52</v>
      </c>
      <c r="H70" s="37">
        <f t="shared" ref="H70:H124" si="21">G70*100/D70</f>
        <v>50.485436893203882</v>
      </c>
      <c r="I70" s="139">
        <v>49</v>
      </c>
      <c r="J70" s="19">
        <f t="shared" si="7"/>
        <v>47.572815533980581</v>
      </c>
      <c r="K70" s="93">
        <f t="shared" si="8"/>
        <v>98.05825242718447</v>
      </c>
    </row>
    <row r="71" spans="1:12" ht="15" customHeight="1" thickBot="1" x14ac:dyDescent="0.3">
      <c r="A71" s="7">
        <v>19</v>
      </c>
      <c r="B71" s="26">
        <v>40133</v>
      </c>
      <c r="C71" s="15" t="s">
        <v>41</v>
      </c>
      <c r="D71" s="95">
        <f t="shared" si="16"/>
        <v>56</v>
      </c>
      <c r="E71" s="134">
        <v>5</v>
      </c>
      <c r="F71" s="97">
        <f>E71*100/D71</f>
        <v>8.9285714285714288</v>
      </c>
      <c r="G71" s="137">
        <v>28</v>
      </c>
      <c r="H71" s="39">
        <f t="shared" si="21"/>
        <v>50</v>
      </c>
      <c r="I71" s="140">
        <v>23</v>
      </c>
      <c r="J71" s="27">
        <f t="shared" si="7"/>
        <v>41.071428571428569</v>
      </c>
      <c r="K71" s="98">
        <f t="shared" si="8"/>
        <v>91.071428571428569</v>
      </c>
    </row>
    <row r="72" spans="1:12" ht="15" customHeight="1" thickBot="1" x14ac:dyDescent="0.3">
      <c r="A72" s="55"/>
      <c r="B72" s="54"/>
      <c r="C72" s="40" t="s">
        <v>119</v>
      </c>
      <c r="D72" s="56">
        <f>SUM(D73:D87)</f>
        <v>1164</v>
      </c>
      <c r="E72" s="57">
        <f>SUM(E73:E87)</f>
        <v>29</v>
      </c>
      <c r="F72" s="58">
        <f>E72*100/D72</f>
        <v>2.4914089347079038</v>
      </c>
      <c r="G72" s="56">
        <f>SUM(G73:G87)</f>
        <v>540</v>
      </c>
      <c r="H72" s="42">
        <f t="shared" si="21"/>
        <v>46.391752577319586</v>
      </c>
      <c r="I72" s="56">
        <f>SUM(I73:I87)</f>
        <v>595</v>
      </c>
      <c r="J72" s="42">
        <f t="shared" si="7"/>
        <v>51.116838487972508</v>
      </c>
      <c r="K72" s="59">
        <f>AVERAGE(K73:K87)</f>
        <v>97.317719223986572</v>
      </c>
      <c r="L72" s="71"/>
    </row>
    <row r="73" spans="1:12" ht="15" customHeight="1" x14ac:dyDescent="0.25">
      <c r="A73" s="3">
        <v>1</v>
      </c>
      <c r="B73" s="2">
        <v>50040</v>
      </c>
      <c r="C73" s="197" t="s">
        <v>91</v>
      </c>
      <c r="D73" s="80">
        <f t="shared" ref="D73:D87" si="22">E73+G73+I73</f>
        <v>72</v>
      </c>
      <c r="E73" s="142"/>
      <c r="F73" s="82"/>
      <c r="G73" s="144">
        <v>16</v>
      </c>
      <c r="H73" s="37">
        <f t="shared" si="21"/>
        <v>22.222222222222221</v>
      </c>
      <c r="I73" s="146">
        <v>56</v>
      </c>
      <c r="J73" s="19">
        <f t="shared" si="7"/>
        <v>77.777777777777771</v>
      </c>
      <c r="K73" s="93">
        <f>(G73+I73)*100/D73</f>
        <v>100</v>
      </c>
    </row>
    <row r="74" spans="1:12" ht="15" customHeight="1" x14ac:dyDescent="0.25">
      <c r="A74" s="4">
        <v>2</v>
      </c>
      <c r="B74" s="2">
        <v>50003</v>
      </c>
      <c r="C74" s="197" t="s">
        <v>90</v>
      </c>
      <c r="D74" s="80">
        <f t="shared" si="22"/>
        <v>106</v>
      </c>
      <c r="E74" s="142"/>
      <c r="F74" s="82"/>
      <c r="G74" s="144">
        <v>48</v>
      </c>
      <c r="H74" s="37">
        <f t="shared" si="21"/>
        <v>45.283018867924525</v>
      </c>
      <c r="I74" s="146">
        <v>58</v>
      </c>
      <c r="J74" s="19">
        <f t="shared" si="7"/>
        <v>54.716981132075475</v>
      </c>
      <c r="K74" s="93">
        <f t="shared" si="8"/>
        <v>100</v>
      </c>
    </row>
    <row r="75" spans="1:12" ht="15" customHeight="1" x14ac:dyDescent="0.25">
      <c r="A75" s="4">
        <v>3</v>
      </c>
      <c r="B75" s="2">
        <v>50060</v>
      </c>
      <c r="C75" s="197" t="s">
        <v>42</v>
      </c>
      <c r="D75" s="80">
        <f t="shared" si="22"/>
        <v>51</v>
      </c>
      <c r="E75" s="142"/>
      <c r="F75" s="82"/>
      <c r="G75" s="144">
        <v>27</v>
      </c>
      <c r="H75" s="37">
        <f t="shared" si="21"/>
        <v>52.941176470588232</v>
      </c>
      <c r="I75" s="146">
        <v>24</v>
      </c>
      <c r="J75" s="19">
        <f t="shared" si="7"/>
        <v>47.058823529411768</v>
      </c>
      <c r="K75" s="93">
        <f t="shared" si="8"/>
        <v>100</v>
      </c>
    </row>
    <row r="76" spans="1:12" ht="15" customHeight="1" x14ac:dyDescent="0.25">
      <c r="A76" s="4">
        <v>4</v>
      </c>
      <c r="B76" s="2">
        <v>50170</v>
      </c>
      <c r="C76" s="12" t="s">
        <v>93</v>
      </c>
      <c r="D76" s="80">
        <f t="shared" si="22"/>
        <v>45</v>
      </c>
      <c r="E76" s="142">
        <v>5</v>
      </c>
      <c r="F76" s="82">
        <f t="shared" ref="F76:F83" si="23">E76*100/D76</f>
        <v>11.111111111111111</v>
      </c>
      <c r="G76" s="144">
        <v>25</v>
      </c>
      <c r="H76" s="37">
        <f t="shared" si="21"/>
        <v>55.555555555555557</v>
      </c>
      <c r="I76" s="146">
        <v>15</v>
      </c>
      <c r="J76" s="19">
        <f t="shared" si="7"/>
        <v>33.333333333333336</v>
      </c>
      <c r="K76" s="93">
        <f t="shared" si="8"/>
        <v>88.888888888888886</v>
      </c>
    </row>
    <row r="77" spans="1:12" ht="15" customHeight="1" x14ac:dyDescent="0.25">
      <c r="A77" s="4">
        <v>5</v>
      </c>
      <c r="B77" s="2">
        <v>50230</v>
      </c>
      <c r="C77" s="197" t="s">
        <v>94</v>
      </c>
      <c r="D77" s="80">
        <f t="shared" si="22"/>
        <v>70</v>
      </c>
      <c r="E77" s="142"/>
      <c r="F77" s="82"/>
      <c r="G77" s="144">
        <v>36</v>
      </c>
      <c r="H77" s="37">
        <f t="shared" si="21"/>
        <v>51.428571428571431</v>
      </c>
      <c r="I77" s="146">
        <v>34</v>
      </c>
      <c r="J77" s="19">
        <f t="shared" si="7"/>
        <v>48.571428571428569</v>
      </c>
      <c r="K77" s="93">
        <f t="shared" si="8"/>
        <v>100</v>
      </c>
    </row>
    <row r="78" spans="1:12" ht="15" customHeight="1" x14ac:dyDescent="0.25">
      <c r="A78" s="4">
        <v>6</v>
      </c>
      <c r="B78" s="2">
        <v>50340</v>
      </c>
      <c r="C78" s="12" t="s">
        <v>95</v>
      </c>
      <c r="D78" s="80">
        <f t="shared" si="22"/>
        <v>90</v>
      </c>
      <c r="E78" s="142">
        <v>1</v>
      </c>
      <c r="F78" s="82">
        <f t="shared" si="23"/>
        <v>1.1111111111111112</v>
      </c>
      <c r="G78" s="144">
        <v>47</v>
      </c>
      <c r="H78" s="37">
        <f t="shared" si="21"/>
        <v>52.222222222222221</v>
      </c>
      <c r="I78" s="146">
        <v>42</v>
      </c>
      <c r="J78" s="19">
        <f t="shared" ref="J78:J124" si="24">I78*100/D78</f>
        <v>46.666666666666664</v>
      </c>
      <c r="K78" s="93">
        <f t="shared" ref="K78:K124" si="25">(G78+I78)*100/D78</f>
        <v>98.888888888888886</v>
      </c>
    </row>
    <row r="79" spans="1:12" ht="15" customHeight="1" x14ac:dyDescent="0.25">
      <c r="A79" s="4">
        <v>7</v>
      </c>
      <c r="B79" s="2">
        <v>50420</v>
      </c>
      <c r="C79" s="197" t="s">
        <v>96</v>
      </c>
      <c r="D79" s="80">
        <f t="shared" si="22"/>
        <v>103</v>
      </c>
      <c r="E79" s="142"/>
      <c r="F79" s="82"/>
      <c r="G79" s="144">
        <v>53</v>
      </c>
      <c r="H79" s="37">
        <f t="shared" si="21"/>
        <v>51.456310679611647</v>
      </c>
      <c r="I79" s="146">
        <v>50</v>
      </c>
      <c r="J79" s="19">
        <f t="shared" si="24"/>
        <v>48.543689320388353</v>
      </c>
      <c r="K79" s="93">
        <f t="shared" si="25"/>
        <v>100</v>
      </c>
    </row>
    <row r="80" spans="1:12" ht="15" customHeight="1" x14ac:dyDescent="0.25">
      <c r="A80" s="4">
        <v>8</v>
      </c>
      <c r="B80" s="2">
        <v>50450</v>
      </c>
      <c r="C80" s="12" t="s">
        <v>97</v>
      </c>
      <c r="D80" s="80">
        <f t="shared" si="22"/>
        <v>90</v>
      </c>
      <c r="E80" s="142">
        <v>7</v>
      </c>
      <c r="F80" s="82">
        <f t="shared" si="23"/>
        <v>7.7777777777777777</v>
      </c>
      <c r="G80" s="144">
        <v>45</v>
      </c>
      <c r="H80" s="37">
        <f t="shared" si="21"/>
        <v>50</v>
      </c>
      <c r="I80" s="146">
        <v>38</v>
      </c>
      <c r="J80" s="19">
        <f t="shared" si="24"/>
        <v>42.222222222222221</v>
      </c>
      <c r="K80" s="93">
        <f t="shared" si="25"/>
        <v>92.222222222222229</v>
      </c>
    </row>
    <row r="81" spans="1:12" ht="15" customHeight="1" x14ac:dyDescent="0.25">
      <c r="A81" s="4">
        <v>9</v>
      </c>
      <c r="B81" s="2">
        <v>50620</v>
      </c>
      <c r="C81" s="12" t="s">
        <v>98</v>
      </c>
      <c r="D81" s="80">
        <f t="shared" si="22"/>
        <v>79</v>
      </c>
      <c r="E81" s="142">
        <v>1</v>
      </c>
      <c r="F81" s="82">
        <f t="shared" si="23"/>
        <v>1.2658227848101267</v>
      </c>
      <c r="G81" s="144">
        <v>43</v>
      </c>
      <c r="H81" s="37">
        <f t="shared" si="21"/>
        <v>54.430379746835442</v>
      </c>
      <c r="I81" s="146">
        <v>35</v>
      </c>
      <c r="J81" s="19">
        <f t="shared" si="24"/>
        <v>44.303797468354432</v>
      </c>
      <c r="K81" s="93">
        <f t="shared" si="25"/>
        <v>98.734177215189874</v>
      </c>
    </row>
    <row r="82" spans="1:12" ht="15" customHeight="1" x14ac:dyDescent="0.25">
      <c r="A82" s="4">
        <v>10</v>
      </c>
      <c r="B82" s="2">
        <v>50760</v>
      </c>
      <c r="C82" s="197" t="s">
        <v>99</v>
      </c>
      <c r="D82" s="80">
        <f t="shared" si="22"/>
        <v>93</v>
      </c>
      <c r="E82" s="142"/>
      <c r="F82" s="82"/>
      <c r="G82" s="144">
        <v>44</v>
      </c>
      <c r="H82" s="37">
        <f t="shared" si="21"/>
        <v>47.311827956989248</v>
      </c>
      <c r="I82" s="146">
        <v>49</v>
      </c>
      <c r="J82" s="19">
        <f t="shared" si="24"/>
        <v>52.688172043010752</v>
      </c>
      <c r="K82" s="93">
        <f t="shared" si="25"/>
        <v>100</v>
      </c>
    </row>
    <row r="83" spans="1:12" ht="15" customHeight="1" x14ac:dyDescent="0.25">
      <c r="A83" s="4">
        <v>11</v>
      </c>
      <c r="B83" s="18">
        <v>50780</v>
      </c>
      <c r="C83" s="65" t="s">
        <v>100</v>
      </c>
      <c r="D83" s="85">
        <f t="shared" si="22"/>
        <v>107</v>
      </c>
      <c r="E83" s="143">
        <v>3</v>
      </c>
      <c r="F83" s="87">
        <f t="shared" si="23"/>
        <v>2.8037383177570092</v>
      </c>
      <c r="G83" s="145">
        <v>45</v>
      </c>
      <c r="H83" s="43">
        <f t="shared" si="21"/>
        <v>42.056074766355138</v>
      </c>
      <c r="I83" s="147">
        <v>59</v>
      </c>
      <c r="J83" s="28">
        <f t="shared" si="24"/>
        <v>55.140186915887853</v>
      </c>
      <c r="K83" s="94">
        <f t="shared" si="25"/>
        <v>97.196261682242991</v>
      </c>
    </row>
    <row r="84" spans="1:12" ht="15" customHeight="1" x14ac:dyDescent="0.25">
      <c r="A84" s="4">
        <v>12</v>
      </c>
      <c r="B84" s="2">
        <v>50001</v>
      </c>
      <c r="C84" s="12" t="s">
        <v>89</v>
      </c>
      <c r="D84" s="80">
        <f t="shared" si="22"/>
        <v>64</v>
      </c>
      <c r="E84" s="142">
        <v>1</v>
      </c>
      <c r="F84" s="82">
        <f>E84*100/D84</f>
        <v>1.5625</v>
      </c>
      <c r="G84" s="144">
        <v>25</v>
      </c>
      <c r="H84" s="37">
        <f>G84*100/D84</f>
        <v>39.0625</v>
      </c>
      <c r="I84" s="146">
        <v>38</v>
      </c>
      <c r="J84" s="19">
        <f>I84*100/D84</f>
        <v>59.375</v>
      </c>
      <c r="K84" s="93">
        <f>(G84+I84)*100/D84</f>
        <v>98.4375</v>
      </c>
    </row>
    <row r="85" spans="1:12" ht="15" customHeight="1" x14ac:dyDescent="0.25">
      <c r="A85" s="4">
        <v>13</v>
      </c>
      <c r="B85" s="2">
        <v>50930</v>
      </c>
      <c r="C85" s="197" t="s">
        <v>101</v>
      </c>
      <c r="D85" s="80">
        <f t="shared" si="22"/>
        <v>51</v>
      </c>
      <c r="E85" s="142"/>
      <c r="F85" s="82"/>
      <c r="G85" s="144">
        <v>20</v>
      </c>
      <c r="H85" s="37">
        <f t="shared" si="21"/>
        <v>39.215686274509807</v>
      </c>
      <c r="I85" s="146">
        <v>31</v>
      </c>
      <c r="J85" s="19">
        <f t="shared" si="24"/>
        <v>60.784313725490193</v>
      </c>
      <c r="K85" s="93">
        <f t="shared" si="25"/>
        <v>100</v>
      </c>
    </row>
    <row r="86" spans="1:12" ht="15" customHeight="1" x14ac:dyDescent="0.25">
      <c r="A86" s="4">
        <v>14</v>
      </c>
      <c r="B86" s="2">
        <v>50970</v>
      </c>
      <c r="C86" s="12" t="s">
        <v>102</v>
      </c>
      <c r="D86" s="80">
        <f t="shared" si="22"/>
        <v>50</v>
      </c>
      <c r="E86" s="142">
        <v>3</v>
      </c>
      <c r="F86" s="82">
        <f t="shared" ref="F86:F117" si="26">E86*100/D86</f>
        <v>6</v>
      </c>
      <c r="G86" s="144">
        <v>23</v>
      </c>
      <c r="H86" s="37">
        <f t="shared" si="21"/>
        <v>46</v>
      </c>
      <c r="I86" s="146">
        <v>24</v>
      </c>
      <c r="J86" s="19">
        <f t="shared" si="24"/>
        <v>48</v>
      </c>
      <c r="K86" s="93">
        <f t="shared" si="25"/>
        <v>94</v>
      </c>
    </row>
    <row r="87" spans="1:12" ht="15" customHeight="1" thickBot="1" x14ac:dyDescent="0.3">
      <c r="A87" s="5">
        <v>15</v>
      </c>
      <c r="B87" s="18">
        <v>51370</v>
      </c>
      <c r="C87" s="65" t="s">
        <v>103</v>
      </c>
      <c r="D87" s="85">
        <f t="shared" si="22"/>
        <v>93</v>
      </c>
      <c r="E87" s="143">
        <v>8</v>
      </c>
      <c r="F87" s="87">
        <f t="shared" si="26"/>
        <v>8.6021505376344081</v>
      </c>
      <c r="G87" s="145">
        <v>43</v>
      </c>
      <c r="H87" s="43">
        <f t="shared" si="21"/>
        <v>46.236559139784944</v>
      </c>
      <c r="I87" s="147">
        <v>42</v>
      </c>
      <c r="J87" s="28">
        <f t="shared" si="24"/>
        <v>45.161290322580648</v>
      </c>
      <c r="K87" s="94">
        <f t="shared" si="25"/>
        <v>91.397849462365585</v>
      </c>
    </row>
    <row r="88" spans="1:12" ht="15" customHeight="1" thickBot="1" x14ac:dyDescent="0.3">
      <c r="A88" s="44"/>
      <c r="B88" s="54"/>
      <c r="C88" s="54" t="s">
        <v>120</v>
      </c>
      <c r="D88" s="54">
        <f>SUM(D89:D118)</f>
        <v>3208</v>
      </c>
      <c r="E88" s="54">
        <f>SUM(E89:E118)</f>
        <v>87</v>
      </c>
      <c r="F88" s="42">
        <f>E88*100/D88</f>
        <v>2.7119700748129674</v>
      </c>
      <c r="G88" s="54">
        <f>SUM(G89:G118)</f>
        <v>1582</v>
      </c>
      <c r="H88" s="42">
        <f>G88*100/D88</f>
        <v>49.314214463840401</v>
      </c>
      <c r="I88" s="54">
        <f>SUM(I89:I118)</f>
        <v>1539</v>
      </c>
      <c r="J88" s="42">
        <f>I88*100/D88</f>
        <v>47.973815461346632</v>
      </c>
      <c r="K88" s="73">
        <f>AVERAGE(K89:K118)</f>
        <v>96.175875492065202</v>
      </c>
      <c r="L88" s="71"/>
    </row>
    <row r="89" spans="1:12" ht="15" customHeight="1" x14ac:dyDescent="0.25">
      <c r="A89" s="4">
        <v>1</v>
      </c>
      <c r="B89" s="20">
        <v>60010</v>
      </c>
      <c r="C89" s="198" t="s">
        <v>44</v>
      </c>
      <c r="D89" s="88">
        <f t="shared" ref="D89:D117" si="27">E89+G89+I89</f>
        <v>80</v>
      </c>
      <c r="E89" s="150"/>
      <c r="F89" s="90"/>
      <c r="G89" s="153">
        <v>28</v>
      </c>
      <c r="H89" s="91">
        <f t="shared" si="21"/>
        <v>35</v>
      </c>
      <c r="I89" s="158">
        <v>52</v>
      </c>
      <c r="J89" s="21">
        <f t="shared" si="24"/>
        <v>65</v>
      </c>
      <c r="K89" s="92">
        <f t="shared" si="25"/>
        <v>100</v>
      </c>
    </row>
    <row r="90" spans="1:12" ht="15" customHeight="1" x14ac:dyDescent="0.25">
      <c r="A90" s="4">
        <v>2</v>
      </c>
      <c r="B90" s="2">
        <v>60020</v>
      </c>
      <c r="C90" s="14" t="s">
        <v>45</v>
      </c>
      <c r="D90" s="80">
        <f t="shared" si="27"/>
        <v>46</v>
      </c>
      <c r="E90" s="148">
        <v>5</v>
      </c>
      <c r="F90" s="82">
        <f t="shared" si="26"/>
        <v>10.869565217391305</v>
      </c>
      <c r="G90" s="151">
        <v>28</v>
      </c>
      <c r="H90" s="37">
        <f t="shared" si="21"/>
        <v>60.869565217391305</v>
      </c>
      <c r="I90" s="156">
        <v>13</v>
      </c>
      <c r="J90" s="19">
        <f t="shared" si="24"/>
        <v>28.260869565217391</v>
      </c>
      <c r="K90" s="93">
        <f t="shared" si="25"/>
        <v>89.130434782608702</v>
      </c>
    </row>
    <row r="91" spans="1:12" ht="15" customHeight="1" x14ac:dyDescent="0.25">
      <c r="A91" s="4">
        <v>3</v>
      </c>
      <c r="B91" s="2">
        <v>60050</v>
      </c>
      <c r="C91" s="14" t="s">
        <v>46</v>
      </c>
      <c r="D91" s="80">
        <f t="shared" si="27"/>
        <v>99</v>
      </c>
      <c r="E91" s="148">
        <v>3</v>
      </c>
      <c r="F91" s="82">
        <f t="shared" si="26"/>
        <v>3.0303030303030303</v>
      </c>
      <c r="G91" s="151">
        <v>45</v>
      </c>
      <c r="H91" s="37">
        <f t="shared" si="21"/>
        <v>45.454545454545453</v>
      </c>
      <c r="I91" s="156">
        <v>51</v>
      </c>
      <c r="J91" s="19">
        <f t="shared" si="24"/>
        <v>51.515151515151516</v>
      </c>
      <c r="K91" s="93">
        <f t="shared" si="25"/>
        <v>96.969696969696969</v>
      </c>
    </row>
    <row r="92" spans="1:12" ht="15" customHeight="1" x14ac:dyDescent="0.25">
      <c r="A92" s="4">
        <v>4</v>
      </c>
      <c r="B92" s="2">
        <v>60070</v>
      </c>
      <c r="C92" s="185" t="s">
        <v>47</v>
      </c>
      <c r="D92" s="80">
        <f t="shared" si="27"/>
        <v>107</v>
      </c>
      <c r="E92" s="148"/>
      <c r="F92" s="82"/>
      <c r="G92" s="151">
        <v>47</v>
      </c>
      <c r="H92" s="37">
        <f t="shared" si="21"/>
        <v>43.925233644859816</v>
      </c>
      <c r="I92" s="156">
        <v>60</v>
      </c>
      <c r="J92" s="19">
        <f t="shared" si="24"/>
        <v>56.074766355140184</v>
      </c>
      <c r="K92" s="93">
        <f t="shared" si="25"/>
        <v>100</v>
      </c>
    </row>
    <row r="93" spans="1:12" ht="15" customHeight="1" x14ac:dyDescent="0.25">
      <c r="A93" s="4">
        <v>5</v>
      </c>
      <c r="B93" s="2">
        <v>60180</v>
      </c>
      <c r="C93" s="14" t="s">
        <v>48</v>
      </c>
      <c r="D93" s="80">
        <f t="shared" si="27"/>
        <v>155</v>
      </c>
      <c r="E93" s="148">
        <v>3</v>
      </c>
      <c r="F93" s="82">
        <f t="shared" si="26"/>
        <v>1.935483870967742</v>
      </c>
      <c r="G93" s="151">
        <v>64</v>
      </c>
      <c r="H93" s="37">
        <f t="shared" si="21"/>
        <v>41.29032258064516</v>
      </c>
      <c r="I93" s="156">
        <v>88</v>
      </c>
      <c r="J93" s="19">
        <f t="shared" si="24"/>
        <v>56.774193548387096</v>
      </c>
      <c r="K93" s="93">
        <f t="shared" si="25"/>
        <v>98.064516129032256</v>
      </c>
    </row>
    <row r="94" spans="1:12" ht="15" customHeight="1" x14ac:dyDescent="0.25">
      <c r="A94" s="4">
        <v>6</v>
      </c>
      <c r="B94" s="2">
        <v>60220</v>
      </c>
      <c r="C94" s="14" t="s">
        <v>49</v>
      </c>
      <c r="D94" s="80">
        <f t="shared" si="27"/>
        <v>64</v>
      </c>
      <c r="E94" s="148">
        <v>2</v>
      </c>
      <c r="F94" s="82">
        <f t="shared" si="26"/>
        <v>3.125</v>
      </c>
      <c r="G94" s="151">
        <v>34</v>
      </c>
      <c r="H94" s="37">
        <f t="shared" si="21"/>
        <v>53.125</v>
      </c>
      <c r="I94" s="156">
        <v>28</v>
      </c>
      <c r="J94" s="19">
        <f t="shared" si="24"/>
        <v>43.75</v>
      </c>
      <c r="K94" s="93">
        <f t="shared" si="25"/>
        <v>96.875</v>
      </c>
    </row>
    <row r="95" spans="1:12" ht="15" customHeight="1" x14ac:dyDescent="0.25">
      <c r="A95" s="4">
        <v>7</v>
      </c>
      <c r="B95" s="2">
        <v>60240</v>
      </c>
      <c r="C95" s="14" t="s">
        <v>50</v>
      </c>
      <c r="D95" s="80">
        <f t="shared" si="27"/>
        <v>157</v>
      </c>
      <c r="E95" s="148">
        <v>2</v>
      </c>
      <c r="F95" s="82">
        <f t="shared" si="26"/>
        <v>1.2738853503184713</v>
      </c>
      <c r="G95" s="151">
        <v>90</v>
      </c>
      <c r="H95" s="37">
        <f t="shared" si="21"/>
        <v>57.324840764331213</v>
      </c>
      <c r="I95" s="156">
        <v>65</v>
      </c>
      <c r="J95" s="19">
        <f t="shared" si="24"/>
        <v>41.401273885350321</v>
      </c>
      <c r="K95" s="93">
        <f t="shared" si="25"/>
        <v>98.726114649681534</v>
      </c>
    </row>
    <row r="96" spans="1:12" ht="15" customHeight="1" x14ac:dyDescent="0.25">
      <c r="A96" s="4">
        <v>8</v>
      </c>
      <c r="B96" s="2">
        <v>60560</v>
      </c>
      <c r="C96" s="185" t="s">
        <v>51</v>
      </c>
      <c r="D96" s="80">
        <f t="shared" si="27"/>
        <v>53</v>
      </c>
      <c r="E96" s="148"/>
      <c r="F96" s="82"/>
      <c r="G96" s="151">
        <v>30</v>
      </c>
      <c r="H96" s="37">
        <f t="shared" si="21"/>
        <v>56.60377358490566</v>
      </c>
      <c r="I96" s="156">
        <v>23</v>
      </c>
      <c r="J96" s="19">
        <f t="shared" si="24"/>
        <v>43.39622641509434</v>
      </c>
      <c r="K96" s="93">
        <f t="shared" si="25"/>
        <v>100</v>
      </c>
    </row>
    <row r="97" spans="1:11" ht="15" customHeight="1" x14ac:dyDescent="0.25">
      <c r="A97" s="4">
        <v>9</v>
      </c>
      <c r="B97" s="2">
        <v>60660</v>
      </c>
      <c r="C97" s="14" t="s">
        <v>52</v>
      </c>
      <c r="D97" s="80">
        <f t="shared" si="27"/>
        <v>26</v>
      </c>
      <c r="E97" s="148">
        <v>4</v>
      </c>
      <c r="F97" s="82">
        <f t="shared" si="26"/>
        <v>15.384615384615385</v>
      </c>
      <c r="G97" s="151">
        <v>13</v>
      </c>
      <c r="H97" s="37">
        <f t="shared" si="21"/>
        <v>50</v>
      </c>
      <c r="I97" s="156">
        <v>9</v>
      </c>
      <c r="J97" s="19">
        <f t="shared" si="24"/>
        <v>34.615384615384613</v>
      </c>
      <c r="K97" s="93">
        <f t="shared" si="25"/>
        <v>84.615384615384613</v>
      </c>
    </row>
    <row r="98" spans="1:11" ht="15" customHeight="1" x14ac:dyDescent="0.25">
      <c r="A98" s="4">
        <v>10</v>
      </c>
      <c r="B98" s="2">
        <v>60001</v>
      </c>
      <c r="C98" s="14" t="s">
        <v>43</v>
      </c>
      <c r="D98" s="80">
        <f t="shared" si="27"/>
        <v>73</v>
      </c>
      <c r="E98" s="148">
        <v>2</v>
      </c>
      <c r="F98" s="82">
        <f>E98*100/D98</f>
        <v>2.7397260273972601</v>
      </c>
      <c r="G98" s="151">
        <v>37</v>
      </c>
      <c r="H98" s="37">
        <f>G98*100/D98</f>
        <v>50.684931506849317</v>
      </c>
      <c r="I98" s="156">
        <v>34</v>
      </c>
      <c r="J98" s="19">
        <f>I98*100/D98</f>
        <v>46.575342465753423</v>
      </c>
      <c r="K98" s="93">
        <f>(G98+I98)*100/D98</f>
        <v>97.260273972602747</v>
      </c>
    </row>
    <row r="99" spans="1:11" ht="15" customHeight="1" x14ac:dyDescent="0.25">
      <c r="A99" s="6">
        <v>11</v>
      </c>
      <c r="B99" s="2">
        <v>60701</v>
      </c>
      <c r="C99" s="14" t="s">
        <v>53</v>
      </c>
      <c r="D99" s="80">
        <f t="shared" si="27"/>
        <v>48</v>
      </c>
      <c r="E99" s="148">
        <v>3</v>
      </c>
      <c r="F99" s="82">
        <f t="shared" si="26"/>
        <v>6.25</v>
      </c>
      <c r="G99" s="151">
        <v>26</v>
      </c>
      <c r="H99" s="37">
        <f t="shared" si="21"/>
        <v>54.166666666666664</v>
      </c>
      <c r="I99" s="156">
        <v>19</v>
      </c>
      <c r="J99" s="19">
        <f t="shared" si="24"/>
        <v>39.583333333333336</v>
      </c>
      <c r="K99" s="93">
        <f t="shared" si="25"/>
        <v>93.75</v>
      </c>
    </row>
    <row r="100" spans="1:11" ht="15" customHeight="1" x14ac:dyDescent="0.25">
      <c r="A100" s="4">
        <v>12</v>
      </c>
      <c r="B100" s="2">
        <v>60850</v>
      </c>
      <c r="C100" s="14" t="s">
        <v>54</v>
      </c>
      <c r="D100" s="80">
        <f t="shared" si="27"/>
        <v>95</v>
      </c>
      <c r="E100" s="148">
        <v>4</v>
      </c>
      <c r="F100" s="82">
        <f t="shared" si="26"/>
        <v>4.2105263157894735</v>
      </c>
      <c r="G100" s="151">
        <v>51</v>
      </c>
      <c r="H100" s="37">
        <f t="shared" si="21"/>
        <v>53.684210526315788</v>
      </c>
      <c r="I100" s="156">
        <v>40</v>
      </c>
      <c r="J100" s="19">
        <f t="shared" si="24"/>
        <v>42.10526315789474</v>
      </c>
      <c r="K100" s="93">
        <f t="shared" si="25"/>
        <v>95.78947368421052</v>
      </c>
    </row>
    <row r="101" spans="1:11" ht="15" customHeight="1" x14ac:dyDescent="0.25">
      <c r="A101" s="5">
        <v>13</v>
      </c>
      <c r="B101" s="2">
        <v>60910</v>
      </c>
      <c r="C101" s="14" t="s">
        <v>55</v>
      </c>
      <c r="D101" s="80">
        <f t="shared" si="27"/>
        <v>74</v>
      </c>
      <c r="E101" s="148">
        <v>7</v>
      </c>
      <c r="F101" s="82">
        <f t="shared" si="26"/>
        <v>9.4594594594594597</v>
      </c>
      <c r="G101" s="151">
        <v>45</v>
      </c>
      <c r="H101" s="37">
        <f t="shared" si="21"/>
        <v>60.810810810810814</v>
      </c>
      <c r="I101" s="156">
        <v>22</v>
      </c>
      <c r="J101" s="19">
        <f t="shared" si="24"/>
        <v>29.72972972972973</v>
      </c>
      <c r="K101" s="93">
        <f t="shared" si="25"/>
        <v>90.540540540540547</v>
      </c>
    </row>
    <row r="102" spans="1:11" ht="15" customHeight="1" x14ac:dyDescent="0.25">
      <c r="A102" s="8">
        <v>14</v>
      </c>
      <c r="B102" s="2">
        <v>60980</v>
      </c>
      <c r="C102" s="14" t="s">
        <v>56</v>
      </c>
      <c r="D102" s="80">
        <f t="shared" si="27"/>
        <v>63</v>
      </c>
      <c r="E102" s="148">
        <v>9</v>
      </c>
      <c r="F102" s="82">
        <f t="shared" si="26"/>
        <v>14.285714285714286</v>
      </c>
      <c r="G102" s="151">
        <v>30</v>
      </c>
      <c r="H102" s="37">
        <f t="shared" si="21"/>
        <v>47.61904761904762</v>
      </c>
      <c r="I102" s="156">
        <v>24</v>
      </c>
      <c r="J102" s="19">
        <f t="shared" si="24"/>
        <v>38.095238095238095</v>
      </c>
      <c r="K102" s="93">
        <f t="shared" si="25"/>
        <v>85.714285714285708</v>
      </c>
    </row>
    <row r="103" spans="1:11" ht="15" customHeight="1" x14ac:dyDescent="0.25">
      <c r="A103" s="4">
        <v>15</v>
      </c>
      <c r="B103" s="2">
        <v>61080</v>
      </c>
      <c r="C103" s="14" t="s">
        <v>57</v>
      </c>
      <c r="D103" s="80">
        <f t="shared" si="27"/>
        <v>69</v>
      </c>
      <c r="E103" s="148">
        <v>2</v>
      </c>
      <c r="F103" s="82">
        <f t="shared" si="26"/>
        <v>2.8985507246376812</v>
      </c>
      <c r="G103" s="151">
        <v>38</v>
      </c>
      <c r="H103" s="37">
        <f t="shared" si="21"/>
        <v>55.072463768115945</v>
      </c>
      <c r="I103" s="156">
        <v>29</v>
      </c>
      <c r="J103" s="19">
        <f t="shared" si="24"/>
        <v>42.028985507246375</v>
      </c>
      <c r="K103" s="93">
        <f t="shared" si="25"/>
        <v>97.101449275362313</v>
      </c>
    </row>
    <row r="104" spans="1:11" ht="15" customHeight="1" x14ac:dyDescent="0.25">
      <c r="A104" s="4">
        <v>16</v>
      </c>
      <c r="B104" s="2">
        <v>61150</v>
      </c>
      <c r="C104" s="14" t="s">
        <v>58</v>
      </c>
      <c r="D104" s="80">
        <f t="shared" si="27"/>
        <v>83</v>
      </c>
      <c r="E104" s="148">
        <v>4</v>
      </c>
      <c r="F104" s="82">
        <f t="shared" si="26"/>
        <v>4.8192771084337354</v>
      </c>
      <c r="G104" s="151">
        <v>54</v>
      </c>
      <c r="H104" s="37">
        <f t="shared" si="21"/>
        <v>65.060240963855421</v>
      </c>
      <c r="I104" s="156">
        <v>25</v>
      </c>
      <c r="J104" s="19">
        <f t="shared" si="24"/>
        <v>30.120481927710845</v>
      </c>
      <c r="K104" s="93">
        <f t="shared" si="25"/>
        <v>95.180722891566262</v>
      </c>
    </row>
    <row r="105" spans="1:11" ht="15" customHeight="1" x14ac:dyDescent="0.25">
      <c r="A105" s="4">
        <v>17</v>
      </c>
      <c r="B105" s="2">
        <v>61210</v>
      </c>
      <c r="C105" s="14" t="s">
        <v>59</v>
      </c>
      <c r="D105" s="80">
        <f t="shared" si="27"/>
        <v>71</v>
      </c>
      <c r="E105" s="148">
        <v>2</v>
      </c>
      <c r="F105" s="82">
        <f t="shared" si="26"/>
        <v>2.816901408450704</v>
      </c>
      <c r="G105" s="151">
        <v>40</v>
      </c>
      <c r="H105" s="37">
        <f t="shared" si="21"/>
        <v>56.338028169014088</v>
      </c>
      <c r="I105" s="156">
        <v>29</v>
      </c>
      <c r="J105" s="19">
        <f t="shared" si="24"/>
        <v>40.845070422535208</v>
      </c>
      <c r="K105" s="93">
        <f t="shared" si="25"/>
        <v>97.183098591549296</v>
      </c>
    </row>
    <row r="106" spans="1:11" ht="15" customHeight="1" x14ac:dyDescent="0.25">
      <c r="A106" s="4">
        <v>18</v>
      </c>
      <c r="B106" s="2">
        <v>61290</v>
      </c>
      <c r="C106" s="185" t="s">
        <v>60</v>
      </c>
      <c r="D106" s="80">
        <f t="shared" si="27"/>
        <v>81</v>
      </c>
      <c r="E106" s="148"/>
      <c r="F106" s="82"/>
      <c r="G106" s="151">
        <v>34</v>
      </c>
      <c r="H106" s="37">
        <f t="shared" si="21"/>
        <v>41.97530864197531</v>
      </c>
      <c r="I106" s="156">
        <v>47</v>
      </c>
      <c r="J106" s="19">
        <f t="shared" si="24"/>
        <v>58.02469135802469</v>
      </c>
      <c r="K106" s="93">
        <f t="shared" si="25"/>
        <v>100</v>
      </c>
    </row>
    <row r="107" spans="1:11" ht="15" customHeight="1" x14ac:dyDescent="0.25">
      <c r="A107" s="4">
        <v>19</v>
      </c>
      <c r="B107" s="2">
        <v>61340</v>
      </c>
      <c r="C107" s="14" t="s">
        <v>61</v>
      </c>
      <c r="D107" s="80">
        <f t="shared" si="27"/>
        <v>95</v>
      </c>
      <c r="E107" s="148">
        <v>1</v>
      </c>
      <c r="F107" s="82">
        <f t="shared" si="26"/>
        <v>1.0526315789473684</v>
      </c>
      <c r="G107" s="151">
        <v>44</v>
      </c>
      <c r="H107" s="37">
        <f t="shared" si="21"/>
        <v>46.315789473684212</v>
      </c>
      <c r="I107" s="156">
        <v>50</v>
      </c>
      <c r="J107" s="19">
        <f t="shared" si="24"/>
        <v>52.631578947368418</v>
      </c>
      <c r="K107" s="93">
        <f t="shared" si="25"/>
        <v>98.94736842105263</v>
      </c>
    </row>
    <row r="108" spans="1:11" ht="15" customHeight="1" x14ac:dyDescent="0.25">
      <c r="A108" s="4">
        <v>20</v>
      </c>
      <c r="B108" s="2">
        <v>61390</v>
      </c>
      <c r="C108" s="14" t="s">
        <v>62</v>
      </c>
      <c r="D108" s="80">
        <f t="shared" si="27"/>
        <v>82</v>
      </c>
      <c r="E108" s="148">
        <v>6</v>
      </c>
      <c r="F108" s="82">
        <f t="shared" si="26"/>
        <v>7.3170731707317076</v>
      </c>
      <c r="G108" s="151">
        <v>43</v>
      </c>
      <c r="H108" s="37">
        <f t="shared" si="21"/>
        <v>52.439024390243901</v>
      </c>
      <c r="I108" s="156">
        <v>33</v>
      </c>
      <c r="J108" s="19">
        <f t="shared" si="24"/>
        <v>40.243902439024389</v>
      </c>
      <c r="K108" s="93">
        <f t="shared" si="25"/>
        <v>92.682926829268297</v>
      </c>
    </row>
    <row r="109" spans="1:11" ht="15" customHeight="1" x14ac:dyDescent="0.25">
      <c r="A109" s="6">
        <v>21</v>
      </c>
      <c r="B109" s="2">
        <v>61410</v>
      </c>
      <c r="C109" s="14" t="s">
        <v>63</v>
      </c>
      <c r="D109" s="80">
        <f t="shared" si="27"/>
        <v>89</v>
      </c>
      <c r="E109" s="148">
        <v>5</v>
      </c>
      <c r="F109" s="82">
        <f t="shared" si="26"/>
        <v>5.617977528089888</v>
      </c>
      <c r="G109" s="151">
        <v>43</v>
      </c>
      <c r="H109" s="37">
        <f t="shared" si="21"/>
        <v>48.314606741573037</v>
      </c>
      <c r="I109" s="156">
        <v>41</v>
      </c>
      <c r="J109" s="19">
        <f t="shared" si="24"/>
        <v>46.067415730337082</v>
      </c>
      <c r="K109" s="93">
        <f t="shared" si="25"/>
        <v>94.382022471910119</v>
      </c>
    </row>
    <row r="110" spans="1:11" ht="15" customHeight="1" x14ac:dyDescent="0.25">
      <c r="A110" s="4">
        <v>22</v>
      </c>
      <c r="B110" s="2">
        <v>61430</v>
      </c>
      <c r="C110" s="14" t="s">
        <v>129</v>
      </c>
      <c r="D110" s="80">
        <f t="shared" si="27"/>
        <v>204</v>
      </c>
      <c r="E110" s="148">
        <v>1</v>
      </c>
      <c r="F110" s="82">
        <f t="shared" si="26"/>
        <v>0.49019607843137253</v>
      </c>
      <c r="G110" s="151">
        <v>91</v>
      </c>
      <c r="H110" s="37">
        <f t="shared" si="21"/>
        <v>44.607843137254903</v>
      </c>
      <c r="I110" s="156">
        <v>112</v>
      </c>
      <c r="J110" s="19">
        <f t="shared" si="24"/>
        <v>54.901960784313722</v>
      </c>
      <c r="K110" s="93">
        <f t="shared" si="25"/>
        <v>99.509803921568633</v>
      </c>
    </row>
    <row r="111" spans="1:11" ht="15" customHeight="1" x14ac:dyDescent="0.25">
      <c r="A111" s="4">
        <v>23</v>
      </c>
      <c r="B111" s="2">
        <v>61440</v>
      </c>
      <c r="C111" s="14" t="s">
        <v>64</v>
      </c>
      <c r="D111" s="80">
        <f t="shared" si="27"/>
        <v>223</v>
      </c>
      <c r="E111" s="148">
        <v>4</v>
      </c>
      <c r="F111" s="82">
        <f t="shared" si="26"/>
        <v>1.7937219730941705</v>
      </c>
      <c r="G111" s="151">
        <v>109</v>
      </c>
      <c r="H111" s="37">
        <f t="shared" si="21"/>
        <v>48.878923766816143</v>
      </c>
      <c r="I111" s="156">
        <v>110</v>
      </c>
      <c r="J111" s="19">
        <f t="shared" si="24"/>
        <v>49.327354260089685</v>
      </c>
      <c r="K111" s="93">
        <f t="shared" si="25"/>
        <v>98.206278026905835</v>
      </c>
    </row>
    <row r="112" spans="1:11" ht="15" customHeight="1" x14ac:dyDescent="0.25">
      <c r="A112" s="4">
        <v>24</v>
      </c>
      <c r="B112" s="2">
        <v>61450</v>
      </c>
      <c r="C112" s="14" t="s">
        <v>126</v>
      </c>
      <c r="D112" s="80">
        <f t="shared" si="27"/>
        <v>117</v>
      </c>
      <c r="E112" s="148">
        <v>2</v>
      </c>
      <c r="F112" s="82">
        <f t="shared" si="26"/>
        <v>1.7094017094017093</v>
      </c>
      <c r="G112" s="151">
        <v>63</v>
      </c>
      <c r="H112" s="37">
        <f t="shared" si="21"/>
        <v>53.846153846153847</v>
      </c>
      <c r="I112" s="156">
        <v>52</v>
      </c>
      <c r="J112" s="19">
        <f t="shared" si="24"/>
        <v>44.444444444444443</v>
      </c>
      <c r="K112" s="93">
        <f t="shared" si="25"/>
        <v>98.290598290598297</v>
      </c>
    </row>
    <row r="113" spans="1:12" ht="15" customHeight="1" x14ac:dyDescent="0.25">
      <c r="A113" s="4">
        <v>25</v>
      </c>
      <c r="B113" s="2">
        <v>61470</v>
      </c>
      <c r="C113" s="14" t="s">
        <v>65</v>
      </c>
      <c r="D113" s="80">
        <f t="shared" si="27"/>
        <v>95</v>
      </c>
      <c r="E113" s="148">
        <v>4</v>
      </c>
      <c r="F113" s="82">
        <f t="shared" si="26"/>
        <v>4.2105263157894735</v>
      </c>
      <c r="G113" s="151">
        <v>49</v>
      </c>
      <c r="H113" s="37">
        <f t="shared" si="21"/>
        <v>51.578947368421055</v>
      </c>
      <c r="I113" s="156">
        <v>42</v>
      </c>
      <c r="J113" s="19">
        <f t="shared" si="24"/>
        <v>44.210526315789473</v>
      </c>
      <c r="K113" s="93">
        <f t="shared" si="25"/>
        <v>95.78947368421052</v>
      </c>
    </row>
    <row r="114" spans="1:12" ht="15" customHeight="1" x14ac:dyDescent="0.25">
      <c r="A114" s="4">
        <v>26</v>
      </c>
      <c r="B114" s="2">
        <v>61490</v>
      </c>
      <c r="C114" s="185" t="s">
        <v>127</v>
      </c>
      <c r="D114" s="80">
        <f t="shared" si="27"/>
        <v>204</v>
      </c>
      <c r="E114" s="148"/>
      <c r="F114" s="82"/>
      <c r="G114" s="151">
        <v>86</v>
      </c>
      <c r="H114" s="37">
        <f t="shared" si="21"/>
        <v>42.156862745098039</v>
      </c>
      <c r="I114" s="156">
        <v>118</v>
      </c>
      <c r="J114" s="19">
        <f t="shared" si="24"/>
        <v>57.843137254901961</v>
      </c>
      <c r="K114" s="93">
        <f t="shared" si="25"/>
        <v>100</v>
      </c>
    </row>
    <row r="115" spans="1:12" ht="15" customHeight="1" x14ac:dyDescent="0.25">
      <c r="A115" s="4">
        <v>27</v>
      </c>
      <c r="B115" s="2">
        <v>61500</v>
      </c>
      <c r="C115" s="14" t="s">
        <v>128</v>
      </c>
      <c r="D115" s="80">
        <f t="shared" si="27"/>
        <v>211</v>
      </c>
      <c r="E115" s="148">
        <v>9</v>
      </c>
      <c r="F115" s="82">
        <f t="shared" si="26"/>
        <v>4.2654028436018958</v>
      </c>
      <c r="G115" s="151">
        <v>105</v>
      </c>
      <c r="H115" s="37">
        <f t="shared" si="21"/>
        <v>49.763033175355453</v>
      </c>
      <c r="I115" s="156">
        <v>97</v>
      </c>
      <c r="J115" s="19">
        <f t="shared" si="24"/>
        <v>45.971563981042657</v>
      </c>
      <c r="K115" s="93">
        <f t="shared" si="25"/>
        <v>95.73459715639811</v>
      </c>
    </row>
    <row r="116" spans="1:12" ht="15" customHeight="1" x14ac:dyDescent="0.25">
      <c r="A116" s="4">
        <v>28</v>
      </c>
      <c r="B116" s="2">
        <v>61510</v>
      </c>
      <c r="C116" s="14" t="s">
        <v>66</v>
      </c>
      <c r="D116" s="80">
        <f t="shared" si="27"/>
        <v>218</v>
      </c>
      <c r="E116" s="148">
        <v>1</v>
      </c>
      <c r="F116" s="82">
        <f t="shared" si="26"/>
        <v>0.45871559633027525</v>
      </c>
      <c r="G116" s="151">
        <v>106</v>
      </c>
      <c r="H116" s="37">
        <f t="shared" si="21"/>
        <v>48.623853211009177</v>
      </c>
      <c r="I116" s="156">
        <v>111</v>
      </c>
      <c r="J116" s="19">
        <f t="shared" si="24"/>
        <v>50.917431192660551</v>
      </c>
      <c r="K116" s="93">
        <f t="shared" si="25"/>
        <v>99.541284403669721</v>
      </c>
    </row>
    <row r="117" spans="1:12" ht="15" customHeight="1" x14ac:dyDescent="0.25">
      <c r="A117" s="6">
        <v>29</v>
      </c>
      <c r="B117" s="18">
        <v>61520</v>
      </c>
      <c r="C117" s="17" t="s">
        <v>125</v>
      </c>
      <c r="D117" s="85">
        <f t="shared" si="27"/>
        <v>226</v>
      </c>
      <c r="E117" s="149">
        <v>2</v>
      </c>
      <c r="F117" s="87">
        <f t="shared" si="26"/>
        <v>0.88495575221238942</v>
      </c>
      <c r="G117" s="152">
        <v>109</v>
      </c>
      <c r="H117" s="43">
        <f t="shared" si="21"/>
        <v>48.230088495575224</v>
      </c>
      <c r="I117" s="157">
        <v>115</v>
      </c>
      <c r="J117" s="28">
        <f t="shared" si="24"/>
        <v>50.884955752212392</v>
      </c>
      <c r="K117" s="94">
        <f t="shared" si="25"/>
        <v>99.115044247787608</v>
      </c>
    </row>
    <row r="118" spans="1:12" ht="15" customHeight="1" thickBot="1" x14ac:dyDescent="0.3">
      <c r="A118" s="5">
        <v>30</v>
      </c>
      <c r="B118" s="18">
        <v>61540</v>
      </c>
      <c r="C118" s="17" t="s">
        <v>133</v>
      </c>
      <c r="D118" s="85"/>
      <c r="E118" s="199"/>
      <c r="F118" s="186"/>
      <c r="G118" s="85"/>
      <c r="H118" s="43"/>
      <c r="I118" s="85"/>
      <c r="J118" s="28"/>
      <c r="K118" s="94"/>
    </row>
    <row r="119" spans="1:12" ht="15" customHeight="1" thickBot="1" x14ac:dyDescent="0.3">
      <c r="A119" s="55"/>
      <c r="B119" s="54"/>
      <c r="C119" s="40" t="s">
        <v>121</v>
      </c>
      <c r="D119" s="56">
        <f>SUM(D120:D129)</f>
        <v>665</v>
      </c>
      <c r="E119" s="57">
        <f>SUM(E120:E129)</f>
        <v>41</v>
      </c>
      <c r="F119" s="58">
        <f>E119*100/D119</f>
        <v>6.1654135338345863</v>
      </c>
      <c r="G119" s="56">
        <f>SUM(G120:G129)</f>
        <v>295</v>
      </c>
      <c r="H119" s="42">
        <f>G119*100/D119</f>
        <v>44.360902255639097</v>
      </c>
      <c r="I119" s="56">
        <f>SUM(I120:I129)</f>
        <v>329</v>
      </c>
      <c r="J119" s="42">
        <f>I119*100/D119</f>
        <v>49.473684210526315</v>
      </c>
      <c r="K119" s="59">
        <f>AVERAGE(K120:K129)</f>
        <v>93.548194794127213</v>
      </c>
      <c r="L119" s="71"/>
    </row>
    <row r="120" spans="1:12" ht="15" customHeight="1" x14ac:dyDescent="0.25">
      <c r="A120" s="3">
        <v>1</v>
      </c>
      <c r="B120" s="23">
        <v>70020</v>
      </c>
      <c r="C120" s="202" t="s">
        <v>67</v>
      </c>
      <c r="D120" s="99">
        <f t="shared" ref="D120:D129" si="28">E120+G120+I120</f>
        <v>82</v>
      </c>
      <c r="E120" s="176"/>
      <c r="F120" s="101"/>
      <c r="G120" s="179">
        <v>18</v>
      </c>
      <c r="H120" s="38">
        <f t="shared" si="21"/>
        <v>21.951219512195124</v>
      </c>
      <c r="I120" s="183">
        <v>64</v>
      </c>
      <c r="J120" s="24">
        <f t="shared" si="24"/>
        <v>78.048780487804876</v>
      </c>
      <c r="K120" s="102">
        <f t="shared" si="25"/>
        <v>100</v>
      </c>
    </row>
    <row r="121" spans="1:12" s="154" customFormat="1" ht="15" customHeight="1" x14ac:dyDescent="0.25">
      <c r="A121" s="164">
        <v>2</v>
      </c>
      <c r="B121" s="163">
        <v>70050</v>
      </c>
      <c r="C121" s="165" t="s">
        <v>135</v>
      </c>
      <c r="D121" s="158">
        <f t="shared" ref="D121" si="29">E121+G121+I121</f>
        <v>47</v>
      </c>
      <c r="E121" s="175">
        <v>2</v>
      </c>
      <c r="F121" s="159">
        <f>E121*100/D121</f>
        <v>4.2553191489361701</v>
      </c>
      <c r="G121" s="178">
        <v>19</v>
      </c>
      <c r="H121" s="160">
        <f>G121*100/D121</f>
        <v>40.425531914893618</v>
      </c>
      <c r="I121" s="181">
        <v>26</v>
      </c>
      <c r="J121" s="155">
        <f>I121*100/D121</f>
        <v>55.319148936170215</v>
      </c>
      <c r="K121" s="161">
        <f>(G121+I121)*100/D121</f>
        <v>95.744680851063833</v>
      </c>
    </row>
    <row r="122" spans="1:12" ht="15" customHeight="1" x14ac:dyDescent="0.25">
      <c r="A122" s="4">
        <v>3</v>
      </c>
      <c r="B122" s="2">
        <v>70110</v>
      </c>
      <c r="C122" s="14" t="s">
        <v>69</v>
      </c>
      <c r="D122" s="83">
        <f t="shared" si="28"/>
        <v>66</v>
      </c>
      <c r="E122" s="175">
        <v>3</v>
      </c>
      <c r="F122" s="82">
        <f>E122*100/D122</f>
        <v>4.5454545454545459</v>
      </c>
      <c r="G122" s="178">
        <v>31</v>
      </c>
      <c r="H122" s="37">
        <f>G122*100/D122</f>
        <v>46.969696969696969</v>
      </c>
      <c r="I122" s="181">
        <v>32</v>
      </c>
      <c r="J122" s="19">
        <f>I122*100/D122</f>
        <v>48.484848484848484</v>
      </c>
      <c r="K122" s="93">
        <f>(G122+I122)*100/D122</f>
        <v>95.454545454545453</v>
      </c>
    </row>
    <row r="123" spans="1:12" ht="15" customHeight="1" x14ac:dyDescent="0.25">
      <c r="A123" s="4">
        <v>4</v>
      </c>
      <c r="B123" s="2">
        <v>70021</v>
      </c>
      <c r="C123" s="185" t="s">
        <v>68</v>
      </c>
      <c r="D123" s="80">
        <f t="shared" si="28"/>
        <v>45</v>
      </c>
      <c r="E123" s="174"/>
      <c r="F123" s="82"/>
      <c r="G123" s="178">
        <v>16</v>
      </c>
      <c r="H123" s="37">
        <f t="shared" si="21"/>
        <v>35.555555555555557</v>
      </c>
      <c r="I123" s="181">
        <v>29</v>
      </c>
      <c r="J123" s="19">
        <f t="shared" si="24"/>
        <v>64.444444444444443</v>
      </c>
      <c r="K123" s="93">
        <f t="shared" si="25"/>
        <v>100</v>
      </c>
    </row>
    <row r="124" spans="1:12" ht="15" customHeight="1" x14ac:dyDescent="0.25">
      <c r="A124" s="6">
        <v>5</v>
      </c>
      <c r="B124" s="2">
        <v>70040</v>
      </c>
      <c r="C124" s="14" t="s">
        <v>104</v>
      </c>
      <c r="D124" s="80">
        <f t="shared" si="28"/>
        <v>20</v>
      </c>
      <c r="E124" s="174">
        <v>5</v>
      </c>
      <c r="F124" s="182">
        <f>E124*100/D124</f>
        <v>25</v>
      </c>
      <c r="G124" s="178">
        <v>13</v>
      </c>
      <c r="H124" s="37">
        <f t="shared" si="21"/>
        <v>65</v>
      </c>
      <c r="I124" s="181">
        <v>2</v>
      </c>
      <c r="J124" s="19">
        <f t="shared" si="24"/>
        <v>10</v>
      </c>
      <c r="K124" s="93">
        <f t="shared" si="25"/>
        <v>75</v>
      </c>
    </row>
    <row r="125" spans="1:12" ht="15" customHeight="1" x14ac:dyDescent="0.25">
      <c r="A125" s="9">
        <v>6</v>
      </c>
      <c r="B125" s="2">
        <v>70100</v>
      </c>
      <c r="C125" s="185" t="s">
        <v>122</v>
      </c>
      <c r="D125" s="80">
        <f t="shared" si="28"/>
        <v>79</v>
      </c>
      <c r="E125" s="174"/>
      <c r="F125" s="82"/>
      <c r="G125" s="178">
        <v>30</v>
      </c>
      <c r="H125" s="37">
        <f>G125*100/D125</f>
        <v>37.974683544303801</v>
      </c>
      <c r="I125" s="181">
        <v>49</v>
      </c>
      <c r="J125" s="19">
        <f>I125*100/D125</f>
        <v>62.025316455696199</v>
      </c>
      <c r="K125" s="93">
        <f>(G125+I125)*100/D125</f>
        <v>100</v>
      </c>
    </row>
    <row r="126" spans="1:12" s="162" customFormat="1" ht="15" customHeight="1" x14ac:dyDescent="0.25">
      <c r="A126" s="172">
        <v>7</v>
      </c>
      <c r="B126" s="171">
        <v>70140</v>
      </c>
      <c r="C126" s="173" t="s">
        <v>136</v>
      </c>
      <c r="D126" s="168">
        <f t="shared" ref="D126" si="30">E126+G126+I126</f>
        <v>34</v>
      </c>
      <c r="E126" s="174">
        <v>5</v>
      </c>
      <c r="F126" s="169">
        <f>E126*100/D126</f>
        <v>14.705882352941176</v>
      </c>
      <c r="G126" s="178">
        <v>22</v>
      </c>
      <c r="H126" s="167">
        <f>G126*100/D126</f>
        <v>64.705882352941174</v>
      </c>
      <c r="I126" s="181">
        <v>7</v>
      </c>
      <c r="J126" s="166">
        <f>I126*100/D126</f>
        <v>20.588235294117649</v>
      </c>
      <c r="K126" s="170">
        <f>(G126+I126)*100/D126</f>
        <v>85.294117647058826</v>
      </c>
    </row>
    <row r="127" spans="1:12" ht="15" customHeight="1" x14ac:dyDescent="0.25">
      <c r="A127" s="10">
        <v>8</v>
      </c>
      <c r="B127" s="2">
        <v>70270</v>
      </c>
      <c r="C127" s="14" t="s">
        <v>70</v>
      </c>
      <c r="D127" s="80">
        <f t="shared" si="28"/>
        <v>54</v>
      </c>
      <c r="E127" s="174">
        <v>2</v>
      </c>
      <c r="F127" s="82">
        <f>E127*100/D127</f>
        <v>3.7037037037037037</v>
      </c>
      <c r="G127" s="178">
        <v>28</v>
      </c>
      <c r="H127" s="37">
        <f>G127*100/D127</f>
        <v>51.851851851851855</v>
      </c>
      <c r="I127" s="181">
        <v>24</v>
      </c>
      <c r="J127" s="19">
        <f>I127*100/D127</f>
        <v>44.444444444444443</v>
      </c>
      <c r="K127" s="93">
        <f>(G127+I127)*100/D127</f>
        <v>96.296296296296291</v>
      </c>
    </row>
    <row r="128" spans="1:12" ht="15" customHeight="1" x14ac:dyDescent="0.25">
      <c r="A128" s="10">
        <v>9</v>
      </c>
      <c r="B128" s="2">
        <v>70510</v>
      </c>
      <c r="C128" s="200" t="s">
        <v>71</v>
      </c>
      <c r="D128" s="80">
        <f t="shared" si="28"/>
        <v>43</v>
      </c>
      <c r="E128" s="174"/>
      <c r="F128" s="82"/>
      <c r="G128" s="178">
        <v>17</v>
      </c>
      <c r="H128" s="37">
        <f>G128*100/D128</f>
        <v>39.534883720930232</v>
      </c>
      <c r="I128" s="181">
        <v>26</v>
      </c>
      <c r="J128" s="19">
        <f>I128*100/D128</f>
        <v>60.465116279069768</v>
      </c>
      <c r="K128" s="93">
        <f>(G128+I128)*100/D128</f>
        <v>100</v>
      </c>
    </row>
    <row r="129" spans="1:11" ht="15" customHeight="1" thickBot="1" x14ac:dyDescent="0.3">
      <c r="A129" s="11">
        <v>10</v>
      </c>
      <c r="B129" s="35">
        <v>10880</v>
      </c>
      <c r="C129" s="219" t="s">
        <v>134</v>
      </c>
      <c r="D129" s="103">
        <f t="shared" si="28"/>
        <v>195</v>
      </c>
      <c r="E129" s="177">
        <v>24</v>
      </c>
      <c r="F129" s="105">
        <f>E129*100/D129</f>
        <v>12.307692307692308</v>
      </c>
      <c r="G129" s="180">
        <v>101</v>
      </c>
      <c r="H129" s="45">
        <f>G129*100/D129</f>
        <v>51.794871794871796</v>
      </c>
      <c r="I129" s="184">
        <v>70</v>
      </c>
      <c r="J129" s="36">
        <f>I129*100/D129</f>
        <v>35.897435897435898</v>
      </c>
      <c r="K129" s="106">
        <f>(G129+I129)*100/D129</f>
        <v>87.692307692307693</v>
      </c>
    </row>
    <row r="130" spans="1:11" ht="15" customHeight="1" x14ac:dyDescent="0.25">
      <c r="E130" s="60"/>
      <c r="F130" s="60"/>
      <c r="H130" s="61"/>
      <c r="I130" s="62"/>
      <c r="J130" s="63" t="s">
        <v>111</v>
      </c>
      <c r="K130" s="64">
        <f>AVERAGE(K7,K9:K17,K19:K31,K33:K51,K53:K71,K73:K87,K89:K118,K120:K129)</f>
        <v>96.374056333908726</v>
      </c>
    </row>
  </sheetData>
  <mergeCells count="6">
    <mergeCell ref="E4:K4"/>
    <mergeCell ref="C2:D2"/>
    <mergeCell ref="A4:A5"/>
    <mergeCell ref="B4:B5"/>
    <mergeCell ref="C4:C5"/>
    <mergeCell ref="D4:D5"/>
  </mergeCells>
  <conditionalFormatting sqref="K6:K130">
    <cfRule type="cellIs" dxfId="22" priority="21" stopIfTrue="1" operator="lessThan">
      <formula>75</formula>
    </cfRule>
    <cfRule type="cellIs" dxfId="21" priority="22" stopIfTrue="1" operator="between">
      <formula>$K$130</formula>
      <formula>75</formula>
    </cfRule>
    <cfRule type="cellIs" dxfId="20" priority="23" stopIfTrue="1" operator="between">
      <formula>98</formula>
      <formula>$K$130</formula>
    </cfRule>
    <cfRule type="cellIs" dxfId="19" priority="24" stopIfTrue="1" operator="between">
      <formula>100</formula>
      <formula>98</formula>
    </cfRule>
    <cfRule type="cellIs" dxfId="18" priority="7" stopIfTrue="1" operator="equal">
      <formula>$K$130</formula>
    </cfRule>
  </conditionalFormatting>
  <conditionalFormatting sqref="K6:K129">
    <cfRule type="containsBlanks" dxfId="17" priority="10" stopIfTrue="1">
      <formula>LEN(TRIM(K6))=0</formula>
    </cfRule>
  </conditionalFormatting>
  <conditionalFormatting sqref="F6:F117 F119:F129">
    <cfRule type="cellIs" dxfId="16" priority="6" operator="greaterThanOrEqual">
      <formula>10</formula>
    </cfRule>
    <cfRule type="cellIs" dxfId="12" priority="5" operator="between">
      <formula>0.1</formula>
      <formula>10</formula>
    </cfRule>
    <cfRule type="cellIs" dxfId="15" priority="3" operator="equal">
      <formula>0</formula>
    </cfRule>
  </conditionalFormatting>
  <conditionalFormatting sqref="E7:E117 E119:E129">
    <cfRule type="cellIs" dxfId="14" priority="2" operator="equal">
      <formula>0</formula>
    </cfRule>
    <cfRule type="cellIs" dxfId="13" priority="1" operator="greaterThanOrEqual">
      <formula>10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8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M103" sqref="M103"/>
    </sheetView>
  </sheetViews>
  <sheetFormatPr defaultRowHeight="15" x14ac:dyDescent="0.25"/>
  <cols>
    <col min="1" max="1" width="4.7109375" style="1" customWidth="1"/>
    <col min="2" max="2" width="9.7109375" style="1" customWidth="1"/>
    <col min="3" max="3" width="31.7109375" style="1" customWidth="1"/>
    <col min="4" max="4" width="7.85546875" style="1" customWidth="1"/>
    <col min="5" max="5" width="8.5703125" style="1" customWidth="1"/>
    <col min="6" max="6" width="7.7109375" style="1" customWidth="1"/>
    <col min="7" max="7" width="8.7109375" style="1" customWidth="1"/>
    <col min="8" max="8" width="7.7109375" style="1" customWidth="1"/>
    <col min="9" max="9" width="8.7109375" style="1" customWidth="1"/>
    <col min="10" max="10" width="7.7109375" style="1" customWidth="1"/>
    <col min="11" max="11" width="8.7109375" style="1" customWidth="1"/>
    <col min="12" max="12" width="7.7109375" style="1" customWidth="1"/>
    <col min="13" max="16384" width="9.140625" style="1"/>
  </cols>
  <sheetData>
    <row r="1" spans="1:14" ht="18" customHeight="1" x14ac:dyDescent="0.25">
      <c r="M1" s="201"/>
      <c r="N1" s="187" t="s">
        <v>137</v>
      </c>
    </row>
    <row r="2" spans="1:14" ht="18" customHeight="1" x14ac:dyDescent="0.25">
      <c r="C2" s="206" t="s">
        <v>110</v>
      </c>
      <c r="D2" s="206"/>
      <c r="K2" s="22">
        <v>2019</v>
      </c>
      <c r="M2" s="189"/>
      <c r="N2" s="187" t="s">
        <v>138</v>
      </c>
    </row>
    <row r="3" spans="1:14" ht="18" customHeight="1" thickBot="1" x14ac:dyDescent="0.3">
      <c r="M3" s="190"/>
      <c r="N3" s="187" t="s">
        <v>139</v>
      </c>
    </row>
    <row r="4" spans="1:14" ht="18" customHeight="1" x14ac:dyDescent="0.25">
      <c r="A4" s="207" t="s">
        <v>0</v>
      </c>
      <c r="B4" s="209" t="s">
        <v>105</v>
      </c>
      <c r="C4" s="209" t="s">
        <v>106</v>
      </c>
      <c r="D4" s="211" t="s">
        <v>112</v>
      </c>
      <c r="E4" s="204" t="s">
        <v>108</v>
      </c>
      <c r="F4" s="204"/>
      <c r="G4" s="204"/>
      <c r="H4" s="204"/>
      <c r="I4" s="204"/>
      <c r="J4" s="204"/>
      <c r="K4" s="205"/>
      <c r="M4" s="188"/>
      <c r="N4" s="187" t="s">
        <v>140</v>
      </c>
    </row>
    <row r="5" spans="1:14" ht="48" customHeight="1" thickBot="1" x14ac:dyDescent="0.3">
      <c r="A5" s="208"/>
      <c r="B5" s="210" t="s">
        <v>107</v>
      </c>
      <c r="C5" s="210"/>
      <c r="D5" s="212"/>
      <c r="E5" s="31" t="s">
        <v>124</v>
      </c>
      <c r="F5" s="31" t="s">
        <v>1</v>
      </c>
      <c r="G5" s="32" t="s">
        <v>2</v>
      </c>
      <c r="H5" s="32" t="s">
        <v>1</v>
      </c>
      <c r="I5" s="33" t="s">
        <v>3</v>
      </c>
      <c r="J5" s="32" t="s">
        <v>1</v>
      </c>
      <c r="K5" s="34" t="s">
        <v>109</v>
      </c>
    </row>
    <row r="6" spans="1:14" ht="15" customHeight="1" thickBot="1" x14ac:dyDescent="0.3">
      <c r="A6" s="46"/>
      <c r="B6" s="47"/>
      <c r="C6" s="48" t="s">
        <v>113</v>
      </c>
      <c r="D6" s="47">
        <f>D7+D8+D18+D32+D52+D72+D88+D119</f>
        <v>11155</v>
      </c>
      <c r="E6" s="47">
        <f>E7+E8+E18+E32+E52+E72+E88+E119</f>
        <v>338</v>
      </c>
      <c r="F6" s="76">
        <f>E6*100/D6</f>
        <v>3.030031376064545</v>
      </c>
      <c r="G6" s="67">
        <f>G7+G8+G18+G32+G52+G72+G88+G119</f>
        <v>5542</v>
      </c>
      <c r="H6" s="75">
        <f t="shared" ref="H6:H13" si="0">G6*100/D6</f>
        <v>49.681757059614526</v>
      </c>
      <c r="I6" s="68">
        <f>I7+I8+I18+I32+I52+I72+I88+I119</f>
        <v>5275</v>
      </c>
      <c r="J6" s="75">
        <f>I6*100/D6</f>
        <v>47.288211564320932</v>
      </c>
      <c r="K6" s="74">
        <v>96.97</v>
      </c>
      <c r="L6" s="71"/>
    </row>
    <row r="7" spans="1:14" ht="15" customHeight="1" thickBot="1" x14ac:dyDescent="0.3">
      <c r="A7" s="52">
        <v>1</v>
      </c>
      <c r="B7" s="66">
        <v>50050</v>
      </c>
      <c r="C7" s="12" t="s">
        <v>92</v>
      </c>
      <c r="D7" s="77">
        <f>E7+G7+I7</f>
        <v>84</v>
      </c>
      <c r="E7" s="53">
        <v>3</v>
      </c>
      <c r="F7" s="78">
        <f>E7*100/D7</f>
        <v>3.5714285714285716</v>
      </c>
      <c r="G7" s="77">
        <v>32</v>
      </c>
      <c r="H7" s="30">
        <f t="shared" si="0"/>
        <v>38.095238095238095</v>
      </c>
      <c r="I7" s="77">
        <v>49</v>
      </c>
      <c r="J7" s="30">
        <f>I7*100/D7</f>
        <v>58.333333333333336</v>
      </c>
      <c r="K7" s="79">
        <f>(G7+I7)*100/D7</f>
        <v>96.428571428571431</v>
      </c>
    </row>
    <row r="8" spans="1:14" ht="15" customHeight="1" thickBot="1" x14ac:dyDescent="0.3">
      <c r="A8" s="49"/>
      <c r="B8" s="50"/>
      <c r="C8" s="51" t="s">
        <v>114</v>
      </c>
      <c r="D8" s="50">
        <f>SUM(D9:D17)</f>
        <v>810</v>
      </c>
      <c r="E8" s="50">
        <f>SUM(E9:E17)</f>
        <v>24</v>
      </c>
      <c r="F8" s="69">
        <f>E8*100/D8</f>
        <v>2.9629629629629628</v>
      </c>
      <c r="G8" s="41">
        <f>SUM(G9:G17)</f>
        <v>409</v>
      </c>
      <c r="H8" s="70">
        <f t="shared" si="0"/>
        <v>50.493827160493829</v>
      </c>
      <c r="I8" s="40">
        <f>SUM(I9:I17)</f>
        <v>377</v>
      </c>
      <c r="J8" s="70">
        <f t="shared" ref="J8:J11" si="1">I8*100/D8</f>
        <v>46.543209876543209</v>
      </c>
      <c r="K8" s="72">
        <f>AVERAGE(K9:K17)</f>
        <v>97.573079113276833</v>
      </c>
      <c r="L8" s="71"/>
      <c r="N8" s="71"/>
    </row>
    <row r="9" spans="1:14" ht="15" customHeight="1" x14ac:dyDescent="0.25">
      <c r="A9" s="3">
        <v>1</v>
      </c>
      <c r="B9" s="2">
        <v>10003</v>
      </c>
      <c r="C9" s="185" t="s">
        <v>73</v>
      </c>
      <c r="D9" s="80">
        <f t="shared" ref="D9:D17" si="2">E9+G9+I9</f>
        <v>73</v>
      </c>
      <c r="E9" s="81"/>
      <c r="F9" s="82"/>
      <c r="G9" s="80">
        <v>21</v>
      </c>
      <c r="H9" s="37">
        <f t="shared" si="0"/>
        <v>28.767123287671232</v>
      </c>
      <c r="I9" s="80">
        <v>52</v>
      </c>
      <c r="J9" s="19">
        <f>I9*100/D9</f>
        <v>71.232876712328761</v>
      </c>
      <c r="K9" s="25">
        <f>(G9+I9)*100/D9</f>
        <v>100</v>
      </c>
    </row>
    <row r="10" spans="1:14" ht="15" customHeight="1" x14ac:dyDescent="0.25">
      <c r="A10" s="4">
        <v>2</v>
      </c>
      <c r="B10" s="2">
        <v>10002</v>
      </c>
      <c r="C10" s="185" t="s">
        <v>4</v>
      </c>
      <c r="D10" s="80">
        <f t="shared" si="2"/>
        <v>103</v>
      </c>
      <c r="E10" s="81"/>
      <c r="F10" s="82"/>
      <c r="G10" s="80">
        <v>51</v>
      </c>
      <c r="H10" s="37">
        <f t="shared" si="0"/>
        <v>49.514563106796118</v>
      </c>
      <c r="I10" s="83">
        <v>52</v>
      </c>
      <c r="J10" s="19">
        <f t="shared" si="1"/>
        <v>50.485436893203882</v>
      </c>
      <c r="K10" s="25">
        <f t="shared" ref="K10:K11" si="3">(G10+I10)*100/D10</f>
        <v>100</v>
      </c>
    </row>
    <row r="11" spans="1:14" ht="15" customHeight="1" x14ac:dyDescent="0.25">
      <c r="A11" s="4">
        <v>3</v>
      </c>
      <c r="B11" s="2">
        <v>10090</v>
      </c>
      <c r="C11" s="213" t="s">
        <v>74</v>
      </c>
      <c r="D11" s="214">
        <f t="shared" si="2"/>
        <v>142</v>
      </c>
      <c r="E11" s="215">
        <v>14</v>
      </c>
      <c r="F11" s="82">
        <f>E11*100/D11</f>
        <v>9.8591549295774641</v>
      </c>
      <c r="G11" s="80">
        <v>89</v>
      </c>
      <c r="H11" s="37">
        <f t="shared" si="0"/>
        <v>62.676056338028168</v>
      </c>
      <c r="I11" s="84">
        <v>39</v>
      </c>
      <c r="J11" s="19">
        <f t="shared" si="1"/>
        <v>27.464788732394368</v>
      </c>
      <c r="K11" s="25">
        <f t="shared" si="3"/>
        <v>90.140845070422529</v>
      </c>
    </row>
    <row r="12" spans="1:14" ht="15" customHeight="1" x14ac:dyDescent="0.25">
      <c r="A12" s="4">
        <v>4</v>
      </c>
      <c r="B12" s="2">
        <v>10004</v>
      </c>
      <c r="C12" s="14" t="s">
        <v>5</v>
      </c>
      <c r="D12" s="80">
        <f t="shared" si="2"/>
        <v>110</v>
      </c>
      <c r="E12" s="81">
        <v>1</v>
      </c>
      <c r="F12" s="82">
        <f>E12*100/D12</f>
        <v>0.90909090909090906</v>
      </c>
      <c r="G12" s="80">
        <v>60</v>
      </c>
      <c r="H12" s="37">
        <f t="shared" si="0"/>
        <v>54.545454545454547</v>
      </c>
      <c r="I12" s="80">
        <v>49</v>
      </c>
      <c r="J12" s="19">
        <f>I12*100/D12</f>
        <v>44.545454545454547</v>
      </c>
      <c r="K12" s="25">
        <f>(G12+I12)*100/D12</f>
        <v>99.090909090909093</v>
      </c>
    </row>
    <row r="13" spans="1:14" ht="15" customHeight="1" x14ac:dyDescent="0.25">
      <c r="A13" s="4">
        <v>5</v>
      </c>
      <c r="B13" s="2">
        <v>10001</v>
      </c>
      <c r="C13" s="185" t="s">
        <v>72</v>
      </c>
      <c r="D13" s="80">
        <f t="shared" si="2"/>
        <v>50</v>
      </c>
      <c r="E13" s="81"/>
      <c r="F13" s="82"/>
      <c r="G13" s="80">
        <v>16</v>
      </c>
      <c r="H13" s="37">
        <f t="shared" si="0"/>
        <v>32</v>
      </c>
      <c r="I13" s="80">
        <v>34</v>
      </c>
      <c r="J13" s="19">
        <f>I13*100/D13</f>
        <v>68</v>
      </c>
      <c r="K13" s="25">
        <f>(G13+I13)*100/D13</f>
        <v>100</v>
      </c>
    </row>
    <row r="14" spans="1:14" ht="15" customHeight="1" x14ac:dyDescent="0.25">
      <c r="A14" s="4">
        <v>6</v>
      </c>
      <c r="B14" s="2">
        <v>10120</v>
      </c>
      <c r="C14" s="14" t="s">
        <v>75</v>
      </c>
      <c r="D14" s="80">
        <f t="shared" si="2"/>
        <v>76</v>
      </c>
      <c r="E14" s="81">
        <v>1</v>
      </c>
      <c r="F14" s="82">
        <f t="shared" ref="F14:F19" si="4">E14*100/D14</f>
        <v>1.3157894736842106</v>
      </c>
      <c r="G14" s="80">
        <v>47</v>
      </c>
      <c r="H14" s="37">
        <f t="shared" ref="H14:H74" si="5">G14*100/D14</f>
        <v>61.842105263157897</v>
      </c>
      <c r="I14" s="80">
        <v>28</v>
      </c>
      <c r="J14" s="19">
        <f t="shared" ref="J14:J74" si="6">I14*100/D14</f>
        <v>36.842105263157897</v>
      </c>
      <c r="K14" s="25">
        <f t="shared" ref="K14:K74" si="7">(G14+I14)*100/D14</f>
        <v>98.684210526315795</v>
      </c>
    </row>
    <row r="15" spans="1:14" ht="15" customHeight="1" x14ac:dyDescent="0.25">
      <c r="A15" s="4">
        <v>7</v>
      </c>
      <c r="B15" s="2">
        <v>10190</v>
      </c>
      <c r="C15" s="14" t="s">
        <v>6</v>
      </c>
      <c r="D15" s="80">
        <f t="shared" si="2"/>
        <v>102</v>
      </c>
      <c r="E15" s="81">
        <v>2</v>
      </c>
      <c r="F15" s="82">
        <f t="shared" si="4"/>
        <v>1.9607843137254901</v>
      </c>
      <c r="G15" s="80">
        <v>47</v>
      </c>
      <c r="H15" s="37">
        <f t="shared" si="5"/>
        <v>46.078431372549019</v>
      </c>
      <c r="I15" s="80">
        <v>53</v>
      </c>
      <c r="J15" s="19">
        <f t="shared" si="6"/>
        <v>51.96078431372549</v>
      </c>
      <c r="K15" s="25">
        <f t="shared" si="7"/>
        <v>98.039215686274517</v>
      </c>
    </row>
    <row r="16" spans="1:14" ht="15" customHeight="1" x14ac:dyDescent="0.25">
      <c r="A16" s="4">
        <v>8</v>
      </c>
      <c r="B16" s="2">
        <v>10320</v>
      </c>
      <c r="C16" s="14" t="s">
        <v>7</v>
      </c>
      <c r="D16" s="80">
        <f t="shared" si="2"/>
        <v>79</v>
      </c>
      <c r="E16" s="81">
        <v>3</v>
      </c>
      <c r="F16" s="82">
        <f t="shared" si="4"/>
        <v>3.7974683544303796</v>
      </c>
      <c r="G16" s="80">
        <v>32</v>
      </c>
      <c r="H16" s="37">
        <f t="shared" si="5"/>
        <v>40.506329113924053</v>
      </c>
      <c r="I16" s="80">
        <v>44</v>
      </c>
      <c r="J16" s="19">
        <f t="shared" si="6"/>
        <v>55.696202531645568</v>
      </c>
      <c r="K16" s="25">
        <f t="shared" si="7"/>
        <v>96.202531645569621</v>
      </c>
    </row>
    <row r="17" spans="1:14" ht="15" customHeight="1" thickBot="1" x14ac:dyDescent="0.3">
      <c r="A17" s="5">
        <v>9</v>
      </c>
      <c r="B17" s="18">
        <v>10860</v>
      </c>
      <c r="C17" s="17" t="s">
        <v>123</v>
      </c>
      <c r="D17" s="85">
        <f t="shared" si="2"/>
        <v>75</v>
      </c>
      <c r="E17" s="86">
        <v>3</v>
      </c>
      <c r="F17" s="87">
        <f t="shared" si="4"/>
        <v>4</v>
      </c>
      <c r="G17" s="85">
        <v>46</v>
      </c>
      <c r="H17" s="43">
        <f t="shared" si="5"/>
        <v>61.333333333333336</v>
      </c>
      <c r="I17" s="85">
        <v>26</v>
      </c>
      <c r="J17" s="28">
        <f t="shared" si="6"/>
        <v>34.666666666666664</v>
      </c>
      <c r="K17" s="29">
        <f t="shared" si="7"/>
        <v>96</v>
      </c>
    </row>
    <row r="18" spans="1:14" ht="15" customHeight="1" thickBot="1" x14ac:dyDescent="0.3">
      <c r="A18" s="44"/>
      <c r="B18" s="54"/>
      <c r="C18" s="54" t="s">
        <v>115</v>
      </c>
      <c r="D18" s="54">
        <f>SUM(D19:D31)</f>
        <v>1131</v>
      </c>
      <c r="E18" s="54">
        <f>SUM(E19:E31)</f>
        <v>27</v>
      </c>
      <c r="F18" s="42">
        <f t="shared" si="4"/>
        <v>2.3872679045092839</v>
      </c>
      <c r="G18" s="54">
        <f>SUM(G19:G31)</f>
        <v>592</v>
      </c>
      <c r="H18" s="42">
        <f>G18*100/D18</f>
        <v>52.343059239610966</v>
      </c>
      <c r="I18" s="54">
        <f>SUM(I19:I31)</f>
        <v>512</v>
      </c>
      <c r="J18" s="54">
        <f>I18*100/D18</f>
        <v>45.269672855879755</v>
      </c>
      <c r="K18" s="59">
        <f>AVERAGE(K19:K31)</f>
        <v>97.199108279630593</v>
      </c>
      <c r="L18" s="71"/>
      <c r="N18" s="71"/>
    </row>
    <row r="19" spans="1:14" ht="15" customHeight="1" x14ac:dyDescent="0.25">
      <c r="A19" s="4">
        <v>1</v>
      </c>
      <c r="B19" s="20">
        <v>20040</v>
      </c>
      <c r="C19" s="16" t="s">
        <v>8</v>
      </c>
      <c r="D19" s="88">
        <f t="shared" ref="D19:D31" si="8">E19+G19+I19</f>
        <v>82</v>
      </c>
      <c r="E19" s="89">
        <v>2</v>
      </c>
      <c r="F19" s="90">
        <f t="shared" si="4"/>
        <v>2.4390243902439024</v>
      </c>
      <c r="G19" s="88">
        <v>45</v>
      </c>
      <c r="H19" s="91">
        <f t="shared" si="5"/>
        <v>54.878048780487802</v>
      </c>
      <c r="I19" s="88">
        <v>35</v>
      </c>
      <c r="J19" s="21">
        <f t="shared" si="6"/>
        <v>42.68292682926829</v>
      </c>
      <c r="K19" s="92">
        <f t="shared" si="7"/>
        <v>97.560975609756099</v>
      </c>
    </row>
    <row r="20" spans="1:14" ht="15" customHeight="1" x14ac:dyDescent="0.25">
      <c r="A20" s="4">
        <v>2</v>
      </c>
      <c r="B20" s="2">
        <v>20061</v>
      </c>
      <c r="C20" s="185" t="s">
        <v>10</v>
      </c>
      <c r="D20" s="80">
        <f t="shared" si="8"/>
        <v>53</v>
      </c>
      <c r="E20" s="81"/>
      <c r="F20" s="82"/>
      <c r="G20" s="80">
        <v>21</v>
      </c>
      <c r="H20" s="37">
        <f>G20*100/D20</f>
        <v>39.622641509433961</v>
      </c>
      <c r="I20" s="80">
        <v>32</v>
      </c>
      <c r="J20" s="19">
        <f>I20*100/D20</f>
        <v>60.377358490566039</v>
      </c>
      <c r="K20" s="93">
        <f>(G20+I20)*100/D20</f>
        <v>100</v>
      </c>
    </row>
    <row r="21" spans="1:14" ht="15" customHeight="1" x14ac:dyDescent="0.25">
      <c r="A21" s="4">
        <v>3</v>
      </c>
      <c r="B21" s="2">
        <v>21020</v>
      </c>
      <c r="C21" s="185" t="s">
        <v>17</v>
      </c>
      <c r="D21" s="80">
        <f t="shared" si="8"/>
        <v>102</v>
      </c>
      <c r="E21" s="81"/>
      <c r="F21" s="82"/>
      <c r="G21" s="80">
        <v>55</v>
      </c>
      <c r="H21" s="37">
        <f>G21*100/D21</f>
        <v>53.921568627450981</v>
      </c>
      <c r="I21" s="80">
        <v>47</v>
      </c>
      <c r="J21" s="19">
        <f>I21*100/D21</f>
        <v>46.078431372549019</v>
      </c>
      <c r="K21" s="93">
        <f>(G21+I21)*100/D21</f>
        <v>100</v>
      </c>
    </row>
    <row r="22" spans="1:14" ht="15" customHeight="1" x14ac:dyDescent="0.25">
      <c r="A22" s="4">
        <v>4</v>
      </c>
      <c r="B22" s="2">
        <v>20060</v>
      </c>
      <c r="C22" s="185" t="s">
        <v>9</v>
      </c>
      <c r="D22" s="80">
        <f t="shared" si="8"/>
        <v>152</v>
      </c>
      <c r="E22" s="81"/>
      <c r="F22" s="82"/>
      <c r="G22" s="80">
        <v>93</v>
      </c>
      <c r="H22" s="37">
        <f t="shared" si="5"/>
        <v>61.184210526315788</v>
      </c>
      <c r="I22" s="80">
        <v>59</v>
      </c>
      <c r="J22" s="19">
        <f t="shared" si="6"/>
        <v>38.815789473684212</v>
      </c>
      <c r="K22" s="93">
        <f t="shared" si="7"/>
        <v>100</v>
      </c>
    </row>
    <row r="23" spans="1:14" ht="15" customHeight="1" x14ac:dyDescent="0.25">
      <c r="A23" s="4">
        <v>5</v>
      </c>
      <c r="B23" s="2">
        <v>20400</v>
      </c>
      <c r="C23" s="14" t="s">
        <v>77</v>
      </c>
      <c r="D23" s="80">
        <f t="shared" si="8"/>
        <v>133</v>
      </c>
      <c r="E23" s="81">
        <v>1</v>
      </c>
      <c r="F23" s="82">
        <f>E23*100/D23</f>
        <v>0.75187969924812026</v>
      </c>
      <c r="G23" s="80">
        <v>66</v>
      </c>
      <c r="H23" s="37">
        <f>G23*100/D23</f>
        <v>49.624060150375939</v>
      </c>
      <c r="I23" s="80">
        <v>66</v>
      </c>
      <c r="J23" s="19">
        <f>I23*100/D23</f>
        <v>49.624060150375939</v>
      </c>
      <c r="K23" s="93">
        <f>(G23+I23)*100/D23</f>
        <v>99.248120300751879</v>
      </c>
    </row>
    <row r="24" spans="1:14" ht="15" customHeight="1" x14ac:dyDescent="0.25">
      <c r="A24" s="4">
        <v>6</v>
      </c>
      <c r="B24" s="2">
        <v>20080</v>
      </c>
      <c r="C24" s="185" t="s">
        <v>76</v>
      </c>
      <c r="D24" s="80">
        <f t="shared" si="8"/>
        <v>100</v>
      </c>
      <c r="E24" s="81"/>
      <c r="F24" s="82"/>
      <c r="G24" s="80">
        <v>46</v>
      </c>
      <c r="H24" s="37">
        <f t="shared" si="5"/>
        <v>46</v>
      </c>
      <c r="I24" s="80">
        <v>54</v>
      </c>
      <c r="J24" s="19">
        <f t="shared" si="6"/>
        <v>54</v>
      </c>
      <c r="K24" s="93">
        <f t="shared" si="7"/>
        <v>100</v>
      </c>
    </row>
    <row r="25" spans="1:14" ht="15" customHeight="1" x14ac:dyDescent="0.25">
      <c r="A25" s="4">
        <v>7</v>
      </c>
      <c r="B25" s="2">
        <v>20460</v>
      </c>
      <c r="C25" s="14" t="s">
        <v>11</v>
      </c>
      <c r="D25" s="80">
        <f t="shared" si="8"/>
        <v>85</v>
      </c>
      <c r="E25" s="81">
        <v>1</v>
      </c>
      <c r="F25" s="82">
        <f>E25*100/D25</f>
        <v>1.1764705882352942</v>
      </c>
      <c r="G25" s="80">
        <v>45</v>
      </c>
      <c r="H25" s="37">
        <f t="shared" si="5"/>
        <v>52.941176470588232</v>
      </c>
      <c r="I25" s="80">
        <v>39</v>
      </c>
      <c r="J25" s="19">
        <f t="shared" si="6"/>
        <v>45.882352941176471</v>
      </c>
      <c r="K25" s="93">
        <f t="shared" si="7"/>
        <v>98.82352941176471</v>
      </c>
    </row>
    <row r="26" spans="1:14" ht="15" customHeight="1" x14ac:dyDescent="0.25">
      <c r="A26" s="4">
        <v>8</v>
      </c>
      <c r="B26" s="2">
        <v>20490</v>
      </c>
      <c r="C26" s="185" t="s">
        <v>12</v>
      </c>
      <c r="D26" s="80">
        <f t="shared" si="8"/>
        <v>45</v>
      </c>
      <c r="E26" s="81"/>
      <c r="F26" s="82"/>
      <c r="G26" s="80">
        <v>21</v>
      </c>
      <c r="H26" s="37">
        <f t="shared" si="5"/>
        <v>46.666666666666664</v>
      </c>
      <c r="I26" s="80">
        <v>24</v>
      </c>
      <c r="J26" s="19">
        <f t="shared" si="6"/>
        <v>53.333333333333336</v>
      </c>
      <c r="K26" s="93">
        <f t="shared" si="7"/>
        <v>100</v>
      </c>
    </row>
    <row r="27" spans="1:14" ht="15" customHeight="1" x14ac:dyDescent="0.25">
      <c r="A27" s="4">
        <v>9</v>
      </c>
      <c r="B27" s="2">
        <v>20550</v>
      </c>
      <c r="C27" s="14" t="s">
        <v>13</v>
      </c>
      <c r="D27" s="80">
        <f t="shared" si="8"/>
        <v>49</v>
      </c>
      <c r="E27" s="81">
        <v>4</v>
      </c>
      <c r="F27" s="82">
        <f t="shared" ref="F27:F32" si="9">E27*100/D27</f>
        <v>8.1632653061224492</v>
      </c>
      <c r="G27" s="80">
        <v>22</v>
      </c>
      <c r="H27" s="37">
        <f t="shared" si="5"/>
        <v>44.897959183673471</v>
      </c>
      <c r="I27" s="80">
        <v>23</v>
      </c>
      <c r="J27" s="19">
        <f t="shared" si="6"/>
        <v>46.938775510204081</v>
      </c>
      <c r="K27" s="93">
        <f t="shared" si="7"/>
        <v>91.836734693877546</v>
      </c>
    </row>
    <row r="28" spans="1:14" ht="15" customHeight="1" x14ac:dyDescent="0.25">
      <c r="A28" s="4">
        <v>10</v>
      </c>
      <c r="B28" s="2">
        <v>20630</v>
      </c>
      <c r="C28" s="14" t="s">
        <v>14</v>
      </c>
      <c r="D28" s="80">
        <f t="shared" si="8"/>
        <v>84</v>
      </c>
      <c r="E28" s="81">
        <v>2</v>
      </c>
      <c r="F28" s="82">
        <f t="shared" si="9"/>
        <v>2.3809523809523809</v>
      </c>
      <c r="G28" s="80">
        <v>54</v>
      </c>
      <c r="H28" s="37">
        <f t="shared" si="5"/>
        <v>64.285714285714292</v>
      </c>
      <c r="I28" s="80">
        <v>28</v>
      </c>
      <c r="J28" s="19">
        <f t="shared" si="6"/>
        <v>33.333333333333336</v>
      </c>
      <c r="K28" s="93">
        <f t="shared" si="7"/>
        <v>97.61904761904762</v>
      </c>
    </row>
    <row r="29" spans="1:14" ht="15" customHeight="1" x14ac:dyDescent="0.25">
      <c r="A29" s="4">
        <v>11</v>
      </c>
      <c r="B29" s="2">
        <v>20810</v>
      </c>
      <c r="C29" s="14" t="s">
        <v>15</v>
      </c>
      <c r="D29" s="80">
        <f t="shared" si="8"/>
        <v>96</v>
      </c>
      <c r="E29" s="81">
        <v>4</v>
      </c>
      <c r="F29" s="82">
        <f t="shared" si="9"/>
        <v>4.166666666666667</v>
      </c>
      <c r="G29" s="80">
        <v>55</v>
      </c>
      <c r="H29" s="37">
        <f t="shared" si="5"/>
        <v>57.291666666666664</v>
      </c>
      <c r="I29" s="80">
        <v>37</v>
      </c>
      <c r="J29" s="19">
        <f t="shared" si="6"/>
        <v>38.541666666666664</v>
      </c>
      <c r="K29" s="93">
        <f t="shared" si="7"/>
        <v>95.833333333333329</v>
      </c>
    </row>
    <row r="30" spans="1:14" ht="15" customHeight="1" x14ac:dyDescent="0.25">
      <c r="A30" s="4">
        <v>12</v>
      </c>
      <c r="B30" s="2">
        <v>20900</v>
      </c>
      <c r="C30" s="213" t="s">
        <v>16</v>
      </c>
      <c r="D30" s="214">
        <f t="shared" si="8"/>
        <v>75</v>
      </c>
      <c r="E30" s="215">
        <v>11</v>
      </c>
      <c r="F30" s="216">
        <f t="shared" si="9"/>
        <v>14.666666666666666</v>
      </c>
      <c r="G30" s="80">
        <v>27</v>
      </c>
      <c r="H30" s="37">
        <f t="shared" si="5"/>
        <v>36</v>
      </c>
      <c r="I30" s="80">
        <v>37</v>
      </c>
      <c r="J30" s="19">
        <f t="shared" si="6"/>
        <v>49.333333333333336</v>
      </c>
      <c r="K30" s="93">
        <f t="shared" si="7"/>
        <v>85.333333333333329</v>
      </c>
    </row>
    <row r="31" spans="1:14" ht="15" customHeight="1" thickBot="1" x14ac:dyDescent="0.3">
      <c r="A31" s="5">
        <v>13</v>
      </c>
      <c r="B31" s="18">
        <v>21350</v>
      </c>
      <c r="C31" s="17" t="s">
        <v>18</v>
      </c>
      <c r="D31" s="85">
        <f t="shared" si="8"/>
        <v>75</v>
      </c>
      <c r="E31" s="86">
        <v>2</v>
      </c>
      <c r="F31" s="87">
        <f t="shared" si="9"/>
        <v>2.6666666666666665</v>
      </c>
      <c r="G31" s="85">
        <v>42</v>
      </c>
      <c r="H31" s="43">
        <f t="shared" si="5"/>
        <v>56</v>
      </c>
      <c r="I31" s="85">
        <v>31</v>
      </c>
      <c r="J31" s="28">
        <f t="shared" si="6"/>
        <v>41.333333333333336</v>
      </c>
      <c r="K31" s="94">
        <f t="shared" si="7"/>
        <v>97.333333333333329</v>
      </c>
    </row>
    <row r="32" spans="1:14" ht="15" customHeight="1" thickBot="1" x14ac:dyDescent="0.3">
      <c r="A32" s="55"/>
      <c r="B32" s="54"/>
      <c r="C32" s="40" t="s">
        <v>116</v>
      </c>
      <c r="D32" s="56">
        <f>SUM(D33:D51)</f>
        <v>1623</v>
      </c>
      <c r="E32" s="57">
        <f>SUM(E33:E51)</f>
        <v>40</v>
      </c>
      <c r="F32" s="58">
        <f t="shared" si="9"/>
        <v>2.4645717806531113</v>
      </c>
      <c r="G32" s="56">
        <f>SUM(G33:G51)</f>
        <v>770</v>
      </c>
      <c r="H32" s="42">
        <f>G32*100/D32</f>
        <v>47.4430067775724</v>
      </c>
      <c r="I32" s="56">
        <f>SUM(I33:I51)</f>
        <v>813</v>
      </c>
      <c r="J32" s="42">
        <f>I32*100/D32</f>
        <v>50.092421441774491</v>
      </c>
      <c r="K32" s="59">
        <f>AVERAGE(K33:K51)</f>
        <v>97.473558964363178</v>
      </c>
      <c r="L32" s="71"/>
    </row>
    <row r="33" spans="1:11" ht="15" customHeight="1" x14ac:dyDescent="0.25">
      <c r="A33" s="4">
        <v>1</v>
      </c>
      <c r="B33" s="2">
        <v>30070</v>
      </c>
      <c r="C33" s="14" t="s">
        <v>79</v>
      </c>
      <c r="D33" s="80">
        <f t="shared" ref="D33:D51" si="10">E33+G33+I33</f>
        <v>86</v>
      </c>
      <c r="E33" s="81">
        <v>1</v>
      </c>
      <c r="F33" s="82">
        <f t="shared" ref="F33:F69" si="11">E33*100/D33</f>
        <v>1.1627906976744187</v>
      </c>
      <c r="G33" s="80">
        <v>44</v>
      </c>
      <c r="H33" s="37">
        <f t="shared" si="5"/>
        <v>51.162790697674417</v>
      </c>
      <c r="I33" s="80">
        <v>41</v>
      </c>
      <c r="J33" s="19">
        <f t="shared" si="6"/>
        <v>47.674418604651166</v>
      </c>
      <c r="K33" s="93">
        <f t="shared" si="7"/>
        <v>98.837209302325576</v>
      </c>
    </row>
    <row r="34" spans="1:11" ht="15" customHeight="1" x14ac:dyDescent="0.25">
      <c r="A34" s="4">
        <v>2</v>
      </c>
      <c r="B34" s="2">
        <v>30480</v>
      </c>
      <c r="C34" s="14" t="s">
        <v>132</v>
      </c>
      <c r="D34" s="80">
        <f t="shared" si="10"/>
        <v>130</v>
      </c>
      <c r="E34" s="81">
        <v>2</v>
      </c>
      <c r="F34" s="82">
        <f t="shared" si="11"/>
        <v>1.5384615384615385</v>
      </c>
      <c r="G34" s="80">
        <v>52</v>
      </c>
      <c r="H34" s="37">
        <f t="shared" ref="H34:H41" si="12">G34*100/D34</f>
        <v>40</v>
      </c>
      <c r="I34" s="80">
        <v>76</v>
      </c>
      <c r="J34" s="19">
        <f t="shared" ref="J34:J41" si="13">I34*100/D34</f>
        <v>58.46153846153846</v>
      </c>
      <c r="K34" s="93">
        <f t="shared" ref="K34:K41" si="14">(G34+I34)*100/D34</f>
        <v>98.461538461538467</v>
      </c>
    </row>
    <row r="35" spans="1:11" ht="15" customHeight="1" x14ac:dyDescent="0.25">
      <c r="A35" s="4">
        <v>3</v>
      </c>
      <c r="B35" s="18">
        <v>30460</v>
      </c>
      <c r="C35" s="17" t="s">
        <v>80</v>
      </c>
      <c r="D35" s="85">
        <f t="shared" si="10"/>
        <v>108</v>
      </c>
      <c r="E35" s="86">
        <v>1</v>
      </c>
      <c r="F35" s="87">
        <f t="shared" si="11"/>
        <v>0.92592592592592593</v>
      </c>
      <c r="G35" s="85">
        <v>55</v>
      </c>
      <c r="H35" s="43">
        <f t="shared" si="12"/>
        <v>50.925925925925924</v>
      </c>
      <c r="I35" s="85">
        <v>52</v>
      </c>
      <c r="J35" s="28">
        <f t="shared" si="13"/>
        <v>48.148148148148145</v>
      </c>
      <c r="K35" s="94">
        <f t="shared" si="14"/>
        <v>99.074074074074076</v>
      </c>
    </row>
    <row r="36" spans="1:11" ht="15" customHeight="1" x14ac:dyDescent="0.25">
      <c r="A36" s="4">
        <v>4</v>
      </c>
      <c r="B36" s="2">
        <v>30030</v>
      </c>
      <c r="C36" s="14" t="s">
        <v>78</v>
      </c>
      <c r="D36" s="80">
        <f t="shared" si="10"/>
        <v>112</v>
      </c>
      <c r="E36" s="81">
        <v>3</v>
      </c>
      <c r="F36" s="82">
        <f t="shared" si="11"/>
        <v>2.6785714285714284</v>
      </c>
      <c r="G36" s="80">
        <v>54</v>
      </c>
      <c r="H36" s="37">
        <f t="shared" si="12"/>
        <v>48.214285714285715</v>
      </c>
      <c r="I36" s="80">
        <v>55</v>
      </c>
      <c r="J36" s="19">
        <f t="shared" si="13"/>
        <v>49.107142857142854</v>
      </c>
      <c r="K36" s="93">
        <f t="shared" si="14"/>
        <v>97.321428571428569</v>
      </c>
    </row>
    <row r="37" spans="1:11" ht="15" customHeight="1" x14ac:dyDescent="0.25">
      <c r="A37" s="4">
        <v>5</v>
      </c>
      <c r="B37" s="2">
        <v>31000</v>
      </c>
      <c r="C37" s="14" t="s">
        <v>81</v>
      </c>
      <c r="D37" s="80">
        <f t="shared" si="10"/>
        <v>95</v>
      </c>
      <c r="E37" s="81">
        <v>4</v>
      </c>
      <c r="F37" s="82">
        <f>E37*100/D37</f>
        <v>4.2105263157894735</v>
      </c>
      <c r="G37" s="80">
        <v>52</v>
      </c>
      <c r="H37" s="37">
        <f t="shared" si="12"/>
        <v>54.736842105263158</v>
      </c>
      <c r="I37" s="80">
        <v>39</v>
      </c>
      <c r="J37" s="19">
        <f t="shared" si="13"/>
        <v>41.05263157894737</v>
      </c>
      <c r="K37" s="93">
        <f t="shared" si="14"/>
        <v>95.78947368421052</v>
      </c>
    </row>
    <row r="38" spans="1:11" ht="15" customHeight="1" x14ac:dyDescent="0.25">
      <c r="A38" s="4">
        <v>6</v>
      </c>
      <c r="B38" s="2">
        <v>30130</v>
      </c>
      <c r="C38" s="14" t="s">
        <v>19</v>
      </c>
      <c r="D38" s="80">
        <f t="shared" si="10"/>
        <v>52</v>
      </c>
      <c r="E38" s="81">
        <v>2</v>
      </c>
      <c r="F38" s="82">
        <f>E38*100/D38</f>
        <v>3.8461538461538463</v>
      </c>
      <c r="G38" s="80">
        <v>27</v>
      </c>
      <c r="H38" s="37">
        <f t="shared" si="12"/>
        <v>51.92307692307692</v>
      </c>
      <c r="I38" s="80">
        <v>23</v>
      </c>
      <c r="J38" s="19">
        <f t="shared" si="13"/>
        <v>44.230769230769234</v>
      </c>
      <c r="K38" s="93">
        <f t="shared" si="14"/>
        <v>96.15384615384616</v>
      </c>
    </row>
    <row r="39" spans="1:11" ht="15" customHeight="1" x14ac:dyDescent="0.25">
      <c r="A39" s="4">
        <v>7</v>
      </c>
      <c r="B39" s="2">
        <v>30160</v>
      </c>
      <c r="C39" s="14" t="s">
        <v>20</v>
      </c>
      <c r="D39" s="80">
        <f t="shared" si="10"/>
        <v>76</v>
      </c>
      <c r="E39" s="81">
        <v>7</v>
      </c>
      <c r="F39" s="82">
        <f>E39*100/D39</f>
        <v>9.2105263157894743</v>
      </c>
      <c r="G39" s="80">
        <v>35</v>
      </c>
      <c r="H39" s="37">
        <f t="shared" si="12"/>
        <v>46.05263157894737</v>
      </c>
      <c r="I39" s="80">
        <v>34</v>
      </c>
      <c r="J39" s="19">
        <f t="shared" si="13"/>
        <v>44.736842105263158</v>
      </c>
      <c r="K39" s="93">
        <f t="shared" si="14"/>
        <v>90.78947368421052</v>
      </c>
    </row>
    <row r="40" spans="1:11" ht="15" customHeight="1" x14ac:dyDescent="0.25">
      <c r="A40" s="6">
        <v>8</v>
      </c>
      <c r="B40" s="2">
        <v>30310</v>
      </c>
      <c r="C40" s="185" t="s">
        <v>21</v>
      </c>
      <c r="D40" s="80">
        <f t="shared" si="10"/>
        <v>75</v>
      </c>
      <c r="E40" s="81"/>
      <c r="F40" s="82"/>
      <c r="G40" s="80">
        <v>43</v>
      </c>
      <c r="H40" s="37">
        <f t="shared" si="12"/>
        <v>57.333333333333336</v>
      </c>
      <c r="I40" s="80">
        <v>32</v>
      </c>
      <c r="J40" s="19">
        <f t="shared" si="13"/>
        <v>42.666666666666664</v>
      </c>
      <c r="K40" s="93">
        <f t="shared" si="14"/>
        <v>100</v>
      </c>
    </row>
    <row r="41" spans="1:11" ht="15" customHeight="1" x14ac:dyDescent="0.25">
      <c r="A41" s="4">
        <v>9</v>
      </c>
      <c r="B41" s="2">
        <v>30440</v>
      </c>
      <c r="C41" s="14" t="s">
        <v>22</v>
      </c>
      <c r="D41" s="80">
        <f t="shared" si="10"/>
        <v>85</v>
      </c>
      <c r="E41" s="81">
        <v>8</v>
      </c>
      <c r="F41" s="82">
        <f t="shared" si="11"/>
        <v>9.4117647058823533</v>
      </c>
      <c r="G41" s="80">
        <v>42</v>
      </c>
      <c r="H41" s="37">
        <f t="shared" si="12"/>
        <v>49.411764705882355</v>
      </c>
      <c r="I41" s="80">
        <v>35</v>
      </c>
      <c r="J41" s="19">
        <f t="shared" si="13"/>
        <v>41.176470588235297</v>
      </c>
      <c r="K41" s="93">
        <f t="shared" si="14"/>
        <v>90.588235294117652</v>
      </c>
    </row>
    <row r="42" spans="1:11" ht="15" customHeight="1" x14ac:dyDescent="0.25">
      <c r="A42" s="4">
        <v>10</v>
      </c>
      <c r="B42" s="2">
        <v>30470</v>
      </c>
      <c r="C42" s="14" t="s">
        <v>23</v>
      </c>
      <c r="D42" s="80">
        <f t="shared" si="10"/>
        <v>65</v>
      </c>
      <c r="E42" s="81">
        <v>1</v>
      </c>
      <c r="F42" s="82">
        <f t="shared" si="11"/>
        <v>1.5384615384615385</v>
      </c>
      <c r="G42" s="80">
        <v>18</v>
      </c>
      <c r="H42" s="37">
        <f t="shared" si="5"/>
        <v>27.692307692307693</v>
      </c>
      <c r="I42" s="80">
        <v>46</v>
      </c>
      <c r="J42" s="19">
        <f t="shared" si="6"/>
        <v>70.769230769230774</v>
      </c>
      <c r="K42" s="93">
        <f t="shared" si="7"/>
        <v>98.461538461538467</v>
      </c>
    </row>
    <row r="43" spans="1:11" ht="15" customHeight="1" x14ac:dyDescent="0.25">
      <c r="A43" s="4">
        <v>11</v>
      </c>
      <c r="B43" s="2">
        <v>30500</v>
      </c>
      <c r="C43" s="185" t="s">
        <v>24</v>
      </c>
      <c r="D43" s="80">
        <f t="shared" si="10"/>
        <v>39</v>
      </c>
      <c r="E43" s="81"/>
      <c r="F43" s="82"/>
      <c r="G43" s="80">
        <v>16</v>
      </c>
      <c r="H43" s="37">
        <f t="shared" si="5"/>
        <v>41.025641025641029</v>
      </c>
      <c r="I43" s="80">
        <v>23</v>
      </c>
      <c r="J43" s="19">
        <f t="shared" si="6"/>
        <v>58.974358974358971</v>
      </c>
      <c r="K43" s="93">
        <f t="shared" si="7"/>
        <v>100</v>
      </c>
    </row>
    <row r="44" spans="1:11" ht="15" customHeight="1" x14ac:dyDescent="0.25">
      <c r="A44" s="4">
        <v>12</v>
      </c>
      <c r="B44" s="2">
        <v>30530</v>
      </c>
      <c r="C44" s="14" t="s">
        <v>25</v>
      </c>
      <c r="D44" s="80">
        <f t="shared" si="10"/>
        <v>82</v>
      </c>
      <c r="E44" s="81">
        <v>4</v>
      </c>
      <c r="F44" s="82">
        <f t="shared" si="11"/>
        <v>4.8780487804878048</v>
      </c>
      <c r="G44" s="80">
        <v>43</v>
      </c>
      <c r="H44" s="37">
        <f t="shared" si="5"/>
        <v>52.439024390243901</v>
      </c>
      <c r="I44" s="80">
        <v>35</v>
      </c>
      <c r="J44" s="19">
        <f t="shared" si="6"/>
        <v>42.68292682926829</v>
      </c>
      <c r="K44" s="93">
        <f t="shared" si="7"/>
        <v>95.121951219512198</v>
      </c>
    </row>
    <row r="45" spans="1:11" ht="15" customHeight="1" x14ac:dyDescent="0.25">
      <c r="A45" s="4">
        <v>13</v>
      </c>
      <c r="B45" s="2">
        <v>30640</v>
      </c>
      <c r="C45" s="14" t="s">
        <v>26</v>
      </c>
      <c r="D45" s="80">
        <f t="shared" si="10"/>
        <v>97</v>
      </c>
      <c r="E45" s="81">
        <v>1</v>
      </c>
      <c r="F45" s="82">
        <f t="shared" si="11"/>
        <v>1.0309278350515463</v>
      </c>
      <c r="G45" s="80">
        <v>54</v>
      </c>
      <c r="H45" s="37">
        <f t="shared" si="5"/>
        <v>55.670103092783506</v>
      </c>
      <c r="I45" s="80">
        <v>42</v>
      </c>
      <c r="J45" s="19">
        <f t="shared" si="6"/>
        <v>43.298969072164951</v>
      </c>
      <c r="K45" s="93">
        <f t="shared" si="7"/>
        <v>98.969072164948457</v>
      </c>
    </row>
    <row r="46" spans="1:11" ht="15" customHeight="1" x14ac:dyDescent="0.25">
      <c r="A46" s="4">
        <v>14</v>
      </c>
      <c r="B46" s="2">
        <v>30650</v>
      </c>
      <c r="C46" s="14" t="s">
        <v>27</v>
      </c>
      <c r="D46" s="80">
        <f t="shared" si="10"/>
        <v>109</v>
      </c>
      <c r="E46" s="81">
        <v>3</v>
      </c>
      <c r="F46" s="82">
        <f t="shared" si="11"/>
        <v>2.7522935779816513</v>
      </c>
      <c r="G46" s="80">
        <v>34</v>
      </c>
      <c r="H46" s="37">
        <f t="shared" si="5"/>
        <v>31.192660550458715</v>
      </c>
      <c r="I46" s="80">
        <v>72</v>
      </c>
      <c r="J46" s="19">
        <f t="shared" si="6"/>
        <v>66.055045871559628</v>
      </c>
      <c r="K46" s="93">
        <f t="shared" si="7"/>
        <v>97.247706422018354</v>
      </c>
    </row>
    <row r="47" spans="1:11" ht="15" customHeight="1" x14ac:dyDescent="0.25">
      <c r="A47" s="4">
        <v>15</v>
      </c>
      <c r="B47" s="2">
        <v>30790</v>
      </c>
      <c r="C47" s="14" t="s">
        <v>28</v>
      </c>
      <c r="D47" s="80">
        <f t="shared" si="10"/>
        <v>51</v>
      </c>
      <c r="E47" s="81">
        <v>1</v>
      </c>
      <c r="F47" s="82">
        <f t="shared" si="11"/>
        <v>1.9607843137254901</v>
      </c>
      <c r="G47" s="80">
        <v>30</v>
      </c>
      <c r="H47" s="37">
        <f t="shared" si="5"/>
        <v>58.823529411764703</v>
      </c>
      <c r="I47" s="80">
        <v>20</v>
      </c>
      <c r="J47" s="19">
        <f t="shared" si="6"/>
        <v>39.215686274509807</v>
      </c>
      <c r="K47" s="93">
        <f t="shared" si="7"/>
        <v>98.039215686274517</v>
      </c>
    </row>
    <row r="48" spans="1:11" ht="15" customHeight="1" x14ac:dyDescent="0.25">
      <c r="A48" s="4">
        <v>16</v>
      </c>
      <c r="B48" s="2">
        <v>30880</v>
      </c>
      <c r="C48" s="14" t="s">
        <v>29</v>
      </c>
      <c r="D48" s="80">
        <f t="shared" si="10"/>
        <v>70</v>
      </c>
      <c r="E48" s="81">
        <v>2</v>
      </c>
      <c r="F48" s="82">
        <f t="shared" si="11"/>
        <v>2.8571428571428572</v>
      </c>
      <c r="G48" s="80">
        <v>34</v>
      </c>
      <c r="H48" s="37">
        <f t="shared" si="5"/>
        <v>48.571428571428569</v>
      </c>
      <c r="I48" s="80">
        <v>34</v>
      </c>
      <c r="J48" s="19">
        <f t="shared" si="6"/>
        <v>48.571428571428569</v>
      </c>
      <c r="K48" s="93">
        <f t="shared" si="7"/>
        <v>97.142857142857139</v>
      </c>
    </row>
    <row r="49" spans="1:12" ht="15" customHeight="1" x14ac:dyDescent="0.25">
      <c r="A49" s="6">
        <v>17</v>
      </c>
      <c r="B49" s="2">
        <v>30890</v>
      </c>
      <c r="C49" s="185" t="s">
        <v>30</v>
      </c>
      <c r="D49" s="80">
        <f t="shared" si="10"/>
        <v>76</v>
      </c>
      <c r="E49" s="81"/>
      <c r="F49" s="82"/>
      <c r="G49" s="80">
        <v>40</v>
      </c>
      <c r="H49" s="37">
        <f t="shared" si="5"/>
        <v>52.631578947368418</v>
      </c>
      <c r="I49" s="80">
        <v>36</v>
      </c>
      <c r="J49" s="19">
        <f t="shared" si="6"/>
        <v>47.368421052631582</v>
      </c>
      <c r="K49" s="93">
        <f t="shared" si="7"/>
        <v>100</v>
      </c>
    </row>
    <row r="50" spans="1:12" ht="15" customHeight="1" x14ac:dyDescent="0.25">
      <c r="A50" s="4">
        <v>18</v>
      </c>
      <c r="B50" s="2">
        <v>30940</v>
      </c>
      <c r="C50" s="185" t="s">
        <v>31</v>
      </c>
      <c r="D50" s="80">
        <f t="shared" si="10"/>
        <v>105</v>
      </c>
      <c r="E50" s="81"/>
      <c r="F50" s="82"/>
      <c r="G50" s="80">
        <v>34</v>
      </c>
      <c r="H50" s="37">
        <f t="shared" si="5"/>
        <v>32.38095238095238</v>
      </c>
      <c r="I50" s="80">
        <v>71</v>
      </c>
      <c r="J50" s="19">
        <f t="shared" si="6"/>
        <v>67.61904761904762</v>
      </c>
      <c r="K50" s="93">
        <f t="shared" si="7"/>
        <v>100</v>
      </c>
    </row>
    <row r="51" spans="1:12" ht="15" customHeight="1" thickBot="1" x14ac:dyDescent="0.3">
      <c r="A51" s="7">
        <v>19</v>
      </c>
      <c r="B51" s="26">
        <v>31480</v>
      </c>
      <c r="C51" s="203" t="s">
        <v>32</v>
      </c>
      <c r="D51" s="95">
        <f t="shared" si="10"/>
        <v>110</v>
      </c>
      <c r="E51" s="96"/>
      <c r="F51" s="97"/>
      <c r="G51" s="95">
        <v>63</v>
      </c>
      <c r="H51" s="39">
        <f t="shared" si="5"/>
        <v>57.272727272727273</v>
      </c>
      <c r="I51" s="95">
        <v>47</v>
      </c>
      <c r="J51" s="27">
        <f t="shared" si="6"/>
        <v>42.727272727272727</v>
      </c>
      <c r="K51" s="98">
        <f t="shared" si="7"/>
        <v>100</v>
      </c>
    </row>
    <row r="52" spans="1:12" ht="15" customHeight="1" thickBot="1" x14ac:dyDescent="0.3">
      <c r="A52" s="55"/>
      <c r="B52" s="54"/>
      <c r="C52" s="40" t="s">
        <v>117</v>
      </c>
      <c r="D52" s="56">
        <f>SUM(D53:D71)</f>
        <v>1641</v>
      </c>
      <c r="E52" s="57">
        <f>SUM(E53:E71)</f>
        <v>49</v>
      </c>
      <c r="F52" s="58">
        <f>E52*100/D52</f>
        <v>2.9859841560024374</v>
      </c>
      <c r="G52" s="56">
        <f>SUM(G53:G71)</f>
        <v>841</v>
      </c>
      <c r="H52" s="42">
        <f>G52*100/D52</f>
        <v>51.249238269347956</v>
      </c>
      <c r="I52" s="56">
        <f>SUM(I53:I71)</f>
        <v>751</v>
      </c>
      <c r="J52" s="42">
        <f>I52*100/D52</f>
        <v>45.764777574649607</v>
      </c>
      <c r="K52" s="59">
        <f>AVERAGE(K53:K71)</f>
        <v>97.299960935891775</v>
      </c>
      <c r="L52" s="71"/>
    </row>
    <row r="53" spans="1:12" ht="15" customHeight="1" x14ac:dyDescent="0.25">
      <c r="A53" s="3">
        <v>1</v>
      </c>
      <c r="B53" s="23">
        <v>40010</v>
      </c>
      <c r="C53" s="217" t="s">
        <v>33</v>
      </c>
      <c r="D53" s="99">
        <f t="shared" ref="D53:D71" si="15">E53+G53+I53</f>
        <v>179</v>
      </c>
      <c r="E53" s="100">
        <v>14</v>
      </c>
      <c r="F53" s="101">
        <f t="shared" si="11"/>
        <v>7.8212290502793298</v>
      </c>
      <c r="G53" s="99">
        <v>109</v>
      </c>
      <c r="H53" s="38">
        <f t="shared" si="5"/>
        <v>60.893854748603353</v>
      </c>
      <c r="I53" s="99">
        <v>56</v>
      </c>
      <c r="J53" s="24">
        <f t="shared" si="6"/>
        <v>31.284916201117319</v>
      </c>
      <c r="K53" s="102">
        <f t="shared" si="7"/>
        <v>92.178770949720672</v>
      </c>
    </row>
    <row r="54" spans="1:12" ht="15" customHeight="1" x14ac:dyDescent="0.25">
      <c r="A54" s="4">
        <v>2</v>
      </c>
      <c r="B54" s="2">
        <v>40030</v>
      </c>
      <c r="C54" s="185" t="s">
        <v>131</v>
      </c>
      <c r="D54" s="80">
        <f t="shared" si="15"/>
        <v>46</v>
      </c>
      <c r="E54" s="81"/>
      <c r="F54" s="82"/>
      <c r="G54" s="80">
        <v>11</v>
      </c>
      <c r="H54" s="37">
        <f t="shared" ref="H54:H59" si="16">G54*100/D54</f>
        <v>23.913043478260871</v>
      </c>
      <c r="I54" s="80">
        <v>35</v>
      </c>
      <c r="J54" s="19">
        <f t="shared" ref="J54:J59" si="17">I54*100/D54</f>
        <v>76.086956521739125</v>
      </c>
      <c r="K54" s="93">
        <f t="shared" ref="K54:K59" si="18">(G54+I54)*100/D54</f>
        <v>100</v>
      </c>
    </row>
    <row r="55" spans="1:12" ht="15" customHeight="1" x14ac:dyDescent="0.25">
      <c r="A55" s="4">
        <v>3</v>
      </c>
      <c r="B55" s="2">
        <v>40410</v>
      </c>
      <c r="C55" s="185" t="s">
        <v>86</v>
      </c>
      <c r="D55" s="80">
        <f t="shared" si="15"/>
        <v>186</v>
      </c>
      <c r="E55" s="81"/>
      <c r="F55" s="82"/>
      <c r="G55" s="80">
        <v>99</v>
      </c>
      <c r="H55" s="37">
        <f t="shared" si="16"/>
        <v>53.225806451612904</v>
      </c>
      <c r="I55" s="80">
        <v>87</v>
      </c>
      <c r="J55" s="19">
        <f t="shared" si="17"/>
        <v>46.774193548387096</v>
      </c>
      <c r="K55" s="93">
        <f t="shared" si="18"/>
        <v>100</v>
      </c>
    </row>
    <row r="56" spans="1:12" ht="15" customHeight="1" x14ac:dyDescent="0.25">
      <c r="A56" s="4">
        <v>4</v>
      </c>
      <c r="B56" s="2">
        <v>40011</v>
      </c>
      <c r="C56" s="14" t="s">
        <v>82</v>
      </c>
      <c r="D56" s="80">
        <f t="shared" si="15"/>
        <v>191</v>
      </c>
      <c r="E56" s="81">
        <v>5</v>
      </c>
      <c r="F56" s="82">
        <f>E56*100/D56</f>
        <v>2.6178010471204187</v>
      </c>
      <c r="G56" s="80">
        <v>90</v>
      </c>
      <c r="H56" s="37">
        <f t="shared" si="16"/>
        <v>47.120418848167539</v>
      </c>
      <c r="I56" s="80">
        <v>96</v>
      </c>
      <c r="J56" s="19">
        <f t="shared" si="17"/>
        <v>50.261780104712045</v>
      </c>
      <c r="K56" s="93">
        <f t="shared" si="18"/>
        <v>97.382198952879577</v>
      </c>
    </row>
    <row r="57" spans="1:12" ht="15" customHeight="1" x14ac:dyDescent="0.25">
      <c r="A57" s="4">
        <v>5</v>
      </c>
      <c r="B57" s="2">
        <v>40080</v>
      </c>
      <c r="C57" s="185" t="s">
        <v>83</v>
      </c>
      <c r="D57" s="80">
        <f t="shared" si="15"/>
        <v>125</v>
      </c>
      <c r="E57" s="81"/>
      <c r="F57" s="82"/>
      <c r="G57" s="80">
        <v>59</v>
      </c>
      <c r="H57" s="37">
        <f t="shared" si="16"/>
        <v>47.2</v>
      </c>
      <c r="I57" s="80">
        <v>66</v>
      </c>
      <c r="J57" s="19">
        <f t="shared" si="17"/>
        <v>52.8</v>
      </c>
      <c r="K57" s="93">
        <f t="shared" si="18"/>
        <v>100</v>
      </c>
    </row>
    <row r="58" spans="1:12" ht="15" customHeight="1" x14ac:dyDescent="0.25">
      <c r="A58" s="4">
        <v>6</v>
      </c>
      <c r="B58" s="2">
        <v>40100</v>
      </c>
      <c r="C58" s="14" t="s">
        <v>35</v>
      </c>
      <c r="D58" s="80">
        <f t="shared" si="15"/>
        <v>74</v>
      </c>
      <c r="E58" s="81">
        <v>2</v>
      </c>
      <c r="F58" s="82">
        <f>E58*100/D58</f>
        <v>2.7027027027027026</v>
      </c>
      <c r="G58" s="80">
        <v>39</v>
      </c>
      <c r="H58" s="37">
        <f t="shared" si="16"/>
        <v>52.702702702702702</v>
      </c>
      <c r="I58" s="80">
        <v>33</v>
      </c>
      <c r="J58" s="19">
        <f t="shared" si="17"/>
        <v>44.594594594594597</v>
      </c>
      <c r="K58" s="93">
        <f t="shared" si="18"/>
        <v>97.297297297297291</v>
      </c>
    </row>
    <row r="59" spans="1:12" ht="15" customHeight="1" x14ac:dyDescent="0.25">
      <c r="A59" s="4">
        <v>7</v>
      </c>
      <c r="B59" s="2">
        <v>40020</v>
      </c>
      <c r="C59" s="185" t="s">
        <v>118</v>
      </c>
      <c r="D59" s="80">
        <f t="shared" si="15"/>
        <v>31</v>
      </c>
      <c r="E59" s="81"/>
      <c r="F59" s="82"/>
      <c r="G59" s="80">
        <v>7</v>
      </c>
      <c r="H59" s="37">
        <f t="shared" si="16"/>
        <v>22.580645161290324</v>
      </c>
      <c r="I59" s="80">
        <v>24</v>
      </c>
      <c r="J59" s="19">
        <f t="shared" si="17"/>
        <v>77.41935483870968</v>
      </c>
      <c r="K59" s="93">
        <f t="shared" si="18"/>
        <v>100</v>
      </c>
    </row>
    <row r="60" spans="1:12" ht="15" customHeight="1" x14ac:dyDescent="0.25">
      <c r="A60" s="4">
        <v>8</v>
      </c>
      <c r="B60" s="2">
        <v>40031</v>
      </c>
      <c r="C60" s="14" t="s">
        <v>34</v>
      </c>
      <c r="D60" s="80">
        <f t="shared" si="15"/>
        <v>115</v>
      </c>
      <c r="E60" s="81">
        <v>4</v>
      </c>
      <c r="F60" s="82">
        <f t="shared" si="11"/>
        <v>3.4782608695652173</v>
      </c>
      <c r="G60" s="80">
        <v>66</v>
      </c>
      <c r="H60" s="37">
        <f t="shared" si="5"/>
        <v>57.391304347826086</v>
      </c>
      <c r="I60" s="80">
        <v>45</v>
      </c>
      <c r="J60" s="19">
        <f t="shared" si="6"/>
        <v>39.130434782608695</v>
      </c>
      <c r="K60" s="93">
        <f t="shared" si="7"/>
        <v>96.521739130434781</v>
      </c>
    </row>
    <row r="61" spans="1:12" ht="15" customHeight="1" x14ac:dyDescent="0.25">
      <c r="A61" s="4">
        <v>9</v>
      </c>
      <c r="B61" s="2">
        <v>40210</v>
      </c>
      <c r="C61" s="14" t="s">
        <v>36</v>
      </c>
      <c r="D61" s="80">
        <f t="shared" si="15"/>
        <v>48</v>
      </c>
      <c r="E61" s="81">
        <v>3</v>
      </c>
      <c r="F61" s="82">
        <f t="shared" si="11"/>
        <v>6.25</v>
      </c>
      <c r="G61" s="80">
        <v>28</v>
      </c>
      <c r="H61" s="37">
        <f t="shared" si="5"/>
        <v>58.333333333333336</v>
      </c>
      <c r="I61" s="80">
        <v>17</v>
      </c>
      <c r="J61" s="19">
        <f t="shared" si="6"/>
        <v>35.416666666666664</v>
      </c>
      <c r="K61" s="93">
        <f t="shared" si="7"/>
        <v>93.75</v>
      </c>
    </row>
    <row r="62" spans="1:12" ht="15" customHeight="1" x14ac:dyDescent="0.25">
      <c r="A62" s="4">
        <v>10</v>
      </c>
      <c r="B62" s="2">
        <v>40300</v>
      </c>
      <c r="C62" s="185" t="s">
        <v>84</v>
      </c>
      <c r="D62" s="80">
        <f t="shared" si="15"/>
        <v>25</v>
      </c>
      <c r="E62" s="81"/>
      <c r="F62" s="82"/>
      <c r="G62" s="80">
        <v>11</v>
      </c>
      <c r="H62" s="37">
        <f t="shared" si="5"/>
        <v>44</v>
      </c>
      <c r="I62" s="80">
        <v>14</v>
      </c>
      <c r="J62" s="19">
        <f t="shared" si="6"/>
        <v>56</v>
      </c>
      <c r="K62" s="93">
        <f t="shared" si="7"/>
        <v>100</v>
      </c>
    </row>
    <row r="63" spans="1:12" ht="15" customHeight="1" x14ac:dyDescent="0.25">
      <c r="A63" s="4">
        <v>11</v>
      </c>
      <c r="B63" s="2">
        <v>40360</v>
      </c>
      <c r="C63" s="14" t="s">
        <v>37</v>
      </c>
      <c r="D63" s="80">
        <f t="shared" si="15"/>
        <v>73</v>
      </c>
      <c r="E63" s="81">
        <v>3</v>
      </c>
      <c r="F63" s="82">
        <f t="shared" si="11"/>
        <v>4.1095890410958908</v>
      </c>
      <c r="G63" s="80">
        <v>34</v>
      </c>
      <c r="H63" s="37">
        <f t="shared" si="5"/>
        <v>46.575342465753423</v>
      </c>
      <c r="I63" s="80">
        <v>36</v>
      </c>
      <c r="J63" s="19">
        <f t="shared" si="6"/>
        <v>49.315068493150683</v>
      </c>
      <c r="K63" s="93">
        <f t="shared" si="7"/>
        <v>95.890410958904113</v>
      </c>
    </row>
    <row r="64" spans="1:12" ht="15" customHeight="1" x14ac:dyDescent="0.25">
      <c r="A64" s="4">
        <v>12</v>
      </c>
      <c r="B64" s="2">
        <v>40390</v>
      </c>
      <c r="C64" s="14" t="s">
        <v>85</v>
      </c>
      <c r="D64" s="80">
        <f t="shared" si="15"/>
        <v>62</v>
      </c>
      <c r="E64" s="81">
        <v>4</v>
      </c>
      <c r="F64" s="82">
        <f t="shared" si="11"/>
        <v>6.4516129032258061</v>
      </c>
      <c r="G64" s="80">
        <v>34</v>
      </c>
      <c r="H64" s="37">
        <f t="shared" si="5"/>
        <v>54.838709677419352</v>
      </c>
      <c r="I64" s="80">
        <v>24</v>
      </c>
      <c r="J64" s="19">
        <f t="shared" si="6"/>
        <v>38.70967741935484</v>
      </c>
      <c r="K64" s="93">
        <f t="shared" si="7"/>
        <v>93.548387096774192</v>
      </c>
    </row>
    <row r="65" spans="1:12" ht="15" customHeight="1" x14ac:dyDescent="0.25">
      <c r="A65" s="4">
        <v>13</v>
      </c>
      <c r="B65" s="2">
        <v>40720</v>
      </c>
      <c r="C65" s="14" t="s">
        <v>130</v>
      </c>
      <c r="D65" s="80">
        <f t="shared" si="15"/>
        <v>80</v>
      </c>
      <c r="E65" s="81">
        <v>5</v>
      </c>
      <c r="F65" s="82">
        <f t="shared" si="11"/>
        <v>6.25</v>
      </c>
      <c r="G65" s="80">
        <v>43</v>
      </c>
      <c r="H65" s="37">
        <f t="shared" ref="H65:H73" si="19">G65*100/D65</f>
        <v>53.75</v>
      </c>
      <c r="I65" s="80">
        <v>32</v>
      </c>
      <c r="J65" s="19">
        <f t="shared" ref="J65:J73" si="20">I65*100/D65</f>
        <v>40</v>
      </c>
      <c r="K65" s="93">
        <f t="shared" ref="K65:K71" si="21">(G65+I65)*100/D65</f>
        <v>93.75</v>
      </c>
    </row>
    <row r="66" spans="1:12" ht="15" customHeight="1" x14ac:dyDescent="0.25">
      <c r="A66" s="4">
        <v>14</v>
      </c>
      <c r="B66" s="2">
        <v>40730</v>
      </c>
      <c r="C66" s="185" t="s">
        <v>87</v>
      </c>
      <c r="D66" s="80">
        <f t="shared" si="15"/>
        <v>22</v>
      </c>
      <c r="E66" s="81"/>
      <c r="F66" s="82"/>
      <c r="G66" s="80">
        <v>20</v>
      </c>
      <c r="H66" s="37">
        <f t="shared" si="19"/>
        <v>90.909090909090907</v>
      </c>
      <c r="I66" s="80">
        <v>2</v>
      </c>
      <c r="J66" s="19">
        <f t="shared" si="20"/>
        <v>9.0909090909090917</v>
      </c>
      <c r="K66" s="93">
        <f t="shared" si="21"/>
        <v>100</v>
      </c>
    </row>
    <row r="67" spans="1:12" ht="15" customHeight="1" x14ac:dyDescent="0.25">
      <c r="A67" s="4">
        <v>15</v>
      </c>
      <c r="B67" s="2">
        <v>40820</v>
      </c>
      <c r="C67" s="185" t="s">
        <v>88</v>
      </c>
      <c r="D67" s="80">
        <f t="shared" si="15"/>
        <v>70</v>
      </c>
      <c r="E67" s="81"/>
      <c r="F67" s="82"/>
      <c r="G67" s="80">
        <v>37</v>
      </c>
      <c r="H67" s="37">
        <f t="shared" si="19"/>
        <v>52.857142857142854</v>
      </c>
      <c r="I67" s="80">
        <v>33</v>
      </c>
      <c r="J67" s="19">
        <f t="shared" si="20"/>
        <v>47.142857142857146</v>
      </c>
      <c r="K67" s="93">
        <f t="shared" si="21"/>
        <v>100</v>
      </c>
    </row>
    <row r="68" spans="1:12" ht="15" customHeight="1" x14ac:dyDescent="0.25">
      <c r="A68" s="4">
        <v>16</v>
      </c>
      <c r="B68" s="2">
        <v>40840</v>
      </c>
      <c r="C68" s="185" t="s">
        <v>38</v>
      </c>
      <c r="D68" s="80">
        <f t="shared" si="15"/>
        <v>64</v>
      </c>
      <c r="E68" s="81"/>
      <c r="F68" s="82"/>
      <c r="G68" s="80">
        <v>38</v>
      </c>
      <c r="H68" s="37">
        <f t="shared" si="19"/>
        <v>59.375</v>
      </c>
      <c r="I68" s="80">
        <v>26</v>
      </c>
      <c r="J68" s="19">
        <f t="shared" si="20"/>
        <v>40.625</v>
      </c>
      <c r="K68" s="93">
        <f t="shared" si="21"/>
        <v>100</v>
      </c>
    </row>
    <row r="69" spans="1:12" ht="15" customHeight="1" x14ac:dyDescent="0.25">
      <c r="A69" s="6">
        <v>17</v>
      </c>
      <c r="B69" s="2">
        <v>40950</v>
      </c>
      <c r="C69" s="14" t="s">
        <v>39</v>
      </c>
      <c r="D69" s="80">
        <f t="shared" si="15"/>
        <v>91</v>
      </c>
      <c r="E69" s="81">
        <v>4</v>
      </c>
      <c r="F69" s="82">
        <f t="shared" si="11"/>
        <v>4.395604395604396</v>
      </c>
      <c r="G69" s="80">
        <v>38</v>
      </c>
      <c r="H69" s="37">
        <f t="shared" si="19"/>
        <v>41.758241758241759</v>
      </c>
      <c r="I69" s="80">
        <v>49</v>
      </c>
      <c r="J69" s="19">
        <f t="shared" si="20"/>
        <v>53.846153846153847</v>
      </c>
      <c r="K69" s="93">
        <f t="shared" si="21"/>
        <v>95.604395604395606</v>
      </c>
    </row>
    <row r="70" spans="1:12" ht="15" customHeight="1" x14ac:dyDescent="0.25">
      <c r="A70" s="4">
        <v>18</v>
      </c>
      <c r="B70" s="2">
        <v>40990</v>
      </c>
      <c r="C70" s="14" t="s">
        <v>40</v>
      </c>
      <c r="D70" s="80">
        <f t="shared" si="15"/>
        <v>102</v>
      </c>
      <c r="E70" s="81">
        <v>2</v>
      </c>
      <c r="F70" s="82">
        <f>E70*100/D70</f>
        <v>1.9607843137254901</v>
      </c>
      <c r="G70" s="80">
        <v>46</v>
      </c>
      <c r="H70" s="37">
        <f t="shared" si="19"/>
        <v>45.098039215686278</v>
      </c>
      <c r="I70" s="80">
        <v>54</v>
      </c>
      <c r="J70" s="19">
        <f t="shared" si="20"/>
        <v>52.941176470588232</v>
      </c>
      <c r="K70" s="93">
        <f t="shared" si="21"/>
        <v>98.039215686274517</v>
      </c>
    </row>
    <row r="71" spans="1:12" ht="15" customHeight="1" thickBot="1" x14ac:dyDescent="0.3">
      <c r="A71" s="7">
        <v>19</v>
      </c>
      <c r="B71" s="26">
        <v>40133</v>
      </c>
      <c r="C71" s="15" t="s">
        <v>41</v>
      </c>
      <c r="D71" s="95">
        <f t="shared" si="15"/>
        <v>57</v>
      </c>
      <c r="E71" s="96">
        <v>3</v>
      </c>
      <c r="F71" s="97">
        <f>E71*100/D71</f>
        <v>5.2631578947368425</v>
      </c>
      <c r="G71" s="95">
        <v>32</v>
      </c>
      <c r="H71" s="39">
        <f t="shared" si="19"/>
        <v>56.140350877192979</v>
      </c>
      <c r="I71" s="95">
        <v>22</v>
      </c>
      <c r="J71" s="27">
        <f t="shared" si="20"/>
        <v>38.596491228070178</v>
      </c>
      <c r="K71" s="98">
        <f t="shared" si="21"/>
        <v>94.736842105263165</v>
      </c>
    </row>
    <row r="72" spans="1:12" ht="15" customHeight="1" thickBot="1" x14ac:dyDescent="0.3">
      <c r="A72" s="55"/>
      <c r="B72" s="54"/>
      <c r="C72" s="40" t="s">
        <v>119</v>
      </c>
      <c r="D72" s="56">
        <f>SUM(D73:D87)</f>
        <v>1378</v>
      </c>
      <c r="E72" s="57">
        <f>SUM(E73:E87)</f>
        <v>55</v>
      </c>
      <c r="F72" s="58">
        <f>E72*100/D72</f>
        <v>3.991291727140784</v>
      </c>
      <c r="G72" s="56">
        <f>SUM(G73:G87)</f>
        <v>664</v>
      </c>
      <c r="H72" s="42">
        <f t="shared" si="19"/>
        <v>48.185776487663283</v>
      </c>
      <c r="I72" s="56">
        <f>SUM(I73:I87)</f>
        <v>659</v>
      </c>
      <c r="J72" s="42">
        <f t="shared" si="20"/>
        <v>47.822931785195934</v>
      </c>
      <c r="K72" s="59">
        <f>AVERAGE(K73:K87)</f>
        <v>96.086902404415014</v>
      </c>
      <c r="L72" s="71"/>
    </row>
    <row r="73" spans="1:12" ht="15" customHeight="1" x14ac:dyDescent="0.25">
      <c r="A73" s="3">
        <v>1</v>
      </c>
      <c r="B73" s="2">
        <v>50040</v>
      </c>
      <c r="C73" s="197" t="s">
        <v>91</v>
      </c>
      <c r="D73" s="80">
        <f t="shared" ref="D73:D87" si="22">E73+G73+I73</f>
        <v>101</v>
      </c>
      <c r="E73" s="81"/>
      <c r="F73" s="82"/>
      <c r="G73" s="80">
        <v>39</v>
      </c>
      <c r="H73" s="37">
        <f t="shared" si="19"/>
        <v>38.613861386138616</v>
      </c>
      <c r="I73" s="80">
        <v>62</v>
      </c>
      <c r="J73" s="19">
        <f t="shared" si="20"/>
        <v>61.386138613861384</v>
      </c>
      <c r="K73" s="93">
        <f>(G73+I73)*100/D73</f>
        <v>100</v>
      </c>
    </row>
    <row r="74" spans="1:12" ht="15" customHeight="1" x14ac:dyDescent="0.25">
      <c r="A74" s="4">
        <v>2</v>
      </c>
      <c r="B74" s="2">
        <v>50003</v>
      </c>
      <c r="C74" s="12" t="s">
        <v>90</v>
      </c>
      <c r="D74" s="80">
        <f t="shared" si="22"/>
        <v>126</v>
      </c>
      <c r="E74" s="81">
        <v>4</v>
      </c>
      <c r="F74" s="82">
        <f t="shared" ref="F74:F79" si="23">E74*100/D74</f>
        <v>3.1746031746031744</v>
      </c>
      <c r="G74" s="80">
        <v>67</v>
      </c>
      <c r="H74" s="37">
        <f t="shared" si="5"/>
        <v>53.174603174603178</v>
      </c>
      <c r="I74" s="80">
        <v>55</v>
      </c>
      <c r="J74" s="19">
        <f t="shared" si="6"/>
        <v>43.650793650793652</v>
      </c>
      <c r="K74" s="93">
        <f t="shared" si="7"/>
        <v>96.825396825396822</v>
      </c>
    </row>
    <row r="75" spans="1:12" ht="15" customHeight="1" x14ac:dyDescent="0.25">
      <c r="A75" s="4">
        <v>3</v>
      </c>
      <c r="B75" s="2">
        <v>50060</v>
      </c>
      <c r="C75" s="197" t="s">
        <v>42</v>
      </c>
      <c r="D75" s="80">
        <f t="shared" si="22"/>
        <v>74</v>
      </c>
      <c r="E75" s="81"/>
      <c r="F75" s="82"/>
      <c r="G75" s="80">
        <v>38</v>
      </c>
      <c r="H75" s="37">
        <f t="shared" ref="H75:H123" si="24">G75*100/D75</f>
        <v>51.351351351351354</v>
      </c>
      <c r="I75" s="80">
        <v>36</v>
      </c>
      <c r="J75" s="19">
        <f t="shared" ref="J75:J123" si="25">I75*100/D75</f>
        <v>48.648648648648646</v>
      </c>
      <c r="K75" s="93">
        <f t="shared" ref="K75:K123" si="26">(G75+I75)*100/D75</f>
        <v>100</v>
      </c>
    </row>
    <row r="76" spans="1:12" ht="15" customHeight="1" x14ac:dyDescent="0.25">
      <c r="A76" s="4">
        <v>4</v>
      </c>
      <c r="B76" s="2">
        <v>50170</v>
      </c>
      <c r="C76" s="218" t="s">
        <v>93</v>
      </c>
      <c r="D76" s="80">
        <f t="shared" si="22"/>
        <v>75</v>
      </c>
      <c r="E76" s="81">
        <v>12</v>
      </c>
      <c r="F76" s="82">
        <f t="shared" si="23"/>
        <v>16</v>
      </c>
      <c r="G76" s="80">
        <v>43</v>
      </c>
      <c r="H76" s="37">
        <f t="shared" si="24"/>
        <v>57.333333333333336</v>
      </c>
      <c r="I76" s="80">
        <v>20</v>
      </c>
      <c r="J76" s="19">
        <f t="shared" si="25"/>
        <v>26.666666666666668</v>
      </c>
      <c r="K76" s="93">
        <f t="shared" si="26"/>
        <v>84</v>
      </c>
    </row>
    <row r="77" spans="1:12" ht="15" customHeight="1" x14ac:dyDescent="0.25">
      <c r="A77" s="4">
        <v>5</v>
      </c>
      <c r="B77" s="2">
        <v>50230</v>
      </c>
      <c r="C77" s="197" t="s">
        <v>94</v>
      </c>
      <c r="D77" s="80">
        <f t="shared" si="22"/>
        <v>76</v>
      </c>
      <c r="E77" s="81"/>
      <c r="F77" s="82"/>
      <c r="G77" s="80">
        <v>34</v>
      </c>
      <c r="H77" s="37">
        <f t="shared" si="24"/>
        <v>44.736842105263158</v>
      </c>
      <c r="I77" s="80">
        <v>42</v>
      </c>
      <c r="J77" s="19">
        <f t="shared" si="25"/>
        <v>55.263157894736842</v>
      </c>
      <c r="K77" s="93">
        <f t="shared" si="26"/>
        <v>100</v>
      </c>
    </row>
    <row r="78" spans="1:12" ht="15" customHeight="1" x14ac:dyDescent="0.25">
      <c r="A78" s="4">
        <v>6</v>
      </c>
      <c r="B78" s="2">
        <v>50340</v>
      </c>
      <c r="C78" s="12" t="s">
        <v>95</v>
      </c>
      <c r="D78" s="80">
        <f t="shared" si="22"/>
        <v>62</v>
      </c>
      <c r="E78" s="81">
        <v>2</v>
      </c>
      <c r="F78" s="82">
        <f t="shared" si="23"/>
        <v>3.225806451612903</v>
      </c>
      <c r="G78" s="80">
        <v>33</v>
      </c>
      <c r="H78" s="37">
        <f t="shared" si="24"/>
        <v>53.225806451612904</v>
      </c>
      <c r="I78" s="80">
        <v>27</v>
      </c>
      <c r="J78" s="19">
        <f t="shared" si="25"/>
        <v>43.548387096774192</v>
      </c>
      <c r="K78" s="93">
        <f t="shared" si="26"/>
        <v>96.774193548387103</v>
      </c>
    </row>
    <row r="79" spans="1:12" ht="15" customHeight="1" x14ac:dyDescent="0.25">
      <c r="A79" s="4">
        <v>7</v>
      </c>
      <c r="B79" s="2">
        <v>50420</v>
      </c>
      <c r="C79" s="12" t="s">
        <v>96</v>
      </c>
      <c r="D79" s="80">
        <f t="shared" si="22"/>
        <v>76</v>
      </c>
      <c r="E79" s="81">
        <v>7</v>
      </c>
      <c r="F79" s="82">
        <f t="shared" si="23"/>
        <v>9.2105263157894743</v>
      </c>
      <c r="G79" s="80">
        <v>46</v>
      </c>
      <c r="H79" s="37">
        <f t="shared" si="24"/>
        <v>60.526315789473685</v>
      </c>
      <c r="I79" s="80">
        <v>23</v>
      </c>
      <c r="J79" s="19">
        <f t="shared" si="25"/>
        <v>30.263157894736842</v>
      </c>
      <c r="K79" s="93">
        <f t="shared" si="26"/>
        <v>90.78947368421052</v>
      </c>
    </row>
    <row r="80" spans="1:12" ht="15" customHeight="1" x14ac:dyDescent="0.25">
      <c r="A80" s="4">
        <v>8</v>
      </c>
      <c r="B80" s="2">
        <v>50450</v>
      </c>
      <c r="C80" s="12" t="s">
        <v>97</v>
      </c>
      <c r="D80" s="80">
        <f t="shared" si="22"/>
        <v>127</v>
      </c>
      <c r="E80" s="81">
        <v>9</v>
      </c>
      <c r="F80" s="82">
        <f t="shared" ref="F80:F83" si="27">E80*100/D80</f>
        <v>7.0866141732283463</v>
      </c>
      <c r="G80" s="80">
        <v>61</v>
      </c>
      <c r="H80" s="37">
        <f t="shared" si="24"/>
        <v>48.031496062992126</v>
      </c>
      <c r="I80" s="80">
        <v>57</v>
      </c>
      <c r="J80" s="19">
        <f t="shared" si="25"/>
        <v>44.881889763779526</v>
      </c>
      <c r="K80" s="93">
        <f t="shared" si="26"/>
        <v>92.913385826771659</v>
      </c>
    </row>
    <row r="81" spans="1:12" ht="15" customHeight="1" x14ac:dyDescent="0.25">
      <c r="A81" s="4">
        <v>9</v>
      </c>
      <c r="B81" s="2">
        <v>50620</v>
      </c>
      <c r="C81" s="12" t="s">
        <v>98</v>
      </c>
      <c r="D81" s="80">
        <f t="shared" si="22"/>
        <v>78</v>
      </c>
      <c r="E81" s="81">
        <v>1</v>
      </c>
      <c r="F81" s="82">
        <f t="shared" si="27"/>
        <v>1.2820512820512822</v>
      </c>
      <c r="G81" s="80">
        <v>41</v>
      </c>
      <c r="H81" s="37">
        <f t="shared" si="24"/>
        <v>52.564102564102562</v>
      </c>
      <c r="I81" s="80">
        <v>36</v>
      </c>
      <c r="J81" s="19">
        <f t="shared" si="25"/>
        <v>46.153846153846153</v>
      </c>
      <c r="K81" s="93">
        <f t="shared" si="26"/>
        <v>98.717948717948715</v>
      </c>
    </row>
    <row r="82" spans="1:12" ht="15" customHeight="1" x14ac:dyDescent="0.25">
      <c r="A82" s="4">
        <v>10</v>
      </c>
      <c r="B82" s="2">
        <v>50760</v>
      </c>
      <c r="C82" s="12" t="s">
        <v>99</v>
      </c>
      <c r="D82" s="80">
        <f t="shared" si="22"/>
        <v>122</v>
      </c>
      <c r="E82" s="81">
        <v>3</v>
      </c>
      <c r="F82" s="82">
        <f t="shared" si="27"/>
        <v>2.459016393442623</v>
      </c>
      <c r="G82" s="80">
        <v>55</v>
      </c>
      <c r="H82" s="37">
        <f t="shared" si="24"/>
        <v>45.081967213114751</v>
      </c>
      <c r="I82" s="80">
        <v>64</v>
      </c>
      <c r="J82" s="19">
        <f t="shared" si="25"/>
        <v>52.459016393442624</v>
      </c>
      <c r="K82" s="93">
        <f t="shared" si="26"/>
        <v>97.540983606557376</v>
      </c>
    </row>
    <row r="83" spans="1:12" ht="15" customHeight="1" x14ac:dyDescent="0.25">
      <c r="A83" s="4">
        <v>11</v>
      </c>
      <c r="B83" s="18">
        <v>50780</v>
      </c>
      <c r="C83" s="65" t="s">
        <v>100</v>
      </c>
      <c r="D83" s="85">
        <f t="shared" si="22"/>
        <v>131</v>
      </c>
      <c r="E83" s="86">
        <v>4</v>
      </c>
      <c r="F83" s="87">
        <f t="shared" si="27"/>
        <v>3.053435114503817</v>
      </c>
      <c r="G83" s="85">
        <v>41</v>
      </c>
      <c r="H83" s="43">
        <f t="shared" si="24"/>
        <v>31.297709923664122</v>
      </c>
      <c r="I83" s="85">
        <v>86</v>
      </c>
      <c r="J83" s="28">
        <f t="shared" si="25"/>
        <v>65.648854961832058</v>
      </c>
      <c r="K83" s="94">
        <f t="shared" si="26"/>
        <v>96.946564885496187</v>
      </c>
    </row>
    <row r="84" spans="1:12" ht="15" customHeight="1" x14ac:dyDescent="0.25">
      <c r="A84" s="4">
        <v>12</v>
      </c>
      <c r="B84" s="2">
        <v>50001</v>
      </c>
      <c r="C84" s="12" t="s">
        <v>89</v>
      </c>
      <c r="D84" s="80">
        <f t="shared" si="22"/>
        <v>74</v>
      </c>
      <c r="E84" s="81">
        <v>2</v>
      </c>
      <c r="F84" s="82">
        <f>E84*100/D84</f>
        <v>2.7027027027027026</v>
      </c>
      <c r="G84" s="80">
        <v>40</v>
      </c>
      <c r="H84" s="37">
        <f>G84*100/D84</f>
        <v>54.054054054054056</v>
      </c>
      <c r="I84" s="80">
        <v>32</v>
      </c>
      <c r="J84" s="19">
        <f>I84*100/D84</f>
        <v>43.243243243243242</v>
      </c>
      <c r="K84" s="93">
        <f>(G84+I84)*100/D84</f>
        <v>97.297297297297291</v>
      </c>
    </row>
    <row r="85" spans="1:12" ht="15" customHeight="1" x14ac:dyDescent="0.25">
      <c r="A85" s="4">
        <v>13</v>
      </c>
      <c r="B85" s="2">
        <v>50930</v>
      </c>
      <c r="C85" s="12" t="s">
        <v>101</v>
      </c>
      <c r="D85" s="80">
        <f t="shared" si="22"/>
        <v>83</v>
      </c>
      <c r="E85" s="81">
        <v>5</v>
      </c>
      <c r="F85" s="82">
        <f t="shared" ref="F85" si="28">E85*100/D85</f>
        <v>6.024096385542169</v>
      </c>
      <c r="G85" s="80">
        <v>45</v>
      </c>
      <c r="H85" s="37">
        <f t="shared" si="24"/>
        <v>54.216867469879517</v>
      </c>
      <c r="I85" s="80">
        <v>33</v>
      </c>
      <c r="J85" s="19">
        <f t="shared" si="25"/>
        <v>39.75903614457831</v>
      </c>
      <c r="K85" s="93">
        <f t="shared" si="26"/>
        <v>93.975903614457835</v>
      </c>
    </row>
    <row r="86" spans="1:12" ht="15" customHeight="1" x14ac:dyDescent="0.25">
      <c r="A86" s="4">
        <v>14</v>
      </c>
      <c r="B86" s="2">
        <v>50970</v>
      </c>
      <c r="C86" s="197" t="s">
        <v>102</v>
      </c>
      <c r="D86" s="80">
        <f t="shared" si="22"/>
        <v>39</v>
      </c>
      <c r="E86" s="81"/>
      <c r="F86" s="82"/>
      <c r="G86" s="80">
        <v>17</v>
      </c>
      <c r="H86" s="37">
        <f t="shared" si="24"/>
        <v>43.589743589743591</v>
      </c>
      <c r="I86" s="80">
        <v>22</v>
      </c>
      <c r="J86" s="19">
        <f t="shared" si="25"/>
        <v>56.410256410256409</v>
      </c>
      <c r="K86" s="93">
        <f t="shared" si="26"/>
        <v>100</v>
      </c>
    </row>
    <row r="87" spans="1:12" ht="15" customHeight="1" thickBot="1" x14ac:dyDescent="0.3">
      <c r="A87" s="5">
        <v>15</v>
      </c>
      <c r="B87" s="18">
        <v>51370</v>
      </c>
      <c r="C87" s="65" t="s">
        <v>103</v>
      </c>
      <c r="D87" s="85">
        <f t="shared" si="22"/>
        <v>134</v>
      </c>
      <c r="E87" s="86">
        <v>6</v>
      </c>
      <c r="F87" s="87">
        <f t="shared" ref="F87:F116" si="29">E87*100/D87</f>
        <v>4.4776119402985071</v>
      </c>
      <c r="G87" s="85">
        <v>64</v>
      </c>
      <c r="H87" s="43">
        <f t="shared" si="24"/>
        <v>47.761194029850749</v>
      </c>
      <c r="I87" s="85">
        <v>64</v>
      </c>
      <c r="J87" s="28">
        <f t="shared" si="25"/>
        <v>47.761194029850749</v>
      </c>
      <c r="K87" s="94">
        <f t="shared" si="26"/>
        <v>95.522388059701498</v>
      </c>
    </row>
    <row r="88" spans="1:12" ht="15" customHeight="1" thickBot="1" x14ac:dyDescent="0.3">
      <c r="A88" s="44"/>
      <c r="B88" s="54"/>
      <c r="C88" s="54" t="s">
        <v>120</v>
      </c>
      <c r="D88" s="54">
        <f>SUM(D89:D118)</f>
        <v>3591</v>
      </c>
      <c r="E88" s="54">
        <f>SUM(E89:E118)</f>
        <v>110</v>
      </c>
      <c r="F88" s="42">
        <f>E88*100/D88</f>
        <v>3.0632135895293788</v>
      </c>
      <c r="G88" s="54">
        <f>SUM(G89:G118)</f>
        <v>1821</v>
      </c>
      <c r="H88" s="42">
        <f>G88*100/D88</f>
        <v>50.710108604845445</v>
      </c>
      <c r="I88" s="54">
        <f>SUM(I89:I118)</f>
        <v>1660</v>
      </c>
      <c r="J88" s="42">
        <f>I88*100/D88</f>
        <v>46.226677805625172</v>
      </c>
      <c r="K88" s="73">
        <f>AVERAGE(K89:K118)</f>
        <v>96.621540161352513</v>
      </c>
      <c r="L88" s="71"/>
    </row>
    <row r="89" spans="1:12" ht="15" customHeight="1" x14ac:dyDescent="0.25">
      <c r="A89" s="4">
        <v>1</v>
      </c>
      <c r="B89" s="20">
        <v>60010</v>
      </c>
      <c r="C89" s="16" t="s">
        <v>44</v>
      </c>
      <c r="D89" s="88">
        <f t="shared" ref="D89:D118" si="30">E89+G89+I89</f>
        <v>96</v>
      </c>
      <c r="E89" s="89">
        <v>6</v>
      </c>
      <c r="F89" s="90">
        <f t="shared" ref="F89" si="31">E89*100/D89</f>
        <v>6.25</v>
      </c>
      <c r="G89" s="88">
        <v>45</v>
      </c>
      <c r="H89" s="91">
        <f t="shared" si="24"/>
        <v>46.875</v>
      </c>
      <c r="I89" s="88">
        <v>45</v>
      </c>
      <c r="J89" s="21">
        <f t="shared" si="25"/>
        <v>46.875</v>
      </c>
      <c r="K89" s="92">
        <f t="shared" si="26"/>
        <v>93.75</v>
      </c>
    </row>
    <row r="90" spans="1:12" ht="15" customHeight="1" x14ac:dyDescent="0.25">
      <c r="A90" s="4">
        <v>2</v>
      </c>
      <c r="B90" s="2">
        <v>60020</v>
      </c>
      <c r="C90" s="14" t="s">
        <v>45</v>
      </c>
      <c r="D90" s="80">
        <f t="shared" si="30"/>
        <v>69</v>
      </c>
      <c r="E90" s="81">
        <v>9</v>
      </c>
      <c r="F90" s="82">
        <f t="shared" si="29"/>
        <v>13.043478260869565</v>
      </c>
      <c r="G90" s="80">
        <v>39</v>
      </c>
      <c r="H90" s="37">
        <f t="shared" si="24"/>
        <v>56.521739130434781</v>
      </c>
      <c r="I90" s="80">
        <v>21</v>
      </c>
      <c r="J90" s="19">
        <f t="shared" si="25"/>
        <v>30.434782608695652</v>
      </c>
      <c r="K90" s="93">
        <f t="shared" si="26"/>
        <v>86.956521739130437</v>
      </c>
    </row>
    <row r="91" spans="1:12" ht="15" customHeight="1" x14ac:dyDescent="0.25">
      <c r="A91" s="4">
        <v>3</v>
      </c>
      <c r="B91" s="2">
        <v>60050</v>
      </c>
      <c r="C91" s="185" t="s">
        <v>46</v>
      </c>
      <c r="D91" s="80">
        <f t="shared" si="30"/>
        <v>96</v>
      </c>
      <c r="E91" s="81"/>
      <c r="F91" s="82"/>
      <c r="G91" s="80">
        <v>40</v>
      </c>
      <c r="H91" s="37">
        <f t="shared" si="24"/>
        <v>41.666666666666664</v>
      </c>
      <c r="I91" s="80">
        <v>56</v>
      </c>
      <c r="J91" s="19">
        <f t="shared" si="25"/>
        <v>58.333333333333336</v>
      </c>
      <c r="K91" s="93">
        <f t="shared" si="26"/>
        <v>100</v>
      </c>
    </row>
    <row r="92" spans="1:12" ht="15" customHeight="1" x14ac:dyDescent="0.25">
      <c r="A92" s="4">
        <v>4</v>
      </c>
      <c r="B92" s="2">
        <v>60070</v>
      </c>
      <c r="C92" s="185" t="s">
        <v>47</v>
      </c>
      <c r="D92" s="80">
        <f t="shared" si="30"/>
        <v>120</v>
      </c>
      <c r="E92" s="81"/>
      <c r="F92" s="82"/>
      <c r="G92" s="80">
        <v>56</v>
      </c>
      <c r="H92" s="37">
        <f t="shared" si="24"/>
        <v>46.666666666666664</v>
      </c>
      <c r="I92" s="80">
        <v>64</v>
      </c>
      <c r="J92" s="19">
        <f t="shared" si="25"/>
        <v>53.333333333333336</v>
      </c>
      <c r="K92" s="93">
        <f t="shared" si="26"/>
        <v>100</v>
      </c>
    </row>
    <row r="93" spans="1:12" ht="15" customHeight="1" x14ac:dyDescent="0.25">
      <c r="A93" s="4">
        <v>5</v>
      </c>
      <c r="B93" s="2">
        <v>60180</v>
      </c>
      <c r="C93" s="14" t="s">
        <v>48</v>
      </c>
      <c r="D93" s="80">
        <f t="shared" si="30"/>
        <v>153</v>
      </c>
      <c r="E93" s="81">
        <v>4</v>
      </c>
      <c r="F93" s="82">
        <f t="shared" si="29"/>
        <v>2.6143790849673203</v>
      </c>
      <c r="G93" s="80">
        <v>79</v>
      </c>
      <c r="H93" s="37">
        <f t="shared" si="24"/>
        <v>51.633986928104576</v>
      </c>
      <c r="I93" s="80">
        <v>70</v>
      </c>
      <c r="J93" s="19">
        <f t="shared" si="25"/>
        <v>45.751633986928105</v>
      </c>
      <c r="K93" s="93">
        <f t="shared" si="26"/>
        <v>97.385620915032675</v>
      </c>
    </row>
    <row r="94" spans="1:12" ht="15" customHeight="1" x14ac:dyDescent="0.25">
      <c r="A94" s="4">
        <v>6</v>
      </c>
      <c r="B94" s="2">
        <v>60220</v>
      </c>
      <c r="C94" s="14" t="s">
        <v>49</v>
      </c>
      <c r="D94" s="80">
        <f t="shared" si="30"/>
        <v>69</v>
      </c>
      <c r="E94" s="81">
        <v>4</v>
      </c>
      <c r="F94" s="82">
        <f t="shared" si="29"/>
        <v>5.7971014492753623</v>
      </c>
      <c r="G94" s="80">
        <v>40</v>
      </c>
      <c r="H94" s="37">
        <f t="shared" si="24"/>
        <v>57.971014492753625</v>
      </c>
      <c r="I94" s="80">
        <v>25</v>
      </c>
      <c r="J94" s="19">
        <f t="shared" si="25"/>
        <v>36.231884057971016</v>
      </c>
      <c r="K94" s="93">
        <f t="shared" si="26"/>
        <v>94.20289855072464</v>
      </c>
    </row>
    <row r="95" spans="1:12" ht="15" customHeight="1" x14ac:dyDescent="0.25">
      <c r="A95" s="4">
        <v>7</v>
      </c>
      <c r="B95" s="2">
        <v>60240</v>
      </c>
      <c r="C95" s="14" t="s">
        <v>50</v>
      </c>
      <c r="D95" s="80">
        <f t="shared" si="30"/>
        <v>139</v>
      </c>
      <c r="E95" s="81">
        <v>7</v>
      </c>
      <c r="F95" s="82">
        <f t="shared" si="29"/>
        <v>5.0359712230215825</v>
      </c>
      <c r="G95" s="80">
        <v>52</v>
      </c>
      <c r="H95" s="37">
        <f t="shared" si="24"/>
        <v>37.410071942446045</v>
      </c>
      <c r="I95" s="80">
        <v>80</v>
      </c>
      <c r="J95" s="19">
        <f t="shared" si="25"/>
        <v>57.553956834532372</v>
      </c>
      <c r="K95" s="93">
        <f t="shared" si="26"/>
        <v>94.964028776978424</v>
      </c>
    </row>
    <row r="96" spans="1:12" ht="15" customHeight="1" x14ac:dyDescent="0.25">
      <c r="A96" s="4">
        <v>8</v>
      </c>
      <c r="B96" s="2">
        <v>60560</v>
      </c>
      <c r="C96" s="200" t="s">
        <v>51</v>
      </c>
      <c r="D96" s="80">
        <f t="shared" si="30"/>
        <v>55</v>
      </c>
      <c r="E96" s="81"/>
      <c r="F96" s="82"/>
      <c r="G96" s="80">
        <v>23</v>
      </c>
      <c r="H96" s="37">
        <f t="shared" si="24"/>
        <v>41.81818181818182</v>
      </c>
      <c r="I96" s="80">
        <v>32</v>
      </c>
      <c r="J96" s="19">
        <f t="shared" si="25"/>
        <v>58.18181818181818</v>
      </c>
      <c r="K96" s="93">
        <f t="shared" si="26"/>
        <v>100</v>
      </c>
    </row>
    <row r="97" spans="1:11" ht="15" customHeight="1" x14ac:dyDescent="0.25">
      <c r="A97" s="4">
        <v>9</v>
      </c>
      <c r="B97" s="2">
        <v>60660</v>
      </c>
      <c r="C97" s="200" t="s">
        <v>52</v>
      </c>
      <c r="D97" s="80">
        <f t="shared" si="30"/>
        <v>24</v>
      </c>
      <c r="E97" s="81"/>
      <c r="F97" s="82"/>
      <c r="G97" s="80">
        <v>10</v>
      </c>
      <c r="H97" s="37">
        <f t="shared" si="24"/>
        <v>41.666666666666664</v>
      </c>
      <c r="I97" s="80">
        <v>14</v>
      </c>
      <c r="J97" s="19">
        <f t="shared" si="25"/>
        <v>58.333333333333336</v>
      </c>
      <c r="K97" s="93">
        <f t="shared" si="26"/>
        <v>100</v>
      </c>
    </row>
    <row r="98" spans="1:11" ht="15" customHeight="1" x14ac:dyDescent="0.25">
      <c r="A98" s="4">
        <v>10</v>
      </c>
      <c r="B98" s="2">
        <v>60001</v>
      </c>
      <c r="C98" s="14" t="s">
        <v>43</v>
      </c>
      <c r="D98" s="80">
        <f t="shared" si="30"/>
        <v>102</v>
      </c>
      <c r="E98" s="81">
        <v>2</v>
      </c>
      <c r="F98" s="82">
        <f>E98*100/D98</f>
        <v>1.9607843137254901</v>
      </c>
      <c r="G98" s="80">
        <v>59</v>
      </c>
      <c r="H98" s="37">
        <f>G98*100/D98</f>
        <v>57.843137254901961</v>
      </c>
      <c r="I98" s="80">
        <v>41</v>
      </c>
      <c r="J98" s="19">
        <f>I98*100/D98</f>
        <v>40.196078431372548</v>
      </c>
      <c r="K98" s="93">
        <f>(G98+I98)*100/D98</f>
        <v>98.039215686274517</v>
      </c>
    </row>
    <row r="99" spans="1:11" ht="15" customHeight="1" x14ac:dyDescent="0.25">
      <c r="A99" s="6">
        <v>11</v>
      </c>
      <c r="B99" s="2">
        <v>60701</v>
      </c>
      <c r="C99" s="14" t="s">
        <v>53</v>
      </c>
      <c r="D99" s="80">
        <f t="shared" si="30"/>
        <v>68</v>
      </c>
      <c r="E99" s="81">
        <v>3</v>
      </c>
      <c r="F99" s="82">
        <f t="shared" si="29"/>
        <v>4.4117647058823533</v>
      </c>
      <c r="G99" s="80">
        <v>23</v>
      </c>
      <c r="H99" s="37">
        <f t="shared" si="24"/>
        <v>33.823529411764703</v>
      </c>
      <c r="I99" s="80">
        <v>42</v>
      </c>
      <c r="J99" s="19">
        <f t="shared" si="25"/>
        <v>61.764705882352942</v>
      </c>
      <c r="K99" s="93">
        <f t="shared" si="26"/>
        <v>95.588235294117652</v>
      </c>
    </row>
    <row r="100" spans="1:11" ht="15" customHeight="1" x14ac:dyDescent="0.25">
      <c r="A100" s="4">
        <v>12</v>
      </c>
      <c r="B100" s="2">
        <v>60850</v>
      </c>
      <c r="C100" s="14" t="s">
        <v>54</v>
      </c>
      <c r="D100" s="80">
        <f t="shared" si="30"/>
        <v>90</v>
      </c>
      <c r="E100" s="81">
        <v>2</v>
      </c>
      <c r="F100" s="82">
        <f t="shared" si="29"/>
        <v>2.2222222222222223</v>
      </c>
      <c r="G100" s="80">
        <v>49</v>
      </c>
      <c r="H100" s="37">
        <f t="shared" si="24"/>
        <v>54.444444444444443</v>
      </c>
      <c r="I100" s="80">
        <v>39</v>
      </c>
      <c r="J100" s="19">
        <f t="shared" si="25"/>
        <v>43.333333333333336</v>
      </c>
      <c r="K100" s="93">
        <f t="shared" si="26"/>
        <v>97.777777777777771</v>
      </c>
    </row>
    <row r="101" spans="1:11" ht="15" customHeight="1" x14ac:dyDescent="0.25">
      <c r="A101" s="5">
        <v>13</v>
      </c>
      <c r="B101" s="2">
        <v>60910</v>
      </c>
      <c r="C101" s="14" t="s">
        <v>55</v>
      </c>
      <c r="D101" s="80">
        <f t="shared" si="30"/>
        <v>89</v>
      </c>
      <c r="E101" s="81">
        <v>6</v>
      </c>
      <c r="F101" s="82">
        <f t="shared" si="29"/>
        <v>6.7415730337078648</v>
      </c>
      <c r="G101" s="80">
        <v>55</v>
      </c>
      <c r="H101" s="37">
        <f t="shared" si="24"/>
        <v>61.797752808988761</v>
      </c>
      <c r="I101" s="80">
        <v>28</v>
      </c>
      <c r="J101" s="19">
        <f t="shared" si="25"/>
        <v>31.460674157303369</v>
      </c>
      <c r="K101" s="93">
        <f t="shared" si="26"/>
        <v>93.258426966292134</v>
      </c>
    </row>
    <row r="102" spans="1:11" ht="15" customHeight="1" x14ac:dyDescent="0.25">
      <c r="A102" s="8">
        <v>14</v>
      </c>
      <c r="B102" s="2">
        <v>60980</v>
      </c>
      <c r="C102" s="14" t="s">
        <v>56</v>
      </c>
      <c r="D102" s="80">
        <f t="shared" si="30"/>
        <v>87</v>
      </c>
      <c r="E102" s="81">
        <v>1</v>
      </c>
      <c r="F102" s="82">
        <f t="shared" si="29"/>
        <v>1.1494252873563218</v>
      </c>
      <c r="G102" s="80">
        <v>40</v>
      </c>
      <c r="H102" s="37">
        <f t="shared" si="24"/>
        <v>45.977011494252871</v>
      </c>
      <c r="I102" s="80">
        <v>46</v>
      </c>
      <c r="J102" s="19">
        <f t="shared" si="25"/>
        <v>52.873563218390807</v>
      </c>
      <c r="K102" s="93">
        <f t="shared" si="26"/>
        <v>98.850574712643677</v>
      </c>
    </row>
    <row r="103" spans="1:11" ht="15" customHeight="1" x14ac:dyDescent="0.25">
      <c r="A103" s="4">
        <v>15</v>
      </c>
      <c r="B103" s="2">
        <v>61080</v>
      </c>
      <c r="C103" s="14" t="s">
        <v>57</v>
      </c>
      <c r="D103" s="80">
        <f t="shared" si="30"/>
        <v>56</v>
      </c>
      <c r="E103" s="81">
        <v>6</v>
      </c>
      <c r="F103" s="82">
        <f t="shared" si="29"/>
        <v>10.714285714285714</v>
      </c>
      <c r="G103" s="80">
        <v>26</v>
      </c>
      <c r="H103" s="37">
        <f t="shared" si="24"/>
        <v>46.428571428571431</v>
      </c>
      <c r="I103" s="80">
        <v>24</v>
      </c>
      <c r="J103" s="19">
        <f t="shared" si="25"/>
        <v>42.857142857142854</v>
      </c>
      <c r="K103" s="93">
        <f t="shared" si="26"/>
        <v>89.285714285714292</v>
      </c>
    </row>
    <row r="104" spans="1:11" ht="15" customHeight="1" x14ac:dyDescent="0.25">
      <c r="A104" s="4">
        <v>16</v>
      </c>
      <c r="B104" s="2">
        <v>61150</v>
      </c>
      <c r="C104" s="185" t="s">
        <v>58</v>
      </c>
      <c r="D104" s="80">
        <f t="shared" si="30"/>
        <v>73</v>
      </c>
      <c r="E104" s="81"/>
      <c r="F104" s="82"/>
      <c r="G104" s="80">
        <v>42</v>
      </c>
      <c r="H104" s="37">
        <f t="shared" si="24"/>
        <v>57.534246575342465</v>
      </c>
      <c r="I104" s="80">
        <v>31</v>
      </c>
      <c r="J104" s="19">
        <f t="shared" si="25"/>
        <v>42.465753424657535</v>
      </c>
      <c r="K104" s="93">
        <f t="shared" si="26"/>
        <v>100</v>
      </c>
    </row>
    <row r="105" spans="1:11" ht="15" customHeight="1" x14ac:dyDescent="0.25">
      <c r="A105" s="4">
        <v>17</v>
      </c>
      <c r="B105" s="2">
        <v>61210</v>
      </c>
      <c r="C105" s="14" t="s">
        <v>59</v>
      </c>
      <c r="D105" s="80">
        <f t="shared" si="30"/>
        <v>78</v>
      </c>
      <c r="E105" s="81">
        <v>3</v>
      </c>
      <c r="F105" s="82">
        <f t="shared" si="29"/>
        <v>3.8461538461538463</v>
      </c>
      <c r="G105" s="80">
        <v>39</v>
      </c>
      <c r="H105" s="37">
        <f t="shared" si="24"/>
        <v>50</v>
      </c>
      <c r="I105" s="80">
        <v>36</v>
      </c>
      <c r="J105" s="19">
        <f t="shared" si="25"/>
        <v>46.153846153846153</v>
      </c>
      <c r="K105" s="93">
        <f t="shared" si="26"/>
        <v>96.15384615384616</v>
      </c>
    </row>
    <row r="106" spans="1:11" ht="15" customHeight="1" x14ac:dyDescent="0.25">
      <c r="A106" s="4">
        <v>18</v>
      </c>
      <c r="B106" s="2">
        <v>61290</v>
      </c>
      <c r="C106" s="14" t="s">
        <v>60</v>
      </c>
      <c r="D106" s="80">
        <f t="shared" si="30"/>
        <v>69</v>
      </c>
      <c r="E106" s="81">
        <v>1</v>
      </c>
      <c r="F106" s="82">
        <f t="shared" si="29"/>
        <v>1.4492753623188406</v>
      </c>
      <c r="G106" s="80">
        <v>33</v>
      </c>
      <c r="H106" s="37">
        <f t="shared" si="24"/>
        <v>47.826086956521742</v>
      </c>
      <c r="I106" s="80">
        <v>35</v>
      </c>
      <c r="J106" s="19">
        <f t="shared" si="25"/>
        <v>50.724637681159422</v>
      </c>
      <c r="K106" s="93">
        <f t="shared" si="26"/>
        <v>98.550724637681157</v>
      </c>
    </row>
    <row r="107" spans="1:11" ht="15" customHeight="1" x14ac:dyDescent="0.25">
      <c r="A107" s="4">
        <v>19</v>
      </c>
      <c r="B107" s="2">
        <v>61340</v>
      </c>
      <c r="C107" s="14" t="s">
        <v>61</v>
      </c>
      <c r="D107" s="80">
        <f t="shared" si="30"/>
        <v>139</v>
      </c>
      <c r="E107" s="81">
        <v>3</v>
      </c>
      <c r="F107" s="82">
        <f t="shared" si="29"/>
        <v>2.1582733812949639</v>
      </c>
      <c r="G107" s="80">
        <v>81</v>
      </c>
      <c r="H107" s="37">
        <f t="shared" si="24"/>
        <v>58.273381294964025</v>
      </c>
      <c r="I107" s="80">
        <v>55</v>
      </c>
      <c r="J107" s="19">
        <f t="shared" si="25"/>
        <v>39.568345323741006</v>
      </c>
      <c r="K107" s="93">
        <f t="shared" si="26"/>
        <v>97.841726618705039</v>
      </c>
    </row>
    <row r="108" spans="1:11" ht="15" customHeight="1" x14ac:dyDescent="0.25">
      <c r="A108" s="4">
        <v>20</v>
      </c>
      <c r="B108" s="2">
        <v>61390</v>
      </c>
      <c r="C108" s="213" t="s">
        <v>62</v>
      </c>
      <c r="D108" s="80">
        <f t="shared" si="30"/>
        <v>101</v>
      </c>
      <c r="E108" s="81">
        <v>11</v>
      </c>
      <c r="F108" s="82">
        <f t="shared" si="29"/>
        <v>10.891089108910892</v>
      </c>
      <c r="G108" s="80">
        <v>48</v>
      </c>
      <c r="H108" s="37">
        <f t="shared" si="24"/>
        <v>47.524752475247524</v>
      </c>
      <c r="I108" s="80">
        <v>42</v>
      </c>
      <c r="J108" s="19">
        <f t="shared" si="25"/>
        <v>41.584158415841586</v>
      </c>
      <c r="K108" s="93">
        <f t="shared" si="26"/>
        <v>89.10891089108911</v>
      </c>
    </row>
    <row r="109" spans="1:11" ht="15" customHeight="1" x14ac:dyDescent="0.25">
      <c r="A109" s="6">
        <v>21</v>
      </c>
      <c r="B109" s="2">
        <v>61410</v>
      </c>
      <c r="C109" s="14" t="s">
        <v>63</v>
      </c>
      <c r="D109" s="80">
        <f t="shared" si="30"/>
        <v>100</v>
      </c>
      <c r="E109" s="81">
        <v>3</v>
      </c>
      <c r="F109" s="82">
        <f t="shared" si="29"/>
        <v>3</v>
      </c>
      <c r="G109" s="80">
        <v>51</v>
      </c>
      <c r="H109" s="37">
        <f t="shared" si="24"/>
        <v>51</v>
      </c>
      <c r="I109" s="80">
        <v>46</v>
      </c>
      <c r="J109" s="19">
        <f t="shared" si="25"/>
        <v>46</v>
      </c>
      <c r="K109" s="93">
        <f t="shared" si="26"/>
        <v>97</v>
      </c>
    </row>
    <row r="110" spans="1:11" ht="15" customHeight="1" x14ac:dyDescent="0.25">
      <c r="A110" s="4">
        <v>22</v>
      </c>
      <c r="B110" s="2">
        <v>61430</v>
      </c>
      <c r="C110" s="14" t="s">
        <v>129</v>
      </c>
      <c r="D110" s="80">
        <f t="shared" si="30"/>
        <v>246</v>
      </c>
      <c r="E110" s="81">
        <v>8</v>
      </c>
      <c r="F110" s="82">
        <f t="shared" si="29"/>
        <v>3.2520325203252032</v>
      </c>
      <c r="G110" s="80">
        <v>140</v>
      </c>
      <c r="H110" s="37">
        <f t="shared" si="24"/>
        <v>56.91056910569106</v>
      </c>
      <c r="I110" s="80">
        <v>98</v>
      </c>
      <c r="J110" s="19">
        <f t="shared" si="25"/>
        <v>39.837398373983739</v>
      </c>
      <c r="K110" s="93">
        <f t="shared" si="26"/>
        <v>96.747967479674799</v>
      </c>
    </row>
    <row r="111" spans="1:11" ht="15" customHeight="1" x14ac:dyDescent="0.25">
      <c r="A111" s="4">
        <v>23</v>
      </c>
      <c r="B111" s="2">
        <v>61440</v>
      </c>
      <c r="C111" s="14" t="s">
        <v>64</v>
      </c>
      <c r="D111" s="80">
        <f t="shared" si="30"/>
        <v>247</v>
      </c>
      <c r="E111" s="81">
        <v>7</v>
      </c>
      <c r="F111" s="82">
        <f t="shared" si="29"/>
        <v>2.834008097165992</v>
      </c>
      <c r="G111" s="80">
        <v>150</v>
      </c>
      <c r="H111" s="37">
        <f t="shared" si="24"/>
        <v>60.728744939271252</v>
      </c>
      <c r="I111" s="80">
        <v>90</v>
      </c>
      <c r="J111" s="19">
        <f t="shared" si="25"/>
        <v>36.43724696356275</v>
      </c>
      <c r="K111" s="93">
        <f t="shared" si="26"/>
        <v>97.165991902834008</v>
      </c>
    </row>
    <row r="112" spans="1:11" ht="15" customHeight="1" x14ac:dyDescent="0.25">
      <c r="A112" s="4">
        <v>24</v>
      </c>
      <c r="B112" s="2">
        <v>61450</v>
      </c>
      <c r="C112" s="14" t="s">
        <v>126</v>
      </c>
      <c r="D112" s="80">
        <f t="shared" si="30"/>
        <v>143</v>
      </c>
      <c r="E112" s="81">
        <v>4</v>
      </c>
      <c r="F112" s="82">
        <f t="shared" si="29"/>
        <v>2.7972027972027971</v>
      </c>
      <c r="G112" s="80">
        <v>80</v>
      </c>
      <c r="H112" s="37">
        <f t="shared" si="24"/>
        <v>55.944055944055947</v>
      </c>
      <c r="I112" s="80">
        <v>59</v>
      </c>
      <c r="J112" s="19">
        <f t="shared" si="25"/>
        <v>41.25874125874126</v>
      </c>
      <c r="K112" s="93">
        <f t="shared" si="26"/>
        <v>97.2027972027972</v>
      </c>
    </row>
    <row r="113" spans="1:12" ht="15" customHeight="1" x14ac:dyDescent="0.25">
      <c r="A113" s="4">
        <v>25</v>
      </c>
      <c r="B113" s="2">
        <v>61470</v>
      </c>
      <c r="C113" s="14" t="s">
        <v>65</v>
      </c>
      <c r="D113" s="80">
        <f t="shared" si="30"/>
        <v>121</v>
      </c>
      <c r="E113" s="81">
        <v>4</v>
      </c>
      <c r="F113" s="82">
        <f t="shared" si="29"/>
        <v>3.3057851239669422</v>
      </c>
      <c r="G113" s="80">
        <v>71</v>
      </c>
      <c r="H113" s="37">
        <f t="shared" si="24"/>
        <v>58.67768595041322</v>
      </c>
      <c r="I113" s="80">
        <v>46</v>
      </c>
      <c r="J113" s="19">
        <f t="shared" si="25"/>
        <v>38.016528925619838</v>
      </c>
      <c r="K113" s="93">
        <f t="shared" si="26"/>
        <v>96.694214876033058</v>
      </c>
    </row>
    <row r="114" spans="1:12" ht="15" customHeight="1" x14ac:dyDescent="0.25">
      <c r="A114" s="4">
        <v>26</v>
      </c>
      <c r="B114" s="2">
        <v>61490</v>
      </c>
      <c r="C114" s="14" t="s">
        <v>127</v>
      </c>
      <c r="D114" s="80">
        <f t="shared" si="30"/>
        <v>246</v>
      </c>
      <c r="E114" s="81">
        <v>1</v>
      </c>
      <c r="F114" s="82">
        <f t="shared" si="29"/>
        <v>0.4065040650406504</v>
      </c>
      <c r="G114" s="80">
        <v>98</v>
      </c>
      <c r="H114" s="37">
        <f t="shared" si="24"/>
        <v>39.837398373983739</v>
      </c>
      <c r="I114" s="80">
        <v>147</v>
      </c>
      <c r="J114" s="19">
        <f t="shared" si="25"/>
        <v>59.756097560975611</v>
      </c>
      <c r="K114" s="93">
        <f t="shared" si="26"/>
        <v>99.59349593495935</v>
      </c>
    </row>
    <row r="115" spans="1:12" ht="15" customHeight="1" x14ac:dyDescent="0.25">
      <c r="A115" s="4">
        <v>27</v>
      </c>
      <c r="B115" s="2">
        <v>61500</v>
      </c>
      <c r="C115" s="14" t="s">
        <v>128</v>
      </c>
      <c r="D115" s="80">
        <f t="shared" si="30"/>
        <v>228</v>
      </c>
      <c r="E115" s="81">
        <v>5</v>
      </c>
      <c r="F115" s="82">
        <f t="shared" si="29"/>
        <v>2.192982456140351</v>
      </c>
      <c r="G115" s="80">
        <v>114</v>
      </c>
      <c r="H115" s="37">
        <f t="shared" si="24"/>
        <v>50</v>
      </c>
      <c r="I115" s="80">
        <v>109</v>
      </c>
      <c r="J115" s="19">
        <f t="shared" si="25"/>
        <v>47.807017543859651</v>
      </c>
      <c r="K115" s="93">
        <f t="shared" si="26"/>
        <v>97.807017543859644</v>
      </c>
    </row>
    <row r="116" spans="1:12" ht="15" customHeight="1" x14ac:dyDescent="0.25">
      <c r="A116" s="4">
        <v>28</v>
      </c>
      <c r="B116" s="2">
        <v>61510</v>
      </c>
      <c r="C116" s="14" t="s">
        <v>66</v>
      </c>
      <c r="D116" s="80">
        <f t="shared" si="30"/>
        <v>161</v>
      </c>
      <c r="E116" s="81">
        <v>5</v>
      </c>
      <c r="F116" s="82">
        <f t="shared" si="29"/>
        <v>3.1055900621118013</v>
      </c>
      <c r="G116" s="80">
        <v>77</v>
      </c>
      <c r="H116" s="37">
        <f t="shared" si="24"/>
        <v>47.826086956521742</v>
      </c>
      <c r="I116" s="80">
        <v>79</v>
      </c>
      <c r="J116" s="19">
        <f t="shared" si="25"/>
        <v>49.068322981366457</v>
      </c>
      <c r="K116" s="93">
        <f t="shared" si="26"/>
        <v>96.894409937888199</v>
      </c>
    </row>
    <row r="117" spans="1:12" ht="15" customHeight="1" x14ac:dyDescent="0.25">
      <c r="A117" s="6">
        <v>29</v>
      </c>
      <c r="B117" s="18">
        <v>61520</v>
      </c>
      <c r="C117" s="17" t="s">
        <v>125</v>
      </c>
      <c r="D117" s="85">
        <f t="shared" ref="D117" si="32">E117+G117+I117</f>
        <v>230</v>
      </c>
      <c r="E117" s="86">
        <v>5</v>
      </c>
      <c r="F117" s="87">
        <f t="shared" ref="F117" si="33">E117*100/D117</f>
        <v>2.1739130434782608</v>
      </c>
      <c r="G117" s="85">
        <v>117</v>
      </c>
      <c r="H117" s="43">
        <f t="shared" ref="H117" si="34">G117*100/D117</f>
        <v>50.869565217391305</v>
      </c>
      <c r="I117" s="85">
        <v>108</v>
      </c>
      <c r="J117" s="28">
        <f t="shared" ref="J117" si="35">I117*100/D117</f>
        <v>46.956521739130437</v>
      </c>
      <c r="K117" s="94">
        <f t="shared" ref="K117" si="36">(G117+I117)*100/D117</f>
        <v>97.826086956521735</v>
      </c>
    </row>
    <row r="118" spans="1:12" ht="15" customHeight="1" thickBot="1" x14ac:dyDescent="0.3">
      <c r="A118" s="5">
        <v>29</v>
      </c>
      <c r="B118" s="18">
        <v>61540</v>
      </c>
      <c r="C118" s="191" t="s">
        <v>133</v>
      </c>
      <c r="D118" s="85">
        <f t="shared" si="30"/>
        <v>96</v>
      </c>
      <c r="E118" s="86"/>
      <c r="F118" s="87"/>
      <c r="G118" s="85">
        <v>44</v>
      </c>
      <c r="H118" s="43">
        <f t="shared" si="24"/>
        <v>45.833333333333336</v>
      </c>
      <c r="I118" s="85">
        <v>52</v>
      </c>
      <c r="J118" s="28">
        <f t="shared" si="25"/>
        <v>54.166666666666664</v>
      </c>
      <c r="K118" s="94">
        <f t="shared" si="26"/>
        <v>100</v>
      </c>
    </row>
    <row r="119" spans="1:12" ht="15" customHeight="1" thickBot="1" x14ac:dyDescent="0.3">
      <c r="A119" s="55"/>
      <c r="B119" s="54"/>
      <c r="C119" s="40" t="s">
        <v>121</v>
      </c>
      <c r="D119" s="56">
        <f>SUM(D120:D127)</f>
        <v>897</v>
      </c>
      <c r="E119" s="57">
        <f>SUM(E120:E127)</f>
        <v>30</v>
      </c>
      <c r="F119" s="58">
        <f>E119*100/D119</f>
        <v>3.3444816053511706</v>
      </c>
      <c r="G119" s="56">
        <f>SUM(G120:G127)</f>
        <v>413</v>
      </c>
      <c r="H119" s="42">
        <f>G119*100/D119</f>
        <v>46.042363433667781</v>
      </c>
      <c r="I119" s="56">
        <f>SUM(I120:I127)</f>
        <v>454</v>
      </c>
      <c r="J119" s="42">
        <f>I119*100/D119</f>
        <v>50.613154960981049</v>
      </c>
      <c r="K119" s="59">
        <f>AVERAGE(K120:K127)</f>
        <v>96.71375557934698</v>
      </c>
      <c r="L119" s="71"/>
    </row>
    <row r="120" spans="1:12" ht="15" customHeight="1" x14ac:dyDescent="0.25">
      <c r="A120" s="3">
        <v>1</v>
      </c>
      <c r="B120" s="23">
        <v>70020</v>
      </c>
      <c r="C120" s="202" t="s">
        <v>67</v>
      </c>
      <c r="D120" s="99">
        <f t="shared" ref="D120:D127" si="37">E120+G120+I120</f>
        <v>105</v>
      </c>
      <c r="E120" s="100"/>
      <c r="F120" s="101"/>
      <c r="G120" s="99">
        <v>11</v>
      </c>
      <c r="H120" s="38">
        <f t="shared" si="24"/>
        <v>10.476190476190476</v>
      </c>
      <c r="I120" s="99">
        <v>94</v>
      </c>
      <c r="J120" s="24">
        <f t="shared" si="25"/>
        <v>89.523809523809518</v>
      </c>
      <c r="K120" s="102">
        <f t="shared" si="26"/>
        <v>100</v>
      </c>
    </row>
    <row r="121" spans="1:12" ht="15" customHeight="1" x14ac:dyDescent="0.25">
      <c r="A121" s="4">
        <v>2</v>
      </c>
      <c r="B121" s="2">
        <v>70110</v>
      </c>
      <c r="C121" s="14" t="s">
        <v>69</v>
      </c>
      <c r="D121" s="83">
        <f t="shared" si="37"/>
        <v>77</v>
      </c>
      <c r="E121" s="83">
        <v>2</v>
      </c>
      <c r="F121" s="82">
        <f>E121*100/D121</f>
        <v>2.5974025974025974</v>
      </c>
      <c r="G121" s="80">
        <v>43</v>
      </c>
      <c r="H121" s="37">
        <f>G121*100/D121</f>
        <v>55.844155844155843</v>
      </c>
      <c r="I121" s="80">
        <v>32</v>
      </c>
      <c r="J121" s="19">
        <f>I121*100/D121</f>
        <v>41.558441558441558</v>
      </c>
      <c r="K121" s="93">
        <f>(G121+I121)*100/D121</f>
        <v>97.402597402597408</v>
      </c>
    </row>
    <row r="122" spans="1:12" ht="15" customHeight="1" x14ac:dyDescent="0.25">
      <c r="A122" s="4">
        <v>3</v>
      </c>
      <c r="B122" s="2">
        <v>70021</v>
      </c>
      <c r="C122" s="14" t="s">
        <v>68</v>
      </c>
      <c r="D122" s="80">
        <f t="shared" si="37"/>
        <v>50</v>
      </c>
      <c r="E122" s="81">
        <v>1</v>
      </c>
      <c r="F122" s="82">
        <f t="shared" ref="F122" si="38">E122*100/D122</f>
        <v>2</v>
      </c>
      <c r="G122" s="80">
        <v>24</v>
      </c>
      <c r="H122" s="37">
        <f t="shared" si="24"/>
        <v>48</v>
      </c>
      <c r="I122" s="80">
        <v>25</v>
      </c>
      <c r="J122" s="19">
        <f t="shared" si="25"/>
        <v>50</v>
      </c>
      <c r="K122" s="93">
        <f t="shared" si="26"/>
        <v>98</v>
      </c>
    </row>
    <row r="123" spans="1:12" ht="15" customHeight="1" x14ac:dyDescent="0.25">
      <c r="A123" s="6">
        <v>4</v>
      </c>
      <c r="B123" s="2">
        <v>70040</v>
      </c>
      <c r="C123" s="185" t="s">
        <v>104</v>
      </c>
      <c r="D123" s="80">
        <f t="shared" si="37"/>
        <v>56</v>
      </c>
      <c r="E123" s="81"/>
      <c r="F123" s="82"/>
      <c r="G123" s="80">
        <v>18</v>
      </c>
      <c r="H123" s="37">
        <f t="shared" si="24"/>
        <v>32.142857142857146</v>
      </c>
      <c r="I123" s="80">
        <v>38</v>
      </c>
      <c r="J123" s="19">
        <f t="shared" si="25"/>
        <v>67.857142857142861</v>
      </c>
      <c r="K123" s="93">
        <f t="shared" si="26"/>
        <v>100</v>
      </c>
    </row>
    <row r="124" spans="1:12" ht="15" customHeight="1" x14ac:dyDescent="0.25">
      <c r="A124" s="9">
        <v>5</v>
      </c>
      <c r="B124" s="2">
        <v>70100</v>
      </c>
      <c r="C124" s="185" t="s">
        <v>122</v>
      </c>
      <c r="D124" s="80">
        <f t="shared" si="37"/>
        <v>97</v>
      </c>
      <c r="E124" s="81"/>
      <c r="F124" s="82"/>
      <c r="G124" s="80">
        <v>49</v>
      </c>
      <c r="H124" s="37">
        <f>G124*100/D124</f>
        <v>50.515463917525771</v>
      </c>
      <c r="I124" s="80">
        <v>48</v>
      </c>
      <c r="J124" s="19">
        <f>I124*100/D124</f>
        <v>49.484536082474229</v>
      </c>
      <c r="K124" s="93">
        <f>(G124+I124)*100/D124</f>
        <v>100</v>
      </c>
    </row>
    <row r="125" spans="1:12" ht="15" customHeight="1" x14ac:dyDescent="0.25">
      <c r="A125" s="10">
        <v>6</v>
      </c>
      <c r="B125" s="2">
        <v>70270</v>
      </c>
      <c r="C125" s="213" t="s">
        <v>70</v>
      </c>
      <c r="D125" s="80">
        <f t="shared" si="37"/>
        <v>62</v>
      </c>
      <c r="E125" s="81">
        <v>11</v>
      </c>
      <c r="F125" s="82">
        <f>E125*100/D125</f>
        <v>17.741935483870968</v>
      </c>
      <c r="G125" s="80">
        <v>31</v>
      </c>
      <c r="H125" s="37">
        <f>G125*100/D125</f>
        <v>50</v>
      </c>
      <c r="I125" s="80">
        <v>20</v>
      </c>
      <c r="J125" s="19">
        <f>I125*100/D125</f>
        <v>32.258064516129032</v>
      </c>
      <c r="K125" s="93">
        <f>(G125+I125)*100/D125</f>
        <v>82.258064516129039</v>
      </c>
    </row>
    <row r="126" spans="1:12" ht="15" customHeight="1" x14ac:dyDescent="0.25">
      <c r="A126" s="10">
        <v>7</v>
      </c>
      <c r="B126" s="2">
        <v>70510</v>
      </c>
      <c r="C126" s="200" t="s">
        <v>71</v>
      </c>
      <c r="D126" s="80">
        <f t="shared" si="37"/>
        <v>45</v>
      </c>
      <c r="E126" s="81"/>
      <c r="F126" s="82"/>
      <c r="G126" s="80">
        <v>19</v>
      </c>
      <c r="H126" s="37">
        <f>G126*100/D126</f>
        <v>42.222222222222221</v>
      </c>
      <c r="I126" s="80">
        <v>26</v>
      </c>
      <c r="J126" s="19">
        <f>I126*100/D126</f>
        <v>57.777777777777779</v>
      </c>
      <c r="K126" s="93">
        <f>(G126+I126)*100/D126</f>
        <v>100</v>
      </c>
    </row>
    <row r="127" spans="1:12" ht="15" customHeight="1" thickBot="1" x14ac:dyDescent="0.3">
      <c r="A127" s="11">
        <v>8</v>
      </c>
      <c r="B127" s="35">
        <v>10880</v>
      </c>
      <c r="C127" s="219" t="s">
        <v>134</v>
      </c>
      <c r="D127" s="103">
        <f t="shared" si="37"/>
        <v>405</v>
      </c>
      <c r="E127" s="104">
        <v>16</v>
      </c>
      <c r="F127" s="105">
        <f>E127*100/D127</f>
        <v>3.9506172839506171</v>
      </c>
      <c r="G127" s="103">
        <v>218</v>
      </c>
      <c r="H127" s="45">
        <f>G127*100/D127</f>
        <v>53.827160493827158</v>
      </c>
      <c r="I127" s="103">
        <v>171</v>
      </c>
      <c r="J127" s="36">
        <f>I127*100/D127</f>
        <v>42.222222222222221</v>
      </c>
      <c r="K127" s="106">
        <f>(G127+I127)*100/D127</f>
        <v>96.049382716049379</v>
      </c>
    </row>
    <row r="128" spans="1:12" ht="15" customHeight="1" x14ac:dyDescent="0.25">
      <c r="E128" s="60"/>
      <c r="F128" s="60"/>
      <c r="H128" s="61"/>
      <c r="I128" s="62"/>
      <c r="J128" s="63" t="s">
        <v>111</v>
      </c>
      <c r="K128" s="64">
        <f>AVERAGE(K7,K9:K17,K19:K31,K33:K51,K53:K71,K73:K87,K89:K118,K120:K127)</f>
        <v>96.95202942745334</v>
      </c>
    </row>
  </sheetData>
  <mergeCells count="6">
    <mergeCell ref="C2:D2"/>
    <mergeCell ref="E4:K4"/>
    <mergeCell ref="A4:A5"/>
    <mergeCell ref="B4:B5"/>
    <mergeCell ref="C4:C5"/>
    <mergeCell ref="D4:D5"/>
  </mergeCells>
  <conditionalFormatting sqref="K6:K128">
    <cfRule type="cellIs" dxfId="43" priority="21" stopIfTrue="1" operator="lessThan">
      <formula>75</formula>
    </cfRule>
    <cfRule type="cellIs" dxfId="42" priority="22" stopIfTrue="1" operator="between">
      <formula>$K$128</formula>
      <formula>75</formula>
    </cfRule>
    <cfRule type="cellIs" dxfId="41" priority="24" stopIfTrue="1" operator="between">
      <formula>98</formula>
      <formula>$K$128</formula>
    </cfRule>
    <cfRule type="cellIs" dxfId="40" priority="25" stopIfTrue="1" operator="between">
      <formula>100</formula>
      <formula>98</formula>
    </cfRule>
    <cfRule type="cellIs" dxfId="39" priority="7" stopIfTrue="1" operator="equal">
      <formula>$K$128</formula>
    </cfRule>
  </conditionalFormatting>
  <conditionalFormatting sqref="F6:F127">
    <cfRule type="cellIs" dxfId="38" priority="6" operator="greaterThanOrEqual">
      <formula>10</formula>
    </cfRule>
    <cfRule type="cellIs" dxfId="34" priority="5" operator="between">
      <formula>0.1</formula>
      <formula>10</formula>
    </cfRule>
    <cfRule type="cellIs" dxfId="37" priority="3" operator="equal">
      <formula>0</formula>
    </cfRule>
  </conditionalFormatting>
  <conditionalFormatting sqref="E7:E127">
    <cfRule type="cellIs" dxfId="36" priority="1" operator="greaterThanOrEqual">
      <formula>10</formula>
    </cfRule>
    <cfRule type="cellIs" dxfId="35" priority="2" operator="equal">
      <formula>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ГП-4 2018 расклад</vt:lpstr>
      <vt:lpstr>ГП-4 2019 расклад</vt:lpstr>
    </vt:vector>
  </TitlesOfParts>
  <Company>DNS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Горностаев Александр Октавьевич</cp:lastModifiedBy>
  <dcterms:created xsi:type="dcterms:W3CDTF">2017-12-25T04:38:26Z</dcterms:created>
  <dcterms:modified xsi:type="dcterms:W3CDTF">2022-02-15T07:46:35Z</dcterms:modified>
</cp:coreProperties>
</file>