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esktop\КИМЦ 2021-2022\МСОКО\"/>
    </mc:Choice>
  </mc:AlternateContent>
  <bookViews>
    <workbookView xWindow="0" yWindow="0" windowWidth="24450" windowHeight="11745" tabRatio="666"/>
  </bookViews>
  <sheets>
    <sheet name="Математика-11 2018-2021" sheetId="13" r:id="rId1"/>
    <sheet name="Математика-11 2018 расклад" sheetId="12" r:id="rId2"/>
    <sheet name="Математика-11 2019 расклад" sheetId="11" r:id="rId3"/>
    <sheet name="Математика-11 2020 расклад" sheetId="10" r:id="rId4"/>
    <sheet name="Математика-11 2021 расклад" sheetId="9" r:id="rId5"/>
  </sheets>
  <calcPr calcId="152511"/>
</workbook>
</file>

<file path=xl/calcChain.xml><?xml version="1.0" encoding="utf-8"?>
<calcChain xmlns="http://schemas.openxmlformats.org/spreadsheetml/2006/main">
  <c r="A6" i="13" l="1"/>
  <c r="N17" i="10" l="1"/>
  <c r="N17" i="13" s="1"/>
  <c r="N8" i="10"/>
  <c r="N8" i="13" s="1"/>
  <c r="N6" i="10"/>
  <c r="N6" i="13" s="1"/>
  <c r="N92" i="11"/>
  <c r="M92" i="13" s="1"/>
  <c r="N123" i="11"/>
  <c r="M123" i="13" s="1"/>
  <c r="N122" i="11"/>
  <c r="M122" i="13" s="1"/>
  <c r="N121" i="11"/>
  <c r="M121" i="13" s="1"/>
  <c r="N120" i="11"/>
  <c r="M120" i="13" s="1"/>
  <c r="N119" i="11"/>
  <c r="M119" i="13" s="1"/>
  <c r="N118" i="11"/>
  <c r="M118" i="13" s="1"/>
  <c r="N117" i="11"/>
  <c r="M117" i="13" s="1"/>
  <c r="N116" i="11"/>
  <c r="M116" i="13" s="1"/>
  <c r="N115" i="11"/>
  <c r="M115" i="13" s="1"/>
  <c r="N111" i="11"/>
  <c r="M111" i="13" s="1"/>
  <c r="N110" i="11"/>
  <c r="M110" i="13" s="1"/>
  <c r="N109" i="11"/>
  <c r="M109" i="13" s="1"/>
  <c r="N108" i="11"/>
  <c r="M108" i="13" s="1"/>
  <c r="N107" i="11"/>
  <c r="M107" i="13" s="1"/>
  <c r="N106" i="11"/>
  <c r="M106" i="13" s="1"/>
  <c r="N105" i="11"/>
  <c r="M105" i="13" s="1"/>
  <c r="N104" i="11"/>
  <c r="M104" i="13" s="1"/>
  <c r="N103" i="11"/>
  <c r="M103" i="13" s="1"/>
  <c r="N102" i="11"/>
  <c r="M102" i="13" s="1"/>
  <c r="N101" i="11"/>
  <c r="M101" i="13" s="1"/>
  <c r="N100" i="11"/>
  <c r="M100" i="13" s="1"/>
  <c r="N99" i="11"/>
  <c r="M99" i="13" s="1"/>
  <c r="N98" i="11"/>
  <c r="M98" i="13" s="1"/>
  <c r="N97" i="11"/>
  <c r="M97" i="13" s="1"/>
  <c r="N96" i="11"/>
  <c r="M96" i="13" s="1"/>
  <c r="N95" i="11"/>
  <c r="M95" i="13" s="1"/>
  <c r="N94" i="11"/>
  <c r="M94" i="13" s="1"/>
  <c r="N93" i="11"/>
  <c r="M93" i="13" s="1"/>
  <c r="N91" i="11"/>
  <c r="M91" i="13" s="1"/>
  <c r="N89" i="11"/>
  <c r="M89" i="13" s="1"/>
  <c r="N88" i="11"/>
  <c r="M88" i="13" s="1"/>
  <c r="N87" i="11"/>
  <c r="M87" i="13" s="1"/>
  <c r="N86" i="11"/>
  <c r="M86" i="13" s="1"/>
  <c r="N85" i="11"/>
  <c r="M85" i="13" s="1"/>
  <c r="N84" i="11"/>
  <c r="M84" i="13" s="1"/>
  <c r="N83" i="11"/>
  <c r="M83" i="13" s="1"/>
  <c r="N81" i="11"/>
  <c r="M81" i="13" s="1"/>
  <c r="N80" i="11"/>
  <c r="M80" i="13" s="1"/>
  <c r="N79" i="11"/>
  <c r="M79" i="13" s="1"/>
  <c r="N78" i="11"/>
  <c r="M78" i="13" s="1"/>
  <c r="N77" i="11"/>
  <c r="M77" i="13" s="1"/>
  <c r="N76" i="11"/>
  <c r="M76" i="13" s="1"/>
  <c r="N75" i="11"/>
  <c r="M75" i="13" s="1"/>
  <c r="N74" i="11"/>
  <c r="M74" i="13" s="1"/>
  <c r="N73" i="11"/>
  <c r="M73" i="13" s="1"/>
  <c r="N72" i="11"/>
  <c r="M72" i="13" s="1"/>
  <c r="N71" i="11"/>
  <c r="M71" i="13" s="1"/>
  <c r="N70" i="11"/>
  <c r="M70" i="13" s="1"/>
  <c r="N69" i="11"/>
  <c r="M69" i="13" s="1"/>
  <c r="N68" i="11"/>
  <c r="M68" i="13" s="1"/>
  <c r="N67" i="11"/>
  <c r="M67" i="13" s="1"/>
  <c r="N66" i="11"/>
  <c r="M66" i="13" s="1"/>
  <c r="N65" i="11"/>
  <c r="M65" i="13" s="1"/>
  <c r="N64" i="11"/>
  <c r="M64" i="13" s="1"/>
  <c r="N63" i="11"/>
  <c r="M63" i="13" s="1"/>
  <c r="N61" i="11"/>
  <c r="M61" i="13" s="1"/>
  <c r="N59" i="11"/>
  <c r="M59" i="13" s="1"/>
  <c r="N58" i="11"/>
  <c r="M58" i="13" s="1"/>
  <c r="N57" i="11"/>
  <c r="M57" i="13" s="1"/>
  <c r="N56" i="11"/>
  <c r="M56" i="13" s="1"/>
  <c r="N55" i="11"/>
  <c r="M55" i="13" s="1"/>
  <c r="N54" i="11"/>
  <c r="M54" i="13" s="1"/>
  <c r="N53" i="11"/>
  <c r="M53" i="13" s="1"/>
  <c r="N52" i="11"/>
  <c r="M52" i="13" s="1"/>
  <c r="N51" i="11"/>
  <c r="M51" i="13" s="1"/>
  <c r="N50" i="11"/>
  <c r="M50" i="13" s="1"/>
  <c r="N49" i="11"/>
  <c r="M49" i="13" s="1"/>
  <c r="N48" i="11"/>
  <c r="M48" i="13" s="1"/>
  <c r="N47" i="11"/>
  <c r="M47" i="13" s="1"/>
  <c r="N46" i="11"/>
  <c r="M46" i="13" s="1"/>
  <c r="N45" i="11"/>
  <c r="M45" i="13" s="1"/>
  <c r="N44" i="11"/>
  <c r="M44" i="13" s="1"/>
  <c r="N43" i="11"/>
  <c r="M43" i="13" s="1"/>
  <c r="N42" i="11"/>
  <c r="M42" i="13" s="1"/>
  <c r="N41" i="11"/>
  <c r="M41" i="13" s="1"/>
  <c r="N40" i="11"/>
  <c r="M40" i="13" s="1"/>
  <c r="N39" i="11"/>
  <c r="M39" i="13" s="1"/>
  <c r="N38" i="11"/>
  <c r="M38" i="13" s="1"/>
  <c r="N37" i="11"/>
  <c r="M37" i="13" s="1"/>
  <c r="N36" i="11"/>
  <c r="M36" i="13" s="1"/>
  <c r="N35" i="11"/>
  <c r="M35" i="13" s="1"/>
  <c r="N34" i="11"/>
  <c r="M34" i="13" s="1"/>
  <c r="N33" i="11"/>
  <c r="M33" i="13" s="1"/>
  <c r="N32" i="11"/>
  <c r="M32" i="13" s="1"/>
  <c r="N31" i="11"/>
  <c r="M31" i="13" s="1"/>
  <c r="N30" i="11"/>
  <c r="M30" i="13" s="1"/>
  <c r="N29" i="11"/>
  <c r="M29" i="13" s="1"/>
  <c r="N28" i="11"/>
  <c r="M28" i="13" s="1"/>
  <c r="N27" i="11"/>
  <c r="M27" i="13" s="1"/>
  <c r="N26" i="11"/>
  <c r="M26" i="13" s="1"/>
  <c r="N25" i="11"/>
  <c r="M25" i="13" s="1"/>
  <c r="N24" i="11"/>
  <c r="M24" i="13" s="1"/>
  <c r="N23" i="11"/>
  <c r="M23" i="13" s="1"/>
  <c r="N22" i="11"/>
  <c r="M22" i="13" s="1"/>
  <c r="N21" i="11"/>
  <c r="M21" i="13" s="1"/>
  <c r="N20" i="11"/>
  <c r="M20" i="13" s="1"/>
  <c r="N19" i="11"/>
  <c r="M19" i="13" s="1"/>
  <c r="N18" i="11"/>
  <c r="M18" i="13" s="1"/>
  <c r="N17" i="11"/>
  <c r="M17" i="13" s="1"/>
  <c r="N16" i="11"/>
  <c r="M16" i="13" s="1"/>
  <c r="N15" i="11"/>
  <c r="M15" i="13" s="1"/>
  <c r="N14" i="11"/>
  <c r="M14" i="13" s="1"/>
  <c r="N13" i="11"/>
  <c r="M13" i="13" s="1"/>
  <c r="N12" i="11"/>
  <c r="M12" i="13" s="1"/>
  <c r="N11" i="11"/>
  <c r="M11" i="13" s="1"/>
  <c r="N10" i="11"/>
  <c r="M10" i="13" s="1"/>
  <c r="N9" i="11"/>
  <c r="M9" i="13" s="1"/>
  <c r="N8" i="11"/>
  <c r="M8" i="13" s="1"/>
  <c r="N7" i="11"/>
  <c r="M7" i="13" s="1"/>
  <c r="N6" i="11"/>
  <c r="M6" i="13" s="1"/>
  <c r="N123" i="12"/>
  <c r="L123" i="13" s="1"/>
  <c r="N121" i="12"/>
  <c r="L121" i="13" s="1"/>
  <c r="N120" i="12"/>
  <c r="L120" i="13" s="1"/>
  <c r="N119" i="12"/>
  <c r="L119" i="13" s="1"/>
  <c r="N118" i="12"/>
  <c r="L118" i="13" s="1"/>
  <c r="N117" i="12"/>
  <c r="L117" i="13" s="1"/>
  <c r="N116" i="12"/>
  <c r="L116" i="13" s="1"/>
  <c r="N115" i="12"/>
  <c r="L115" i="13" s="1"/>
  <c r="N111" i="12"/>
  <c r="L111" i="13" s="1"/>
  <c r="N110" i="12"/>
  <c r="L110" i="13" s="1"/>
  <c r="N109" i="12"/>
  <c r="L109" i="13" s="1"/>
  <c r="N108" i="12"/>
  <c r="L108" i="13" s="1"/>
  <c r="N107" i="12"/>
  <c r="L107" i="13" s="1"/>
  <c r="N106" i="12"/>
  <c r="L106" i="13" s="1"/>
  <c r="N105" i="12"/>
  <c r="L105" i="13" s="1"/>
  <c r="N104" i="12"/>
  <c r="L104" i="13" s="1"/>
  <c r="N103" i="12"/>
  <c r="L103" i="13" s="1"/>
  <c r="N102" i="12"/>
  <c r="L102" i="13" s="1"/>
  <c r="N101" i="12"/>
  <c r="L101" i="13" s="1"/>
  <c r="N100" i="12"/>
  <c r="L100" i="13" s="1"/>
  <c r="N99" i="12"/>
  <c r="L99" i="13" s="1"/>
  <c r="N98" i="12"/>
  <c r="L98" i="13" s="1"/>
  <c r="N97" i="12"/>
  <c r="L97" i="13" s="1"/>
  <c r="N96" i="12"/>
  <c r="L96" i="13" s="1"/>
  <c r="N95" i="12"/>
  <c r="L95" i="13" s="1"/>
  <c r="N94" i="12"/>
  <c r="L94" i="13" s="1"/>
  <c r="N93" i="12"/>
  <c r="L93" i="13" s="1"/>
  <c r="N92" i="12"/>
  <c r="L92" i="13" s="1"/>
  <c r="N91" i="12"/>
  <c r="L91" i="13" s="1"/>
  <c r="N90" i="12"/>
  <c r="L90" i="13" s="1"/>
  <c r="N89" i="12"/>
  <c r="L89" i="13" s="1"/>
  <c r="N88" i="12"/>
  <c r="L88" i="13" s="1"/>
  <c r="N87" i="12"/>
  <c r="L87" i="13" s="1"/>
  <c r="N86" i="12"/>
  <c r="L86" i="13" s="1"/>
  <c r="N85" i="12"/>
  <c r="L85" i="13" s="1"/>
  <c r="N84" i="12"/>
  <c r="L84" i="13" s="1"/>
  <c r="N83" i="12"/>
  <c r="L83" i="13" s="1"/>
  <c r="N81" i="12"/>
  <c r="L81" i="13" s="1"/>
  <c r="N80" i="12"/>
  <c r="L80" i="13" s="1"/>
  <c r="N78" i="12"/>
  <c r="L78" i="13" s="1"/>
  <c r="N77" i="12"/>
  <c r="L77" i="13" s="1"/>
  <c r="N76" i="12"/>
  <c r="L76" i="13" s="1"/>
  <c r="N75" i="12"/>
  <c r="L75" i="13" s="1"/>
  <c r="N74" i="12"/>
  <c r="L74" i="13" s="1"/>
  <c r="N73" i="12"/>
  <c r="L73" i="13" s="1"/>
  <c r="N72" i="12"/>
  <c r="L72" i="13" s="1"/>
  <c r="N71" i="12"/>
  <c r="L71" i="13" s="1"/>
  <c r="N70" i="12"/>
  <c r="L70" i="13" s="1"/>
  <c r="N69" i="12"/>
  <c r="L69" i="13" s="1"/>
  <c r="N68" i="12"/>
  <c r="L68" i="13" s="1"/>
  <c r="N67" i="12"/>
  <c r="L67" i="13" s="1"/>
  <c r="N66" i="12"/>
  <c r="L66" i="13" s="1"/>
  <c r="N65" i="12"/>
  <c r="L65" i="13" s="1"/>
  <c r="N64" i="12"/>
  <c r="L64" i="13" s="1"/>
  <c r="N63" i="12"/>
  <c r="L63" i="13" s="1"/>
  <c r="N62" i="12"/>
  <c r="L62" i="13" s="1"/>
  <c r="N61" i="12"/>
  <c r="L61" i="13" s="1"/>
  <c r="N60" i="12"/>
  <c r="L60" i="13" s="1"/>
  <c r="N59" i="12"/>
  <c r="L59" i="13" s="1"/>
  <c r="N58" i="12"/>
  <c r="L58" i="13" s="1"/>
  <c r="N57" i="12"/>
  <c r="L57" i="13" s="1"/>
  <c r="N56" i="12"/>
  <c r="L56" i="13" s="1"/>
  <c r="N55" i="12"/>
  <c r="L55" i="13" s="1"/>
  <c r="N54" i="12"/>
  <c r="L54" i="13" s="1"/>
  <c r="N53" i="12"/>
  <c r="L53" i="13" s="1"/>
  <c r="N52" i="12"/>
  <c r="L52" i="13" s="1"/>
  <c r="N51" i="12"/>
  <c r="L51" i="13" s="1"/>
  <c r="N50" i="12"/>
  <c r="L50" i="13" s="1"/>
  <c r="N49" i="12"/>
  <c r="L49" i="13" s="1"/>
  <c r="N48" i="12"/>
  <c r="L48" i="13" s="1"/>
  <c r="N47" i="12"/>
  <c r="L47" i="13" s="1"/>
  <c r="N46" i="12"/>
  <c r="L46" i="13" s="1"/>
  <c r="N45" i="12"/>
  <c r="L45" i="13" s="1"/>
  <c r="N44" i="12"/>
  <c r="L44" i="13" s="1"/>
  <c r="N42" i="12"/>
  <c r="L42" i="13" s="1"/>
  <c r="N41" i="12"/>
  <c r="L41" i="13" s="1"/>
  <c r="N40" i="12"/>
  <c r="L40" i="13" s="1"/>
  <c r="N39" i="12"/>
  <c r="L39" i="13" s="1"/>
  <c r="N38" i="12"/>
  <c r="L38" i="13" s="1"/>
  <c r="N37" i="12"/>
  <c r="L37" i="13" s="1"/>
  <c r="N36" i="12"/>
  <c r="L36" i="13" s="1"/>
  <c r="N35" i="12"/>
  <c r="L35" i="13" s="1"/>
  <c r="N34" i="12"/>
  <c r="L34" i="13" s="1"/>
  <c r="N33" i="12"/>
  <c r="L33" i="13" s="1"/>
  <c r="N32" i="12"/>
  <c r="L32" i="13" s="1"/>
  <c r="N31" i="12"/>
  <c r="L31" i="13" s="1"/>
  <c r="N30" i="12"/>
  <c r="L30" i="13" s="1"/>
  <c r="N29" i="12"/>
  <c r="L29" i="13" s="1"/>
  <c r="N28" i="12"/>
  <c r="L28" i="13" s="1"/>
  <c r="N26" i="12"/>
  <c r="L26" i="13" s="1"/>
  <c r="N24" i="12"/>
  <c r="L24" i="13" s="1"/>
  <c r="N23" i="12"/>
  <c r="L23" i="13" s="1"/>
  <c r="N22" i="12"/>
  <c r="L22" i="13" s="1"/>
  <c r="N21" i="12"/>
  <c r="L21" i="13" s="1"/>
  <c r="N20" i="12"/>
  <c r="L20" i="13" s="1"/>
  <c r="N19" i="12"/>
  <c r="L19" i="13" s="1"/>
  <c r="N18" i="12"/>
  <c r="L18" i="13" s="1"/>
  <c r="N17" i="12"/>
  <c r="L17" i="13" s="1"/>
  <c r="N16" i="12"/>
  <c r="L16" i="13" s="1"/>
  <c r="N15" i="12"/>
  <c r="L15" i="13" s="1"/>
  <c r="N14" i="12"/>
  <c r="L14" i="13" s="1"/>
  <c r="N13" i="12"/>
  <c r="L13" i="13" s="1"/>
  <c r="N12" i="12"/>
  <c r="L12" i="13" s="1"/>
  <c r="N11" i="12"/>
  <c r="L11" i="13" s="1"/>
  <c r="N10" i="12"/>
  <c r="L10" i="13" s="1"/>
  <c r="N9" i="12"/>
  <c r="L9" i="13" s="1"/>
  <c r="N8" i="12"/>
  <c r="L8" i="13" s="1"/>
  <c r="N7" i="12"/>
  <c r="L7" i="13" s="1"/>
  <c r="N6" i="12"/>
  <c r="L6" i="13" s="1"/>
  <c r="P122" i="11"/>
  <c r="L122" i="11"/>
  <c r="E122" i="13" s="1"/>
  <c r="P85" i="11"/>
  <c r="M85" i="11"/>
  <c r="I85" i="13" s="1"/>
  <c r="L85" i="11"/>
  <c r="E85" i="13" s="1"/>
  <c r="P79" i="11"/>
  <c r="L79" i="11"/>
  <c r="E79" i="13" s="1"/>
  <c r="P36" i="11"/>
  <c r="M36" i="11"/>
  <c r="I36" i="13" s="1"/>
  <c r="L36" i="11"/>
  <c r="E36" i="13" s="1"/>
  <c r="P25" i="11"/>
  <c r="L25" i="11"/>
  <c r="E25" i="13" s="1"/>
  <c r="P40" i="11"/>
  <c r="M40" i="11"/>
  <c r="I40" i="13" s="1"/>
  <c r="L40" i="11"/>
  <c r="E40" i="13" s="1"/>
  <c r="P44" i="11"/>
  <c r="L44" i="11"/>
  <c r="E44" i="13" s="1"/>
  <c r="P43" i="11"/>
  <c r="U43" i="13" s="1"/>
  <c r="M43" i="11"/>
  <c r="I43" i="13" s="1"/>
  <c r="L43" i="11"/>
  <c r="P59" i="11"/>
  <c r="L59" i="11"/>
  <c r="E59" i="13" s="1"/>
  <c r="P85" i="12"/>
  <c r="M85" i="12"/>
  <c r="H85" i="13" s="1"/>
  <c r="L85" i="12"/>
  <c r="D85" i="13" s="1"/>
  <c r="P81" i="12"/>
  <c r="L81" i="12"/>
  <c r="D81" i="13" s="1"/>
  <c r="P60" i="12"/>
  <c r="M60" i="12"/>
  <c r="H60" i="13" s="1"/>
  <c r="L60" i="12"/>
  <c r="D60" i="13" s="1"/>
  <c r="P59" i="12"/>
  <c r="T59" i="13" s="1"/>
  <c r="L59" i="12"/>
  <c r="M59" i="12" s="1"/>
  <c r="H59" i="13" s="1"/>
  <c r="P44" i="12"/>
  <c r="M44" i="12"/>
  <c r="H44" i="13" s="1"/>
  <c r="L44" i="12"/>
  <c r="D44" i="13" s="1"/>
  <c r="P40" i="12"/>
  <c r="L40" i="12"/>
  <c r="D40" i="13" s="1"/>
  <c r="P36" i="12"/>
  <c r="M36" i="12"/>
  <c r="H36" i="13" s="1"/>
  <c r="L36" i="12"/>
  <c r="D36" i="13" s="1"/>
  <c r="J125" i="12"/>
  <c r="P123" i="12"/>
  <c r="T123" i="13" s="1"/>
  <c r="L123" i="12"/>
  <c r="D123" i="13" s="1"/>
  <c r="P121" i="12"/>
  <c r="T121" i="13" s="1"/>
  <c r="L121" i="12"/>
  <c r="D121" i="13" s="1"/>
  <c r="P120" i="12"/>
  <c r="T120" i="13" s="1"/>
  <c r="L120" i="12"/>
  <c r="D120" i="13" s="1"/>
  <c r="P119" i="12"/>
  <c r="T119" i="13" s="1"/>
  <c r="L119" i="12"/>
  <c r="D119" i="13" s="1"/>
  <c r="P118" i="12"/>
  <c r="T118" i="13" s="1"/>
  <c r="L118" i="12"/>
  <c r="D118" i="13" s="1"/>
  <c r="P117" i="12"/>
  <c r="T117" i="13" s="1"/>
  <c r="L117" i="12"/>
  <c r="D117" i="13" s="1"/>
  <c r="P116" i="12"/>
  <c r="T116" i="13" s="1"/>
  <c r="L116" i="12"/>
  <c r="D116" i="13" s="1"/>
  <c r="J115" i="12"/>
  <c r="P115" i="12"/>
  <c r="T115" i="13" s="1"/>
  <c r="D115" i="12"/>
  <c r="L115" i="12" s="1"/>
  <c r="D115" i="13" s="1"/>
  <c r="P111" i="12"/>
  <c r="T111" i="13" s="1"/>
  <c r="L111" i="12"/>
  <c r="D111" i="13" s="1"/>
  <c r="P110" i="12"/>
  <c r="T110" i="13" s="1"/>
  <c r="L110" i="12"/>
  <c r="D110" i="13" s="1"/>
  <c r="P109" i="12"/>
  <c r="T109" i="13" s="1"/>
  <c r="L109" i="12"/>
  <c r="D109" i="13" s="1"/>
  <c r="P108" i="12"/>
  <c r="T108" i="13" s="1"/>
  <c r="M108" i="12"/>
  <c r="H108" i="13" s="1"/>
  <c r="L108" i="12"/>
  <c r="D108" i="13" s="1"/>
  <c r="P107" i="12"/>
  <c r="T107" i="13" s="1"/>
  <c r="L107" i="12"/>
  <c r="D107" i="13" s="1"/>
  <c r="P106" i="12"/>
  <c r="T106" i="13" s="1"/>
  <c r="L106" i="12"/>
  <c r="D106" i="13" s="1"/>
  <c r="P105" i="12"/>
  <c r="T105" i="13" s="1"/>
  <c r="L105" i="12"/>
  <c r="D105" i="13" s="1"/>
  <c r="P104" i="12"/>
  <c r="T104" i="13" s="1"/>
  <c r="M104" i="12"/>
  <c r="H104" i="13" s="1"/>
  <c r="L104" i="12"/>
  <c r="D104" i="13" s="1"/>
  <c r="P103" i="12"/>
  <c r="T103" i="13" s="1"/>
  <c r="L103" i="12"/>
  <c r="D103" i="13" s="1"/>
  <c r="P102" i="12"/>
  <c r="T102" i="13" s="1"/>
  <c r="L102" i="12"/>
  <c r="D102" i="13" s="1"/>
  <c r="P101" i="12"/>
  <c r="T101" i="13" s="1"/>
  <c r="L101" i="12"/>
  <c r="D101" i="13" s="1"/>
  <c r="P100" i="12"/>
  <c r="T100" i="13" s="1"/>
  <c r="M100" i="12"/>
  <c r="H100" i="13" s="1"/>
  <c r="L100" i="12"/>
  <c r="D100" i="13" s="1"/>
  <c r="P99" i="12"/>
  <c r="T99" i="13" s="1"/>
  <c r="L99" i="12"/>
  <c r="D99" i="13" s="1"/>
  <c r="P98" i="12"/>
  <c r="T98" i="13" s="1"/>
  <c r="L98" i="12"/>
  <c r="D98" i="13" s="1"/>
  <c r="P97" i="12"/>
  <c r="T97" i="13" s="1"/>
  <c r="L97" i="12"/>
  <c r="D97" i="13" s="1"/>
  <c r="P96" i="12"/>
  <c r="T96" i="13" s="1"/>
  <c r="M96" i="12"/>
  <c r="H96" i="13" s="1"/>
  <c r="L96" i="12"/>
  <c r="D96" i="13" s="1"/>
  <c r="P95" i="12"/>
  <c r="T95" i="13" s="1"/>
  <c r="L95" i="12"/>
  <c r="D95" i="13" s="1"/>
  <c r="P94" i="12"/>
  <c r="T94" i="13" s="1"/>
  <c r="L94" i="12"/>
  <c r="D94" i="13" s="1"/>
  <c r="P93" i="12"/>
  <c r="T93" i="13" s="1"/>
  <c r="L93" i="12"/>
  <c r="D93" i="13" s="1"/>
  <c r="P92" i="12"/>
  <c r="T92" i="13" s="1"/>
  <c r="M92" i="12"/>
  <c r="H92" i="13" s="1"/>
  <c r="L92" i="12"/>
  <c r="D92" i="13" s="1"/>
  <c r="P91" i="12"/>
  <c r="T91" i="13" s="1"/>
  <c r="L91" i="12"/>
  <c r="D91" i="13" s="1"/>
  <c r="P90" i="12"/>
  <c r="T90" i="13" s="1"/>
  <c r="L90" i="12"/>
  <c r="D90" i="13" s="1"/>
  <c r="P89" i="12"/>
  <c r="T89" i="13" s="1"/>
  <c r="L89" i="12"/>
  <c r="D89" i="13" s="1"/>
  <c r="P88" i="12"/>
  <c r="T88" i="13" s="1"/>
  <c r="M88" i="12"/>
  <c r="H88" i="13" s="1"/>
  <c r="L88" i="12"/>
  <c r="D88" i="13" s="1"/>
  <c r="P87" i="12"/>
  <c r="T87" i="13" s="1"/>
  <c r="L87" i="12"/>
  <c r="D87" i="13" s="1"/>
  <c r="P86" i="12"/>
  <c r="T86" i="13" s="1"/>
  <c r="L86" i="12"/>
  <c r="D86" i="13" s="1"/>
  <c r="P84" i="12"/>
  <c r="T84" i="13" s="1"/>
  <c r="L84" i="12"/>
  <c r="D84" i="13" s="1"/>
  <c r="J83" i="12"/>
  <c r="P83" i="12"/>
  <c r="T83" i="13" s="1"/>
  <c r="D83" i="12"/>
  <c r="L83" i="12" s="1"/>
  <c r="D83" i="13" s="1"/>
  <c r="P80" i="12"/>
  <c r="T80" i="13" s="1"/>
  <c r="L80" i="12"/>
  <c r="D80" i="13" s="1"/>
  <c r="P78" i="12"/>
  <c r="T78" i="13" s="1"/>
  <c r="M78" i="12"/>
  <c r="H78" i="13" s="1"/>
  <c r="L78" i="12"/>
  <c r="D78" i="13" s="1"/>
  <c r="P77" i="12"/>
  <c r="T77" i="13" s="1"/>
  <c r="L77" i="12"/>
  <c r="D77" i="13" s="1"/>
  <c r="P76" i="12"/>
  <c r="T76" i="13" s="1"/>
  <c r="L76" i="12"/>
  <c r="D76" i="13" s="1"/>
  <c r="P75" i="12"/>
  <c r="T75" i="13" s="1"/>
  <c r="L75" i="12"/>
  <c r="D75" i="13" s="1"/>
  <c r="P74" i="12"/>
  <c r="T74" i="13" s="1"/>
  <c r="M74" i="12"/>
  <c r="H74" i="13" s="1"/>
  <c r="L74" i="12"/>
  <c r="D74" i="13" s="1"/>
  <c r="P73" i="12"/>
  <c r="T73" i="13" s="1"/>
  <c r="L73" i="12"/>
  <c r="D73" i="13" s="1"/>
  <c r="P72" i="12"/>
  <c r="T72" i="13" s="1"/>
  <c r="L72" i="12"/>
  <c r="D72" i="13" s="1"/>
  <c r="P71" i="12"/>
  <c r="T71" i="13" s="1"/>
  <c r="L71" i="12"/>
  <c r="D71" i="13" s="1"/>
  <c r="P70" i="12"/>
  <c r="T70" i="13" s="1"/>
  <c r="M70" i="12"/>
  <c r="H70" i="13" s="1"/>
  <c r="L70" i="12"/>
  <c r="D70" i="13" s="1"/>
  <c r="P69" i="12"/>
  <c r="T69" i="13" s="1"/>
  <c r="L69" i="12"/>
  <c r="D69" i="13" s="1"/>
  <c r="P68" i="12"/>
  <c r="T68" i="13" s="1"/>
  <c r="J68" i="12"/>
  <c r="D68" i="12"/>
  <c r="L68" i="12" s="1"/>
  <c r="D68" i="13" s="1"/>
  <c r="P67" i="12"/>
  <c r="T67" i="13" s="1"/>
  <c r="L67" i="12"/>
  <c r="D67" i="13" s="1"/>
  <c r="P66" i="12"/>
  <c r="T66" i="13" s="1"/>
  <c r="M66" i="12"/>
  <c r="H66" i="13" s="1"/>
  <c r="L66" i="12"/>
  <c r="D66" i="13" s="1"/>
  <c r="P65" i="12"/>
  <c r="T65" i="13" s="1"/>
  <c r="L65" i="12"/>
  <c r="D65" i="13" s="1"/>
  <c r="P64" i="12"/>
  <c r="T64" i="13" s="1"/>
  <c r="L64" i="12"/>
  <c r="D64" i="13" s="1"/>
  <c r="P63" i="12"/>
  <c r="T63" i="13" s="1"/>
  <c r="L63" i="12"/>
  <c r="D63" i="13" s="1"/>
  <c r="P62" i="12"/>
  <c r="T62" i="13" s="1"/>
  <c r="M62" i="12"/>
  <c r="H62" i="13" s="1"/>
  <c r="L62" i="12"/>
  <c r="D62" i="13" s="1"/>
  <c r="P61" i="12"/>
  <c r="T61" i="13" s="1"/>
  <c r="L61" i="12"/>
  <c r="D61" i="13" s="1"/>
  <c r="P58" i="12"/>
  <c r="T58" i="13" s="1"/>
  <c r="L58" i="12"/>
  <c r="D58" i="13" s="1"/>
  <c r="P57" i="12"/>
  <c r="T57" i="13" s="1"/>
  <c r="L57" i="12"/>
  <c r="D57" i="13" s="1"/>
  <c r="P56" i="12"/>
  <c r="T56" i="13" s="1"/>
  <c r="M56" i="12"/>
  <c r="H56" i="13" s="1"/>
  <c r="L56" i="12"/>
  <c r="D56" i="13" s="1"/>
  <c r="P55" i="12"/>
  <c r="T55" i="13" s="1"/>
  <c r="L55" i="12"/>
  <c r="D55" i="13" s="1"/>
  <c r="P54" i="12"/>
  <c r="T54" i="13" s="1"/>
  <c r="L54" i="12"/>
  <c r="D54" i="13" s="1"/>
  <c r="P53" i="12"/>
  <c r="T53" i="13" s="1"/>
  <c r="L53" i="12"/>
  <c r="D53" i="13" s="1"/>
  <c r="P52" i="12"/>
  <c r="T52" i="13" s="1"/>
  <c r="M52" i="12"/>
  <c r="H52" i="13" s="1"/>
  <c r="L52" i="12"/>
  <c r="D52" i="13" s="1"/>
  <c r="P51" i="12"/>
  <c r="T51" i="13" s="1"/>
  <c r="L51" i="12"/>
  <c r="D51" i="13" s="1"/>
  <c r="P50" i="12"/>
  <c r="T50" i="13" s="1"/>
  <c r="L50" i="12"/>
  <c r="D50" i="13" s="1"/>
  <c r="P49" i="12"/>
  <c r="T49" i="13" s="1"/>
  <c r="L49" i="12"/>
  <c r="D49" i="13" s="1"/>
  <c r="J48" i="12"/>
  <c r="P48" i="12"/>
  <c r="T48" i="13" s="1"/>
  <c r="D48" i="12"/>
  <c r="L48" i="12" s="1"/>
  <c r="D48" i="13" s="1"/>
  <c r="P47" i="12"/>
  <c r="T47" i="13" s="1"/>
  <c r="L47" i="12"/>
  <c r="D47" i="13" s="1"/>
  <c r="P46" i="12"/>
  <c r="T46" i="13" s="1"/>
  <c r="L46" i="12"/>
  <c r="D46" i="13" s="1"/>
  <c r="P45" i="12"/>
  <c r="T45" i="13" s="1"/>
  <c r="L45" i="12"/>
  <c r="D45" i="13" s="1"/>
  <c r="P42" i="12"/>
  <c r="T42" i="13" s="1"/>
  <c r="L42" i="12"/>
  <c r="D42" i="13" s="1"/>
  <c r="P41" i="12"/>
  <c r="T41" i="13" s="1"/>
  <c r="L41" i="12"/>
  <c r="D41" i="13" s="1"/>
  <c r="P39" i="12"/>
  <c r="T39" i="13" s="1"/>
  <c r="L39" i="12"/>
  <c r="D39" i="13" s="1"/>
  <c r="P38" i="12"/>
  <c r="T38" i="13" s="1"/>
  <c r="L38" i="12"/>
  <c r="D38" i="13" s="1"/>
  <c r="P37" i="12"/>
  <c r="T37" i="13" s="1"/>
  <c r="L37" i="12"/>
  <c r="D37" i="13" s="1"/>
  <c r="P35" i="12"/>
  <c r="T35" i="13" s="1"/>
  <c r="L35" i="12"/>
  <c r="D35" i="13" s="1"/>
  <c r="P34" i="12"/>
  <c r="T34" i="13" s="1"/>
  <c r="L34" i="12"/>
  <c r="D34" i="13" s="1"/>
  <c r="P33" i="12"/>
  <c r="T33" i="13" s="1"/>
  <c r="L33" i="12"/>
  <c r="D33" i="13" s="1"/>
  <c r="P32" i="12"/>
  <c r="T32" i="13" s="1"/>
  <c r="L32" i="12"/>
  <c r="D32" i="13" s="1"/>
  <c r="P31" i="12"/>
  <c r="T31" i="13" s="1"/>
  <c r="L31" i="12"/>
  <c r="D31" i="13" s="1"/>
  <c r="J30" i="12"/>
  <c r="P30" i="12"/>
  <c r="T30" i="13" s="1"/>
  <c r="D30" i="12"/>
  <c r="L30" i="12" s="1"/>
  <c r="D30" i="13" s="1"/>
  <c r="P29" i="12"/>
  <c r="T29" i="13" s="1"/>
  <c r="L29" i="12"/>
  <c r="D29" i="13" s="1"/>
  <c r="P28" i="12"/>
  <c r="T28" i="13" s="1"/>
  <c r="L28" i="12"/>
  <c r="D28" i="13" s="1"/>
  <c r="P26" i="12"/>
  <c r="T26" i="13" s="1"/>
  <c r="L26" i="12"/>
  <c r="D26" i="13" s="1"/>
  <c r="P24" i="12"/>
  <c r="T24" i="13" s="1"/>
  <c r="L24" i="12"/>
  <c r="D24" i="13" s="1"/>
  <c r="P23" i="12"/>
  <c r="T23" i="13" s="1"/>
  <c r="L23" i="12"/>
  <c r="D23" i="13" s="1"/>
  <c r="P22" i="12"/>
  <c r="T22" i="13" s="1"/>
  <c r="L22" i="12"/>
  <c r="D22" i="13" s="1"/>
  <c r="P21" i="12"/>
  <c r="T21" i="13" s="1"/>
  <c r="L21" i="12"/>
  <c r="D21" i="13" s="1"/>
  <c r="P20" i="12"/>
  <c r="T20" i="13" s="1"/>
  <c r="L20" i="12"/>
  <c r="D20" i="13" s="1"/>
  <c r="P19" i="12"/>
  <c r="T19" i="13" s="1"/>
  <c r="L19" i="12"/>
  <c r="D19" i="13" s="1"/>
  <c r="P18" i="12"/>
  <c r="T18" i="13" s="1"/>
  <c r="L18" i="12"/>
  <c r="D18" i="13" s="1"/>
  <c r="P17" i="12"/>
  <c r="T17" i="13" s="1"/>
  <c r="J17" i="12"/>
  <c r="D17" i="12"/>
  <c r="L17" i="12" s="1"/>
  <c r="D17" i="13" s="1"/>
  <c r="P16" i="12"/>
  <c r="T16" i="13" s="1"/>
  <c r="L16" i="12"/>
  <c r="D16" i="13" s="1"/>
  <c r="P15" i="12"/>
  <c r="T15" i="13" s="1"/>
  <c r="L15" i="12"/>
  <c r="D15" i="13" s="1"/>
  <c r="P14" i="12"/>
  <c r="T14" i="13" s="1"/>
  <c r="L14" i="12"/>
  <c r="D14" i="13" s="1"/>
  <c r="P13" i="12"/>
  <c r="T13" i="13" s="1"/>
  <c r="L13" i="12"/>
  <c r="D13" i="13" s="1"/>
  <c r="P12" i="12"/>
  <c r="T12" i="13" s="1"/>
  <c r="L12" i="12"/>
  <c r="D12" i="13" s="1"/>
  <c r="P11" i="12"/>
  <c r="T11" i="13" s="1"/>
  <c r="L11" i="12"/>
  <c r="D11" i="13" s="1"/>
  <c r="P10" i="12"/>
  <c r="T10" i="13" s="1"/>
  <c r="L10" i="12"/>
  <c r="D10" i="13" s="1"/>
  <c r="P9" i="12"/>
  <c r="T9" i="13" s="1"/>
  <c r="L9" i="12"/>
  <c r="D9" i="13" s="1"/>
  <c r="J8" i="12"/>
  <c r="P8" i="12"/>
  <c r="T8" i="13" s="1"/>
  <c r="D8" i="12"/>
  <c r="L8" i="12" s="1"/>
  <c r="D8" i="13" s="1"/>
  <c r="P7" i="12"/>
  <c r="T7" i="13" s="1"/>
  <c r="L7" i="12"/>
  <c r="D7" i="13" s="1"/>
  <c r="P6" i="12"/>
  <c r="T6" i="13" s="1"/>
  <c r="D83" i="11"/>
  <c r="J125" i="11"/>
  <c r="P123" i="11"/>
  <c r="U123" i="13" s="1"/>
  <c r="L123" i="11"/>
  <c r="E123" i="13" s="1"/>
  <c r="P121" i="11"/>
  <c r="U121" i="13" s="1"/>
  <c r="L121" i="11"/>
  <c r="E121" i="13" s="1"/>
  <c r="P120" i="11"/>
  <c r="U120" i="13" s="1"/>
  <c r="L120" i="11"/>
  <c r="P119" i="11"/>
  <c r="U119" i="13" s="1"/>
  <c r="L119" i="11"/>
  <c r="E119" i="13" s="1"/>
  <c r="P118" i="11"/>
  <c r="U118" i="13" s="1"/>
  <c r="L118" i="11"/>
  <c r="P117" i="11"/>
  <c r="U117" i="13" s="1"/>
  <c r="L117" i="11"/>
  <c r="E117" i="13" s="1"/>
  <c r="P116" i="11"/>
  <c r="U116" i="13" s="1"/>
  <c r="L116" i="11"/>
  <c r="J115" i="11"/>
  <c r="P115" i="11"/>
  <c r="U115" i="13" s="1"/>
  <c r="D115" i="11"/>
  <c r="L115" i="11" s="1"/>
  <c r="E115" i="13" s="1"/>
  <c r="P111" i="11"/>
  <c r="M111" i="11"/>
  <c r="I111" i="13" s="1"/>
  <c r="L111" i="11"/>
  <c r="E111" i="13" s="1"/>
  <c r="P110" i="11"/>
  <c r="U110" i="13" s="1"/>
  <c r="L110" i="11"/>
  <c r="E110" i="13" s="1"/>
  <c r="P109" i="11"/>
  <c r="L109" i="11"/>
  <c r="E109" i="13" s="1"/>
  <c r="P108" i="11"/>
  <c r="U108" i="13" s="1"/>
  <c r="L108" i="11"/>
  <c r="E108" i="13" s="1"/>
  <c r="P107" i="11"/>
  <c r="M107" i="11"/>
  <c r="I107" i="13" s="1"/>
  <c r="L107" i="11"/>
  <c r="E107" i="13" s="1"/>
  <c r="P106" i="11"/>
  <c r="U106" i="13" s="1"/>
  <c r="L106" i="11"/>
  <c r="E106" i="13" s="1"/>
  <c r="P105" i="11"/>
  <c r="L105" i="11"/>
  <c r="E105" i="13" s="1"/>
  <c r="P104" i="11"/>
  <c r="U104" i="13" s="1"/>
  <c r="L104" i="11"/>
  <c r="E104" i="13" s="1"/>
  <c r="P103" i="11"/>
  <c r="M103" i="11"/>
  <c r="I103" i="13" s="1"/>
  <c r="L103" i="11"/>
  <c r="E103" i="13" s="1"/>
  <c r="P102" i="11"/>
  <c r="U102" i="13" s="1"/>
  <c r="L102" i="11"/>
  <c r="E102" i="13" s="1"/>
  <c r="P101" i="11"/>
  <c r="U101" i="13" s="1"/>
  <c r="M101" i="11"/>
  <c r="I101" i="13" s="1"/>
  <c r="L101" i="11"/>
  <c r="E101" i="13" s="1"/>
  <c r="P100" i="11"/>
  <c r="U100" i="13" s="1"/>
  <c r="L100" i="11"/>
  <c r="E100" i="13" s="1"/>
  <c r="P99" i="11"/>
  <c r="U99" i="13" s="1"/>
  <c r="M99" i="11"/>
  <c r="I99" i="13" s="1"/>
  <c r="L99" i="11"/>
  <c r="E99" i="13" s="1"/>
  <c r="P98" i="11"/>
  <c r="U98" i="13" s="1"/>
  <c r="L98" i="11"/>
  <c r="E98" i="13" s="1"/>
  <c r="P97" i="11"/>
  <c r="L97" i="11"/>
  <c r="E97" i="13" s="1"/>
  <c r="P96" i="11"/>
  <c r="U96" i="13" s="1"/>
  <c r="L96" i="11"/>
  <c r="E96" i="13" s="1"/>
  <c r="P95" i="11"/>
  <c r="M95" i="11"/>
  <c r="I95" i="13" s="1"/>
  <c r="L95" i="11"/>
  <c r="E95" i="13" s="1"/>
  <c r="P94" i="11"/>
  <c r="U94" i="13" s="1"/>
  <c r="L94" i="11"/>
  <c r="E94" i="13" s="1"/>
  <c r="P93" i="11"/>
  <c r="L93" i="11"/>
  <c r="E93" i="13" s="1"/>
  <c r="P92" i="11"/>
  <c r="U92" i="13" s="1"/>
  <c r="L92" i="11"/>
  <c r="E92" i="13" s="1"/>
  <c r="P91" i="11"/>
  <c r="M91" i="11"/>
  <c r="I91" i="13" s="1"/>
  <c r="L91" i="11"/>
  <c r="E91" i="13" s="1"/>
  <c r="P89" i="11"/>
  <c r="L89" i="11"/>
  <c r="E89" i="13" s="1"/>
  <c r="P88" i="11"/>
  <c r="U88" i="13" s="1"/>
  <c r="L88" i="11"/>
  <c r="E88" i="13" s="1"/>
  <c r="P87" i="11"/>
  <c r="M87" i="11"/>
  <c r="I87" i="13" s="1"/>
  <c r="L87" i="11"/>
  <c r="E87" i="13" s="1"/>
  <c r="P86" i="11"/>
  <c r="U86" i="13" s="1"/>
  <c r="L86" i="11"/>
  <c r="E86" i="13" s="1"/>
  <c r="P84" i="11"/>
  <c r="U84" i="13" s="1"/>
  <c r="M84" i="11"/>
  <c r="I84" i="13" s="1"/>
  <c r="L84" i="11"/>
  <c r="E84" i="13" s="1"/>
  <c r="L83" i="11"/>
  <c r="E83" i="13" s="1"/>
  <c r="J83" i="11"/>
  <c r="P83" i="11"/>
  <c r="U83" i="13" s="1"/>
  <c r="P81" i="11"/>
  <c r="U81" i="13" s="1"/>
  <c r="L81" i="11"/>
  <c r="E81" i="13" s="1"/>
  <c r="P80" i="11"/>
  <c r="U80" i="13" s="1"/>
  <c r="L80" i="11"/>
  <c r="P78" i="11"/>
  <c r="U78" i="13" s="1"/>
  <c r="L78" i="11"/>
  <c r="P77" i="11"/>
  <c r="U77" i="13" s="1"/>
  <c r="L77" i="11"/>
  <c r="E77" i="13" s="1"/>
  <c r="P76" i="11"/>
  <c r="U76" i="13" s="1"/>
  <c r="L76" i="11"/>
  <c r="P75" i="11"/>
  <c r="U75" i="13" s="1"/>
  <c r="L75" i="11"/>
  <c r="E75" i="13" s="1"/>
  <c r="P74" i="11"/>
  <c r="U74" i="13" s="1"/>
  <c r="L74" i="11"/>
  <c r="P73" i="11"/>
  <c r="U73" i="13" s="1"/>
  <c r="L73" i="11"/>
  <c r="E73" i="13" s="1"/>
  <c r="P72" i="11"/>
  <c r="U72" i="13" s="1"/>
  <c r="L72" i="11"/>
  <c r="P71" i="11"/>
  <c r="U71" i="13" s="1"/>
  <c r="L71" i="11"/>
  <c r="E71" i="13" s="1"/>
  <c r="P70" i="11"/>
  <c r="U70" i="13" s="1"/>
  <c r="L70" i="11"/>
  <c r="P69" i="11"/>
  <c r="U69" i="13" s="1"/>
  <c r="L69" i="11"/>
  <c r="E69" i="13" s="1"/>
  <c r="J68" i="11"/>
  <c r="P68" i="11"/>
  <c r="U68" i="13" s="1"/>
  <c r="D68" i="11"/>
  <c r="L68" i="11" s="1"/>
  <c r="E68" i="13" s="1"/>
  <c r="P67" i="11"/>
  <c r="U67" i="13" s="1"/>
  <c r="L67" i="11"/>
  <c r="E67" i="13" s="1"/>
  <c r="P66" i="11"/>
  <c r="U66" i="13" s="1"/>
  <c r="L66" i="11"/>
  <c r="E66" i="13" s="1"/>
  <c r="P65" i="11"/>
  <c r="U65" i="13" s="1"/>
  <c r="L65" i="11"/>
  <c r="P64" i="11"/>
  <c r="U64" i="13" s="1"/>
  <c r="L64" i="11"/>
  <c r="E64" i="13" s="1"/>
  <c r="P63" i="11"/>
  <c r="U63" i="13" s="1"/>
  <c r="L63" i="11"/>
  <c r="P61" i="11"/>
  <c r="U61" i="13" s="1"/>
  <c r="L61" i="11"/>
  <c r="P58" i="11"/>
  <c r="U58" i="13" s="1"/>
  <c r="L58" i="11"/>
  <c r="E58" i="13" s="1"/>
  <c r="P57" i="11"/>
  <c r="L57" i="11"/>
  <c r="E57" i="13" s="1"/>
  <c r="P56" i="11"/>
  <c r="U56" i="13" s="1"/>
  <c r="L56" i="11"/>
  <c r="E56" i="13" s="1"/>
  <c r="P55" i="11"/>
  <c r="M55" i="11"/>
  <c r="I55" i="13" s="1"/>
  <c r="L55" i="11"/>
  <c r="E55" i="13" s="1"/>
  <c r="P54" i="11"/>
  <c r="U54" i="13" s="1"/>
  <c r="L54" i="11"/>
  <c r="E54" i="13" s="1"/>
  <c r="P53" i="11"/>
  <c r="L53" i="11"/>
  <c r="E53" i="13" s="1"/>
  <c r="P52" i="11"/>
  <c r="U52" i="13" s="1"/>
  <c r="L52" i="11"/>
  <c r="E52" i="13" s="1"/>
  <c r="P51" i="11"/>
  <c r="M51" i="11"/>
  <c r="I51" i="13" s="1"/>
  <c r="L51" i="11"/>
  <c r="E51" i="13" s="1"/>
  <c r="P50" i="11"/>
  <c r="U50" i="13" s="1"/>
  <c r="L50" i="11"/>
  <c r="E50" i="13" s="1"/>
  <c r="P49" i="11"/>
  <c r="U49" i="13" s="1"/>
  <c r="M49" i="11"/>
  <c r="I49" i="13" s="1"/>
  <c r="L49" i="11"/>
  <c r="E49" i="13" s="1"/>
  <c r="J48" i="11"/>
  <c r="P48" i="11"/>
  <c r="U48" i="13" s="1"/>
  <c r="D48" i="11"/>
  <c r="L48" i="11" s="1"/>
  <c r="E48" i="13" s="1"/>
  <c r="P47" i="11"/>
  <c r="U47" i="13" s="1"/>
  <c r="L47" i="11"/>
  <c r="E47" i="13" s="1"/>
  <c r="P46" i="11"/>
  <c r="M46" i="11"/>
  <c r="I46" i="13" s="1"/>
  <c r="L46" i="11"/>
  <c r="E46" i="13" s="1"/>
  <c r="P45" i="11"/>
  <c r="U45" i="13" s="1"/>
  <c r="L45" i="11"/>
  <c r="E45" i="13" s="1"/>
  <c r="P42" i="11"/>
  <c r="U42" i="13" s="1"/>
  <c r="L42" i="11"/>
  <c r="E42" i="13" s="1"/>
  <c r="P41" i="11"/>
  <c r="U41" i="13" s="1"/>
  <c r="L41" i="11"/>
  <c r="E41" i="13" s="1"/>
  <c r="P39" i="11"/>
  <c r="M39" i="11"/>
  <c r="I39" i="13" s="1"/>
  <c r="L39" i="11"/>
  <c r="E39" i="13" s="1"/>
  <c r="P38" i="11"/>
  <c r="U38" i="13" s="1"/>
  <c r="L38" i="11"/>
  <c r="E38" i="13" s="1"/>
  <c r="P37" i="11"/>
  <c r="L37" i="11"/>
  <c r="E37" i="13" s="1"/>
  <c r="P35" i="11"/>
  <c r="U35" i="13" s="1"/>
  <c r="L35" i="11"/>
  <c r="E35" i="13" s="1"/>
  <c r="P34" i="11"/>
  <c r="M34" i="11"/>
  <c r="I34" i="13" s="1"/>
  <c r="L34" i="11"/>
  <c r="E34" i="13" s="1"/>
  <c r="P33" i="11"/>
  <c r="U33" i="13" s="1"/>
  <c r="L33" i="11"/>
  <c r="E33" i="13" s="1"/>
  <c r="P32" i="11"/>
  <c r="U32" i="13" s="1"/>
  <c r="M32" i="11"/>
  <c r="I32" i="13" s="1"/>
  <c r="L32" i="11"/>
  <c r="E32" i="13" s="1"/>
  <c r="P31" i="11"/>
  <c r="L31" i="11"/>
  <c r="E31" i="13" s="1"/>
  <c r="J30" i="11"/>
  <c r="P30" i="11"/>
  <c r="U30" i="13" s="1"/>
  <c r="D30" i="11"/>
  <c r="L30" i="11" s="1"/>
  <c r="E30" i="13" s="1"/>
  <c r="P29" i="11"/>
  <c r="U29" i="13" s="1"/>
  <c r="L29" i="11"/>
  <c r="E29" i="13" s="1"/>
  <c r="P28" i="11"/>
  <c r="U28" i="13" s="1"/>
  <c r="M28" i="11"/>
  <c r="I28" i="13" s="1"/>
  <c r="L28" i="11"/>
  <c r="E28" i="13" s="1"/>
  <c r="P27" i="11"/>
  <c r="U27" i="13" s="1"/>
  <c r="L27" i="11"/>
  <c r="E27" i="13" s="1"/>
  <c r="P26" i="11"/>
  <c r="L26" i="11"/>
  <c r="E26" i="13" s="1"/>
  <c r="P24" i="11"/>
  <c r="U24" i="13" s="1"/>
  <c r="L24" i="11"/>
  <c r="E24" i="13" s="1"/>
  <c r="P23" i="11"/>
  <c r="M23" i="11"/>
  <c r="I23" i="13" s="1"/>
  <c r="L23" i="11"/>
  <c r="E23" i="13" s="1"/>
  <c r="P22" i="11"/>
  <c r="U22" i="13" s="1"/>
  <c r="L22" i="11"/>
  <c r="E22" i="13" s="1"/>
  <c r="P21" i="11"/>
  <c r="L21" i="11"/>
  <c r="E21" i="13" s="1"/>
  <c r="P20" i="11"/>
  <c r="U20" i="13" s="1"/>
  <c r="L20" i="11"/>
  <c r="E20" i="13" s="1"/>
  <c r="P19" i="11"/>
  <c r="M19" i="11"/>
  <c r="I19" i="13" s="1"/>
  <c r="L19" i="11"/>
  <c r="E19" i="13" s="1"/>
  <c r="P18" i="11"/>
  <c r="U18" i="13" s="1"/>
  <c r="L18" i="11"/>
  <c r="E18" i="13" s="1"/>
  <c r="J17" i="11"/>
  <c r="P17" i="11"/>
  <c r="U17" i="13" s="1"/>
  <c r="D17" i="11"/>
  <c r="L17" i="11" s="1"/>
  <c r="E17" i="13" s="1"/>
  <c r="P16" i="11"/>
  <c r="U16" i="13" s="1"/>
  <c r="L16" i="11"/>
  <c r="E16" i="13" s="1"/>
  <c r="P15" i="11"/>
  <c r="U15" i="13" s="1"/>
  <c r="L15" i="11"/>
  <c r="E15" i="13" s="1"/>
  <c r="P14" i="11"/>
  <c r="M14" i="11"/>
  <c r="I14" i="13" s="1"/>
  <c r="L14" i="11"/>
  <c r="E14" i="13" s="1"/>
  <c r="P13" i="11"/>
  <c r="U13" i="13" s="1"/>
  <c r="L13" i="11"/>
  <c r="E13" i="13" s="1"/>
  <c r="P12" i="11"/>
  <c r="U12" i="13" s="1"/>
  <c r="M12" i="11"/>
  <c r="I12" i="13" s="1"/>
  <c r="L12" i="11"/>
  <c r="E12" i="13" s="1"/>
  <c r="P11" i="11"/>
  <c r="U11" i="13" s="1"/>
  <c r="L11" i="11"/>
  <c r="E11" i="13" s="1"/>
  <c r="P10" i="11"/>
  <c r="L10" i="11"/>
  <c r="E10" i="13" s="1"/>
  <c r="P9" i="11"/>
  <c r="U9" i="13" s="1"/>
  <c r="L9" i="11"/>
  <c r="E9" i="13" s="1"/>
  <c r="J8" i="11"/>
  <c r="P8" i="11"/>
  <c r="U8" i="13" s="1"/>
  <c r="D8" i="11"/>
  <c r="L8" i="11" s="1"/>
  <c r="E8" i="13" s="1"/>
  <c r="P7" i="11"/>
  <c r="U7" i="13" s="1"/>
  <c r="L7" i="11"/>
  <c r="E7" i="13" s="1"/>
  <c r="P6" i="11"/>
  <c r="U6" i="13" s="1"/>
  <c r="O10" i="11" l="1"/>
  <c r="Q10" i="13" s="1"/>
  <c r="U10" i="13"/>
  <c r="M10" i="11"/>
  <c r="I10" i="13" s="1"/>
  <c r="O12" i="11"/>
  <c r="Q12" i="13" s="1"/>
  <c r="O14" i="11"/>
  <c r="Q14" i="13" s="1"/>
  <c r="U14" i="13"/>
  <c r="O19" i="11"/>
  <c r="Q19" i="13" s="1"/>
  <c r="U19" i="13"/>
  <c r="M21" i="11"/>
  <c r="I21" i="13" s="1"/>
  <c r="O23" i="11"/>
  <c r="Q23" i="13" s="1"/>
  <c r="U23" i="13"/>
  <c r="M26" i="11"/>
  <c r="I26" i="13" s="1"/>
  <c r="O28" i="11"/>
  <c r="Q28" i="13" s="1"/>
  <c r="M31" i="11"/>
  <c r="I31" i="13" s="1"/>
  <c r="O32" i="11"/>
  <c r="Q32" i="13" s="1"/>
  <c r="O34" i="11"/>
  <c r="Q34" i="13" s="1"/>
  <c r="U34" i="13"/>
  <c r="M37" i="11"/>
  <c r="I37" i="13" s="1"/>
  <c r="O39" i="11"/>
  <c r="Q39" i="13" s="1"/>
  <c r="U39" i="13"/>
  <c r="M42" i="11"/>
  <c r="I42" i="13" s="1"/>
  <c r="O46" i="11"/>
  <c r="Q46" i="13" s="1"/>
  <c r="U46" i="13"/>
  <c r="O49" i="11"/>
  <c r="Q49" i="13" s="1"/>
  <c r="O51" i="11"/>
  <c r="Q51" i="13" s="1"/>
  <c r="U51" i="13"/>
  <c r="M53" i="11"/>
  <c r="I53" i="13" s="1"/>
  <c r="O55" i="11"/>
  <c r="Q55" i="13" s="1"/>
  <c r="U55" i="13"/>
  <c r="M57" i="11"/>
  <c r="I57" i="13" s="1"/>
  <c r="O61" i="11"/>
  <c r="Q61" i="13" s="1"/>
  <c r="E61" i="13"/>
  <c r="O63" i="11"/>
  <c r="Q63" i="13" s="1"/>
  <c r="E63" i="13"/>
  <c r="O65" i="11"/>
  <c r="Q65" i="13" s="1"/>
  <c r="E65" i="13"/>
  <c r="O84" i="11"/>
  <c r="Q84" i="13" s="1"/>
  <c r="O87" i="11"/>
  <c r="Q87" i="13" s="1"/>
  <c r="U87" i="13"/>
  <c r="M89" i="11"/>
  <c r="I89" i="13" s="1"/>
  <c r="O91" i="11"/>
  <c r="Q91" i="13" s="1"/>
  <c r="U91" i="13"/>
  <c r="M93" i="11"/>
  <c r="I93" i="13" s="1"/>
  <c r="O95" i="11"/>
  <c r="Q95" i="13" s="1"/>
  <c r="U95" i="13"/>
  <c r="M97" i="11"/>
  <c r="I97" i="13" s="1"/>
  <c r="O99" i="11"/>
  <c r="Q99" i="13" s="1"/>
  <c r="O101" i="11"/>
  <c r="Q101" i="13" s="1"/>
  <c r="O103" i="11"/>
  <c r="Q103" i="13" s="1"/>
  <c r="U103" i="13"/>
  <c r="M105" i="11"/>
  <c r="I105" i="13" s="1"/>
  <c r="O107" i="11"/>
  <c r="Q107" i="13" s="1"/>
  <c r="U107" i="13"/>
  <c r="M109" i="11"/>
  <c r="I109" i="13" s="1"/>
  <c r="O111" i="11"/>
  <c r="Q111" i="13" s="1"/>
  <c r="U111" i="13"/>
  <c r="O116" i="11"/>
  <c r="Q116" i="13" s="1"/>
  <c r="E116" i="13"/>
  <c r="O118" i="11"/>
  <c r="Q118" i="13" s="1"/>
  <c r="E118" i="13"/>
  <c r="O120" i="11"/>
  <c r="Q120" i="13" s="1"/>
  <c r="E120" i="13"/>
  <c r="M50" i="12"/>
  <c r="H50" i="13" s="1"/>
  <c r="M54" i="12"/>
  <c r="H54" i="13" s="1"/>
  <c r="M58" i="12"/>
  <c r="H58" i="13" s="1"/>
  <c r="M64" i="12"/>
  <c r="H64" i="13" s="1"/>
  <c r="M72" i="12"/>
  <c r="H72" i="13" s="1"/>
  <c r="M76" i="12"/>
  <c r="H76" i="13" s="1"/>
  <c r="M80" i="12"/>
  <c r="H80" i="13" s="1"/>
  <c r="M86" i="12"/>
  <c r="H86" i="13" s="1"/>
  <c r="M90" i="12"/>
  <c r="H90" i="13" s="1"/>
  <c r="M94" i="12"/>
  <c r="H94" i="13" s="1"/>
  <c r="M98" i="12"/>
  <c r="H98" i="13" s="1"/>
  <c r="M102" i="12"/>
  <c r="H102" i="13" s="1"/>
  <c r="M106" i="12"/>
  <c r="H106" i="13" s="1"/>
  <c r="M110" i="12"/>
  <c r="H110" i="13" s="1"/>
  <c r="M116" i="12"/>
  <c r="H116" i="13" s="1"/>
  <c r="M118" i="12"/>
  <c r="H118" i="13" s="1"/>
  <c r="M120" i="12"/>
  <c r="H120" i="13" s="1"/>
  <c r="M123" i="12"/>
  <c r="H123" i="13" s="1"/>
  <c r="O36" i="12"/>
  <c r="P36" i="13" s="1"/>
  <c r="T36" i="13"/>
  <c r="M40" i="12"/>
  <c r="H40" i="13" s="1"/>
  <c r="O44" i="12"/>
  <c r="P44" i="13" s="1"/>
  <c r="T44" i="13"/>
  <c r="O60" i="12"/>
  <c r="P60" i="13" s="1"/>
  <c r="T60" i="13"/>
  <c r="M81" i="12"/>
  <c r="H81" i="13" s="1"/>
  <c r="O85" i="12"/>
  <c r="P85" i="13" s="1"/>
  <c r="T85" i="13"/>
  <c r="M59" i="11"/>
  <c r="I59" i="13" s="1"/>
  <c r="O43" i="11"/>
  <c r="Q43" i="13" s="1"/>
  <c r="E43" i="13"/>
  <c r="M44" i="11"/>
  <c r="I44" i="13" s="1"/>
  <c r="O40" i="11"/>
  <c r="Q40" i="13" s="1"/>
  <c r="U40" i="13"/>
  <c r="M25" i="11"/>
  <c r="I25" i="13" s="1"/>
  <c r="O36" i="11"/>
  <c r="Q36" i="13" s="1"/>
  <c r="U36" i="13"/>
  <c r="M79" i="11"/>
  <c r="I79" i="13" s="1"/>
  <c r="O85" i="11"/>
  <c r="Q85" i="13" s="1"/>
  <c r="U85" i="13"/>
  <c r="M122" i="11"/>
  <c r="I122" i="13" s="1"/>
  <c r="M7" i="11"/>
  <c r="I7" i="13" s="1"/>
  <c r="O21" i="11"/>
  <c r="Q21" i="13" s="1"/>
  <c r="U21" i="13"/>
  <c r="O26" i="11"/>
  <c r="Q26" i="13" s="1"/>
  <c r="U26" i="13"/>
  <c r="O31" i="11"/>
  <c r="Q31" i="13" s="1"/>
  <c r="U31" i="13"/>
  <c r="O37" i="11"/>
  <c r="Q37" i="13" s="1"/>
  <c r="U37" i="13"/>
  <c r="O53" i="11"/>
  <c r="Q53" i="13" s="1"/>
  <c r="U53" i="13"/>
  <c r="O57" i="11"/>
  <c r="Q57" i="13" s="1"/>
  <c r="U57" i="13"/>
  <c r="O70" i="11"/>
  <c r="Q70" i="13" s="1"/>
  <c r="E70" i="13"/>
  <c r="O72" i="11"/>
  <c r="Q72" i="13" s="1"/>
  <c r="E72" i="13"/>
  <c r="O74" i="11"/>
  <c r="Q74" i="13" s="1"/>
  <c r="E74" i="13"/>
  <c r="O76" i="11"/>
  <c r="Q76" i="13" s="1"/>
  <c r="E76" i="13"/>
  <c r="O78" i="11"/>
  <c r="Q78" i="13" s="1"/>
  <c r="E78" i="13"/>
  <c r="O80" i="11"/>
  <c r="Q80" i="13" s="1"/>
  <c r="E80" i="13"/>
  <c r="O89" i="11"/>
  <c r="Q89" i="13" s="1"/>
  <c r="U89" i="13"/>
  <c r="O93" i="11"/>
  <c r="Q93" i="13" s="1"/>
  <c r="U93" i="13"/>
  <c r="O97" i="11"/>
  <c r="Q97" i="13" s="1"/>
  <c r="U97" i="13"/>
  <c r="O105" i="11"/>
  <c r="Q105" i="13" s="1"/>
  <c r="U105" i="13"/>
  <c r="O109" i="11"/>
  <c r="Q109" i="13" s="1"/>
  <c r="U109" i="13"/>
  <c r="O116" i="12"/>
  <c r="P116" i="13" s="1"/>
  <c r="O118" i="12"/>
  <c r="P118" i="13" s="1"/>
  <c r="O120" i="12"/>
  <c r="P120" i="13" s="1"/>
  <c r="O123" i="12"/>
  <c r="P123" i="13" s="1"/>
  <c r="O40" i="12"/>
  <c r="P40" i="13" s="1"/>
  <c r="T40" i="13"/>
  <c r="O59" i="12"/>
  <c r="P59" i="13" s="1"/>
  <c r="D59" i="13"/>
  <c r="O81" i="12"/>
  <c r="P81" i="13" s="1"/>
  <c r="T81" i="13"/>
  <c r="O59" i="11"/>
  <c r="Q59" i="13" s="1"/>
  <c r="U59" i="13"/>
  <c r="O44" i="11"/>
  <c r="Q44" i="13" s="1"/>
  <c r="U44" i="13"/>
  <c r="O25" i="11"/>
  <c r="Q25" i="13" s="1"/>
  <c r="U25" i="13"/>
  <c r="O79" i="11"/>
  <c r="Q79" i="13" s="1"/>
  <c r="U79" i="13"/>
  <c r="O122" i="11"/>
  <c r="Q122" i="13" s="1"/>
  <c r="U122" i="13"/>
  <c r="O50" i="12"/>
  <c r="P50" i="13" s="1"/>
  <c r="O52" i="12"/>
  <c r="P52" i="13" s="1"/>
  <c r="O54" i="12"/>
  <c r="P54" i="13" s="1"/>
  <c r="O56" i="12"/>
  <c r="P56" i="13" s="1"/>
  <c r="O58" i="12"/>
  <c r="P58" i="13" s="1"/>
  <c r="O62" i="12"/>
  <c r="P62" i="13" s="1"/>
  <c r="O64" i="12"/>
  <c r="P64" i="13" s="1"/>
  <c r="M32" i="12"/>
  <c r="H32" i="13" s="1"/>
  <c r="O66" i="12"/>
  <c r="P66" i="13" s="1"/>
  <c r="M10" i="12"/>
  <c r="H10" i="13" s="1"/>
  <c r="M12" i="12"/>
  <c r="H12" i="13" s="1"/>
  <c r="M14" i="12"/>
  <c r="H14" i="13" s="1"/>
  <c r="O10" i="12"/>
  <c r="P10" i="13" s="1"/>
  <c r="O12" i="12"/>
  <c r="P12" i="13" s="1"/>
  <c r="O14" i="12"/>
  <c r="P14" i="13" s="1"/>
  <c r="M24" i="12"/>
  <c r="H24" i="13" s="1"/>
  <c r="M16" i="12"/>
  <c r="H16" i="13" s="1"/>
  <c r="M29" i="12"/>
  <c r="H29" i="13" s="1"/>
  <c r="O29" i="12"/>
  <c r="P29" i="13" s="1"/>
  <c r="M18" i="12"/>
  <c r="H18" i="13" s="1"/>
  <c r="M20" i="12"/>
  <c r="H20" i="13" s="1"/>
  <c r="M22" i="12"/>
  <c r="H22" i="13" s="1"/>
  <c r="M31" i="12"/>
  <c r="H31" i="13" s="1"/>
  <c r="M33" i="12"/>
  <c r="H33" i="13" s="1"/>
  <c r="M35" i="12"/>
  <c r="H35" i="13" s="1"/>
  <c r="M38" i="12"/>
  <c r="H38" i="13" s="1"/>
  <c r="M41" i="12"/>
  <c r="H41" i="13" s="1"/>
  <c r="M45" i="12"/>
  <c r="H45" i="13" s="1"/>
  <c r="M47" i="12"/>
  <c r="H47" i="13" s="1"/>
  <c r="M69" i="12"/>
  <c r="H69" i="13" s="1"/>
  <c r="O70" i="12"/>
  <c r="P70" i="13" s="1"/>
  <c r="M71" i="12"/>
  <c r="H71" i="13" s="1"/>
  <c r="O72" i="12"/>
  <c r="P72" i="13" s="1"/>
  <c r="M73" i="12"/>
  <c r="H73" i="13" s="1"/>
  <c r="O74" i="12"/>
  <c r="P74" i="13" s="1"/>
  <c r="M75" i="12"/>
  <c r="H75" i="13" s="1"/>
  <c r="O76" i="12"/>
  <c r="P76" i="13" s="1"/>
  <c r="M77" i="12"/>
  <c r="H77" i="13" s="1"/>
  <c r="O78" i="12"/>
  <c r="P78" i="13" s="1"/>
  <c r="O80" i="12"/>
  <c r="P80" i="13" s="1"/>
  <c r="M84" i="12"/>
  <c r="H84" i="13" s="1"/>
  <c r="M87" i="12"/>
  <c r="H87" i="13" s="1"/>
  <c r="M89" i="12"/>
  <c r="H89" i="13" s="1"/>
  <c r="M91" i="12"/>
  <c r="H91" i="13" s="1"/>
  <c r="M93" i="12"/>
  <c r="H93" i="13" s="1"/>
  <c r="M95" i="12"/>
  <c r="H95" i="13" s="1"/>
  <c r="M97" i="12"/>
  <c r="H97" i="13" s="1"/>
  <c r="M99" i="12"/>
  <c r="H99" i="13" s="1"/>
  <c r="M101" i="12"/>
  <c r="H101" i="13" s="1"/>
  <c r="M103" i="12"/>
  <c r="H103" i="13" s="1"/>
  <c r="M105" i="12"/>
  <c r="H105" i="13" s="1"/>
  <c r="M107" i="12"/>
  <c r="H107" i="13" s="1"/>
  <c r="M109" i="12"/>
  <c r="H109" i="13" s="1"/>
  <c r="M111" i="12"/>
  <c r="H111" i="13" s="1"/>
  <c r="O16" i="12"/>
  <c r="P16" i="13" s="1"/>
  <c r="O18" i="12"/>
  <c r="P18" i="13" s="1"/>
  <c r="O20" i="12"/>
  <c r="P20" i="13" s="1"/>
  <c r="O22" i="12"/>
  <c r="P22" i="13" s="1"/>
  <c r="O33" i="12"/>
  <c r="P33" i="13" s="1"/>
  <c r="O35" i="12"/>
  <c r="P35" i="13" s="1"/>
  <c r="O38" i="12"/>
  <c r="P38" i="13" s="1"/>
  <c r="O41" i="12"/>
  <c r="P41" i="13" s="1"/>
  <c r="O45" i="12"/>
  <c r="P45" i="13" s="1"/>
  <c r="O47" i="12"/>
  <c r="P47" i="13" s="1"/>
  <c r="O84" i="12"/>
  <c r="P84" i="13" s="1"/>
  <c r="O87" i="12"/>
  <c r="P87" i="13" s="1"/>
  <c r="O89" i="12"/>
  <c r="P89" i="13" s="1"/>
  <c r="O91" i="12"/>
  <c r="P91" i="13" s="1"/>
  <c r="O93" i="12"/>
  <c r="P93" i="13" s="1"/>
  <c r="O95" i="12"/>
  <c r="P95" i="13" s="1"/>
  <c r="O97" i="12"/>
  <c r="P97" i="13" s="1"/>
  <c r="O99" i="12"/>
  <c r="P99" i="13" s="1"/>
  <c r="O101" i="12"/>
  <c r="P101" i="13" s="1"/>
  <c r="O103" i="12"/>
  <c r="P103" i="13" s="1"/>
  <c r="O105" i="12"/>
  <c r="P105" i="13" s="1"/>
  <c r="O107" i="12"/>
  <c r="P107" i="13" s="1"/>
  <c r="O109" i="12"/>
  <c r="P109" i="13" s="1"/>
  <c r="O111" i="12"/>
  <c r="P111" i="13" s="1"/>
  <c r="O24" i="12"/>
  <c r="P24" i="13" s="1"/>
  <c r="M117" i="12"/>
  <c r="H117" i="13" s="1"/>
  <c r="M119" i="12"/>
  <c r="H119" i="13" s="1"/>
  <c r="M121" i="12"/>
  <c r="H121" i="13" s="1"/>
  <c r="O117" i="12"/>
  <c r="P117" i="13" s="1"/>
  <c r="O119" i="12"/>
  <c r="P119" i="13" s="1"/>
  <c r="O121" i="12"/>
  <c r="P121" i="13" s="1"/>
  <c r="O86" i="12"/>
  <c r="P86" i="13" s="1"/>
  <c r="O88" i="12"/>
  <c r="P88" i="13" s="1"/>
  <c r="O90" i="12"/>
  <c r="P90" i="13" s="1"/>
  <c r="O92" i="12"/>
  <c r="P92" i="13" s="1"/>
  <c r="O94" i="12"/>
  <c r="P94" i="13" s="1"/>
  <c r="O96" i="12"/>
  <c r="P96" i="13" s="1"/>
  <c r="O98" i="12"/>
  <c r="P98" i="13" s="1"/>
  <c r="O100" i="12"/>
  <c r="P100" i="13" s="1"/>
  <c r="O102" i="12"/>
  <c r="P102" i="13" s="1"/>
  <c r="O104" i="12"/>
  <c r="P104" i="13" s="1"/>
  <c r="O106" i="12"/>
  <c r="P106" i="13" s="1"/>
  <c r="O108" i="12"/>
  <c r="P108" i="13" s="1"/>
  <c r="O110" i="12"/>
  <c r="P110" i="13" s="1"/>
  <c r="M68" i="12"/>
  <c r="H68" i="13" s="1"/>
  <c r="D6" i="12"/>
  <c r="L6" i="12" s="1"/>
  <c r="D6" i="13" s="1"/>
  <c r="O69" i="12"/>
  <c r="P69" i="13" s="1"/>
  <c r="O71" i="12"/>
  <c r="P71" i="13" s="1"/>
  <c r="O73" i="12"/>
  <c r="P73" i="13" s="1"/>
  <c r="O75" i="12"/>
  <c r="P75" i="13" s="1"/>
  <c r="O77" i="12"/>
  <c r="P77" i="13" s="1"/>
  <c r="M49" i="12"/>
  <c r="H49" i="13" s="1"/>
  <c r="M51" i="12"/>
  <c r="H51" i="13" s="1"/>
  <c r="M53" i="12"/>
  <c r="H53" i="13" s="1"/>
  <c r="M55" i="12"/>
  <c r="H55" i="13" s="1"/>
  <c r="M57" i="12"/>
  <c r="H57" i="13" s="1"/>
  <c r="M61" i="12"/>
  <c r="H61" i="13" s="1"/>
  <c r="M63" i="12"/>
  <c r="H63" i="13" s="1"/>
  <c r="M65" i="12"/>
  <c r="H65" i="13" s="1"/>
  <c r="M67" i="12"/>
  <c r="H67" i="13" s="1"/>
  <c r="O49" i="12"/>
  <c r="P49" i="13" s="1"/>
  <c r="O51" i="12"/>
  <c r="P51" i="13" s="1"/>
  <c r="O53" i="12"/>
  <c r="P53" i="13" s="1"/>
  <c r="O55" i="12"/>
  <c r="P55" i="13" s="1"/>
  <c r="O57" i="12"/>
  <c r="P57" i="13" s="1"/>
  <c r="O61" i="12"/>
  <c r="P61" i="13" s="1"/>
  <c r="O63" i="12"/>
  <c r="P63" i="13" s="1"/>
  <c r="O65" i="12"/>
  <c r="P65" i="13" s="1"/>
  <c r="O67" i="12"/>
  <c r="P67" i="13" s="1"/>
  <c r="O31" i="12"/>
  <c r="P31" i="13" s="1"/>
  <c r="O32" i="12"/>
  <c r="P32" i="13" s="1"/>
  <c r="M19" i="12"/>
  <c r="H19" i="13" s="1"/>
  <c r="M21" i="12"/>
  <c r="H21" i="13" s="1"/>
  <c r="M23" i="12"/>
  <c r="H23" i="13" s="1"/>
  <c r="M26" i="12"/>
  <c r="H26" i="13" s="1"/>
  <c r="M28" i="12"/>
  <c r="H28" i="13" s="1"/>
  <c r="O19" i="12"/>
  <c r="P19" i="13" s="1"/>
  <c r="O21" i="12"/>
  <c r="P21" i="13" s="1"/>
  <c r="O23" i="12"/>
  <c r="P23" i="13" s="1"/>
  <c r="O26" i="12"/>
  <c r="P26" i="13" s="1"/>
  <c r="O28" i="12"/>
  <c r="P28" i="13" s="1"/>
  <c r="M9" i="12"/>
  <c r="H9" i="13" s="1"/>
  <c r="M11" i="12"/>
  <c r="H11" i="13" s="1"/>
  <c r="M13" i="12"/>
  <c r="H13" i="13" s="1"/>
  <c r="M15" i="12"/>
  <c r="H15" i="13" s="1"/>
  <c r="O9" i="12"/>
  <c r="P9" i="13" s="1"/>
  <c r="O11" i="12"/>
  <c r="P11" i="13" s="1"/>
  <c r="O13" i="12"/>
  <c r="P13" i="13" s="1"/>
  <c r="O15" i="12"/>
  <c r="P15" i="13" s="1"/>
  <c r="O34" i="12"/>
  <c r="P34" i="13" s="1"/>
  <c r="O37" i="12"/>
  <c r="P37" i="13" s="1"/>
  <c r="O39" i="12"/>
  <c r="P39" i="13" s="1"/>
  <c r="O42" i="12"/>
  <c r="P42" i="13" s="1"/>
  <c r="O46" i="12"/>
  <c r="P46" i="13" s="1"/>
  <c r="M7" i="12"/>
  <c r="O7" i="12"/>
  <c r="M34" i="12"/>
  <c r="H34" i="13" s="1"/>
  <c r="M37" i="12"/>
  <c r="H37" i="13" s="1"/>
  <c r="M39" i="12"/>
  <c r="H39" i="13" s="1"/>
  <c r="M42" i="12"/>
  <c r="H42" i="13" s="1"/>
  <c r="M46" i="12"/>
  <c r="H46" i="13" s="1"/>
  <c r="M67" i="11"/>
  <c r="I67" i="13" s="1"/>
  <c r="M16" i="11"/>
  <c r="I16" i="13" s="1"/>
  <c r="M123" i="11"/>
  <c r="I123" i="13" s="1"/>
  <c r="O42" i="11"/>
  <c r="Q42" i="13" s="1"/>
  <c r="M116" i="11"/>
  <c r="I116" i="13" s="1"/>
  <c r="M118" i="11"/>
  <c r="I118" i="13" s="1"/>
  <c r="M120" i="11"/>
  <c r="I120" i="13" s="1"/>
  <c r="O123" i="11"/>
  <c r="Q123" i="13" s="1"/>
  <c r="M80" i="11"/>
  <c r="I80" i="13" s="1"/>
  <c r="M70" i="11"/>
  <c r="I70" i="13" s="1"/>
  <c r="M72" i="11"/>
  <c r="I72" i="13" s="1"/>
  <c r="M74" i="11"/>
  <c r="I74" i="13" s="1"/>
  <c r="M76" i="11"/>
  <c r="I76" i="13" s="1"/>
  <c r="M78" i="11"/>
  <c r="I78" i="13" s="1"/>
  <c r="O67" i="11"/>
  <c r="Q67" i="13" s="1"/>
  <c r="M63" i="11"/>
  <c r="I63" i="13" s="1"/>
  <c r="M65" i="11"/>
  <c r="I65" i="13" s="1"/>
  <c r="M61" i="11"/>
  <c r="I61" i="13" s="1"/>
  <c r="O16" i="11"/>
  <c r="Q16" i="13" s="1"/>
  <c r="D6" i="11"/>
  <c r="L6" i="11" s="1"/>
  <c r="E6" i="13" s="1"/>
  <c r="O7" i="11"/>
  <c r="Q7" i="13" s="1"/>
  <c r="M117" i="11"/>
  <c r="I117" i="13" s="1"/>
  <c r="M119" i="11"/>
  <c r="I119" i="13" s="1"/>
  <c r="M121" i="11"/>
  <c r="I121" i="13" s="1"/>
  <c r="O117" i="11"/>
  <c r="Q117" i="13" s="1"/>
  <c r="O119" i="11"/>
  <c r="Q119" i="13" s="1"/>
  <c r="O121" i="11"/>
  <c r="Q121" i="13" s="1"/>
  <c r="M86" i="11"/>
  <c r="I86" i="13" s="1"/>
  <c r="M88" i="11"/>
  <c r="I88" i="13" s="1"/>
  <c r="M92" i="11"/>
  <c r="I92" i="13" s="1"/>
  <c r="M94" i="11"/>
  <c r="I94" i="13" s="1"/>
  <c r="M96" i="11"/>
  <c r="I96" i="13" s="1"/>
  <c r="M98" i="11"/>
  <c r="I98" i="13" s="1"/>
  <c r="M100" i="11"/>
  <c r="I100" i="13" s="1"/>
  <c r="M102" i="11"/>
  <c r="I102" i="13" s="1"/>
  <c r="M104" i="11"/>
  <c r="I104" i="13" s="1"/>
  <c r="M106" i="11"/>
  <c r="I106" i="13" s="1"/>
  <c r="M108" i="11"/>
  <c r="I108" i="13" s="1"/>
  <c r="M110" i="11"/>
  <c r="I110" i="13" s="1"/>
  <c r="O86" i="11"/>
  <c r="Q86" i="13" s="1"/>
  <c r="O88" i="11"/>
  <c r="Q88" i="13" s="1"/>
  <c r="O92" i="11"/>
  <c r="Q92" i="13" s="1"/>
  <c r="O94" i="11"/>
  <c r="Q94" i="13" s="1"/>
  <c r="O96" i="11"/>
  <c r="Q96" i="13" s="1"/>
  <c r="O98" i="11"/>
  <c r="Q98" i="13" s="1"/>
  <c r="O100" i="11"/>
  <c r="Q100" i="13" s="1"/>
  <c r="O102" i="11"/>
  <c r="Q102" i="13" s="1"/>
  <c r="O104" i="11"/>
  <c r="Q104" i="13" s="1"/>
  <c r="O106" i="11"/>
  <c r="Q106" i="13" s="1"/>
  <c r="O108" i="11"/>
  <c r="Q108" i="13" s="1"/>
  <c r="O110" i="11"/>
  <c r="Q110" i="13" s="1"/>
  <c r="M69" i="11"/>
  <c r="I69" i="13" s="1"/>
  <c r="M71" i="11"/>
  <c r="I71" i="13" s="1"/>
  <c r="M73" i="11"/>
  <c r="I73" i="13" s="1"/>
  <c r="M75" i="11"/>
  <c r="I75" i="13" s="1"/>
  <c r="M77" i="11"/>
  <c r="I77" i="13" s="1"/>
  <c r="M81" i="11"/>
  <c r="I81" i="13" s="1"/>
  <c r="O69" i="11"/>
  <c r="Q69" i="13" s="1"/>
  <c r="O71" i="11"/>
  <c r="Q71" i="13" s="1"/>
  <c r="O73" i="11"/>
  <c r="Q73" i="13" s="1"/>
  <c r="O75" i="11"/>
  <c r="Q75" i="13" s="1"/>
  <c r="O77" i="11"/>
  <c r="Q77" i="13" s="1"/>
  <c r="O81" i="11"/>
  <c r="Q81" i="13" s="1"/>
  <c r="O54" i="11"/>
  <c r="Q54" i="13" s="1"/>
  <c r="O56" i="11"/>
  <c r="Q56" i="13" s="1"/>
  <c r="O58" i="11"/>
  <c r="Q58" i="13" s="1"/>
  <c r="O64" i="11"/>
  <c r="Q64" i="13" s="1"/>
  <c r="O66" i="11"/>
  <c r="Q66" i="13" s="1"/>
  <c r="M50" i="11"/>
  <c r="I50" i="13" s="1"/>
  <c r="M52" i="11"/>
  <c r="I52" i="13" s="1"/>
  <c r="M54" i="11"/>
  <c r="I54" i="13" s="1"/>
  <c r="M56" i="11"/>
  <c r="I56" i="13" s="1"/>
  <c r="M58" i="11"/>
  <c r="I58" i="13" s="1"/>
  <c r="M64" i="11"/>
  <c r="I64" i="13" s="1"/>
  <c r="M66" i="11"/>
  <c r="I66" i="13" s="1"/>
  <c r="O18" i="11"/>
  <c r="Q18" i="13" s="1"/>
  <c r="O20" i="11"/>
  <c r="Q20" i="13" s="1"/>
  <c r="O22" i="11"/>
  <c r="Q22" i="13" s="1"/>
  <c r="O24" i="11"/>
  <c r="Q24" i="13" s="1"/>
  <c r="O27" i="11"/>
  <c r="Q27" i="13" s="1"/>
  <c r="O29" i="11"/>
  <c r="Q29" i="13" s="1"/>
  <c r="M18" i="11"/>
  <c r="I18" i="13" s="1"/>
  <c r="M20" i="11"/>
  <c r="I20" i="13" s="1"/>
  <c r="M22" i="11"/>
  <c r="I22" i="13" s="1"/>
  <c r="M24" i="11"/>
  <c r="I24" i="13" s="1"/>
  <c r="M27" i="11"/>
  <c r="I27" i="13" s="1"/>
  <c r="M29" i="11"/>
  <c r="I29" i="13" s="1"/>
  <c r="O9" i="11"/>
  <c r="Q9" i="13" s="1"/>
  <c r="O11" i="11"/>
  <c r="Q11" i="13" s="1"/>
  <c r="O13" i="11"/>
  <c r="Q13" i="13" s="1"/>
  <c r="O15" i="11"/>
  <c r="Q15" i="13" s="1"/>
  <c r="M9" i="11"/>
  <c r="I9" i="13" s="1"/>
  <c r="M11" i="11"/>
  <c r="I11" i="13" s="1"/>
  <c r="M13" i="11"/>
  <c r="I13" i="13" s="1"/>
  <c r="M15" i="11"/>
  <c r="I15" i="13" s="1"/>
  <c r="O33" i="11"/>
  <c r="Q33" i="13" s="1"/>
  <c r="O35" i="11"/>
  <c r="Q35" i="13" s="1"/>
  <c r="O38" i="11"/>
  <c r="Q38" i="13" s="1"/>
  <c r="O41" i="11"/>
  <c r="Q41" i="13" s="1"/>
  <c r="O45" i="11"/>
  <c r="Q45" i="13" s="1"/>
  <c r="O47" i="11"/>
  <c r="Q47" i="13" s="1"/>
  <c r="O50" i="11"/>
  <c r="Q50" i="13" s="1"/>
  <c r="O52" i="11"/>
  <c r="Q52" i="13" s="1"/>
  <c r="M33" i="11"/>
  <c r="I33" i="13" s="1"/>
  <c r="M35" i="11"/>
  <c r="I35" i="13" s="1"/>
  <c r="M38" i="11"/>
  <c r="I38" i="13" s="1"/>
  <c r="M41" i="11"/>
  <c r="I41" i="13" s="1"/>
  <c r="M45" i="11"/>
  <c r="I45" i="13" s="1"/>
  <c r="M47" i="11"/>
  <c r="I47" i="13" s="1"/>
  <c r="E68" i="10"/>
  <c r="E115" i="10"/>
  <c r="E83" i="10"/>
  <c r="E8" i="10"/>
  <c r="E17" i="10"/>
  <c r="E30" i="10"/>
  <c r="E48" i="10"/>
  <c r="E6" i="10"/>
  <c r="P7" i="13" l="1"/>
  <c r="H7" i="13"/>
  <c r="M115" i="12"/>
  <c r="H115" i="13" s="1"/>
  <c r="O83" i="12"/>
  <c r="P83" i="13" s="1"/>
  <c r="M83" i="12"/>
  <c r="H83" i="13" s="1"/>
  <c r="M17" i="12"/>
  <c r="H17" i="13" s="1"/>
  <c r="O115" i="12"/>
  <c r="P115" i="13" s="1"/>
  <c r="O17" i="12"/>
  <c r="P17" i="13" s="1"/>
  <c r="O68" i="12"/>
  <c r="P68" i="13" s="1"/>
  <c r="M48" i="12"/>
  <c r="H48" i="13" s="1"/>
  <c r="O48" i="12"/>
  <c r="P48" i="13" s="1"/>
  <c r="M30" i="12"/>
  <c r="H30" i="13" s="1"/>
  <c r="O30" i="12"/>
  <c r="P30" i="13" s="1"/>
  <c r="O8" i="12"/>
  <c r="P8" i="13" s="1"/>
  <c r="M8" i="12"/>
  <c r="H8" i="13" s="1"/>
  <c r="M115" i="11"/>
  <c r="I115" i="13" s="1"/>
  <c r="O115" i="11"/>
  <c r="Q115" i="13" s="1"/>
  <c r="O83" i="11"/>
  <c r="Q83" i="13" s="1"/>
  <c r="M83" i="11"/>
  <c r="I83" i="13" s="1"/>
  <c r="M48" i="11"/>
  <c r="I48" i="13" s="1"/>
  <c r="O68" i="11"/>
  <c r="Q68" i="13" s="1"/>
  <c r="M68" i="11"/>
  <c r="I68" i="13" s="1"/>
  <c r="O48" i="11"/>
  <c r="Q48" i="13" s="1"/>
  <c r="M30" i="11"/>
  <c r="I30" i="13" s="1"/>
  <c r="O30" i="11"/>
  <c r="Q30" i="13" s="1"/>
  <c r="M17" i="11"/>
  <c r="I17" i="13" s="1"/>
  <c r="O17" i="11"/>
  <c r="Q17" i="13" s="1"/>
  <c r="M8" i="11"/>
  <c r="I8" i="13" s="1"/>
  <c r="O8" i="11"/>
  <c r="Q8" i="13" s="1"/>
  <c r="P112" i="10"/>
  <c r="P80" i="10"/>
  <c r="V80" i="13" l="1"/>
  <c r="V112" i="13"/>
  <c r="M6" i="12"/>
  <c r="H6" i="13" s="1"/>
  <c r="O6" i="12"/>
  <c r="P6" i="13" s="1"/>
  <c r="M6" i="11"/>
  <c r="I6" i="13" s="1"/>
  <c r="O6" i="11"/>
  <c r="Q6" i="13" s="1"/>
  <c r="O124" i="9"/>
  <c r="O124" i="13" s="1"/>
  <c r="O123" i="9"/>
  <c r="O123" i="13" s="1"/>
  <c r="O121" i="9"/>
  <c r="O121" i="13" s="1"/>
  <c r="O120" i="9"/>
  <c r="O120" i="13" s="1"/>
  <c r="O119" i="9"/>
  <c r="O119" i="13" s="1"/>
  <c r="O118" i="9"/>
  <c r="O118" i="13" s="1"/>
  <c r="O117" i="9"/>
  <c r="O117" i="13" s="1"/>
  <c r="O116" i="9"/>
  <c r="O116" i="13" s="1"/>
  <c r="O113" i="9"/>
  <c r="O113" i="13" s="1"/>
  <c r="O112" i="9"/>
  <c r="O112" i="13" s="1"/>
  <c r="O111" i="9"/>
  <c r="O111" i="13" s="1"/>
  <c r="O110" i="9"/>
  <c r="O110" i="13" s="1"/>
  <c r="O109" i="9"/>
  <c r="O109" i="13" s="1"/>
  <c r="O108" i="9"/>
  <c r="O108" i="13" s="1"/>
  <c r="O107" i="9"/>
  <c r="O107" i="13" s="1"/>
  <c r="O106" i="9"/>
  <c r="O106" i="13" s="1"/>
  <c r="O105" i="9"/>
  <c r="O105" i="13" s="1"/>
  <c r="O104" i="9"/>
  <c r="O104" i="13" s="1"/>
  <c r="O103" i="9"/>
  <c r="O103" i="13" s="1"/>
  <c r="O102" i="9"/>
  <c r="O102" i="13" s="1"/>
  <c r="O101" i="9"/>
  <c r="O101" i="13" s="1"/>
  <c r="O100" i="9"/>
  <c r="O100" i="13" s="1"/>
  <c r="O99" i="9"/>
  <c r="O99" i="13" s="1"/>
  <c r="O98" i="9"/>
  <c r="O98" i="13" s="1"/>
  <c r="O97" i="9"/>
  <c r="O97" i="13" s="1"/>
  <c r="O96" i="9"/>
  <c r="O96" i="13" s="1"/>
  <c r="O95" i="9"/>
  <c r="O95" i="13" s="1"/>
  <c r="O94" i="9"/>
  <c r="O94" i="13" s="1"/>
  <c r="O92" i="9"/>
  <c r="O92" i="13" s="1"/>
  <c r="O91" i="9"/>
  <c r="O91" i="13" s="1"/>
  <c r="O90" i="9"/>
  <c r="O90" i="13" s="1"/>
  <c r="O89" i="9"/>
  <c r="O89" i="13" s="1"/>
  <c r="O88" i="9"/>
  <c r="O88" i="13" s="1"/>
  <c r="O87" i="9"/>
  <c r="O87" i="13" s="1"/>
  <c r="O86" i="9"/>
  <c r="O86" i="13" s="1"/>
  <c r="O84" i="9"/>
  <c r="O84" i="13" s="1"/>
  <c r="O81" i="9"/>
  <c r="O81" i="13" s="1"/>
  <c r="O80" i="9"/>
  <c r="O80" i="13" s="1"/>
  <c r="O78" i="9"/>
  <c r="O78" i="13" s="1"/>
  <c r="O76" i="9"/>
  <c r="O76" i="13" s="1"/>
  <c r="O75" i="9"/>
  <c r="O75" i="13" s="1"/>
  <c r="O74" i="9"/>
  <c r="O74" i="13" s="1"/>
  <c r="O73" i="9"/>
  <c r="O73" i="13" s="1"/>
  <c r="O72" i="9"/>
  <c r="O72" i="13" s="1"/>
  <c r="O71" i="9"/>
  <c r="O71" i="13" s="1"/>
  <c r="O70" i="9"/>
  <c r="O70" i="13" s="1"/>
  <c r="O69" i="9"/>
  <c r="O69" i="13" s="1"/>
  <c r="O67" i="9"/>
  <c r="O67" i="13" s="1"/>
  <c r="O66" i="9"/>
  <c r="O66" i="13" s="1"/>
  <c r="O65" i="9"/>
  <c r="O65" i="13" s="1"/>
  <c r="O64" i="9"/>
  <c r="O64" i="13" s="1"/>
  <c r="O63" i="9"/>
  <c r="O63" i="13" s="1"/>
  <c r="O61" i="9"/>
  <c r="O61" i="13" s="1"/>
  <c r="O60" i="9"/>
  <c r="O60" i="13" s="1"/>
  <c r="O58" i="9"/>
  <c r="O58" i="13" s="1"/>
  <c r="O56" i="9"/>
  <c r="O56" i="13" s="1"/>
  <c r="O55" i="9"/>
  <c r="O55" i="13" s="1"/>
  <c r="O54" i="9"/>
  <c r="O54" i="13" s="1"/>
  <c r="O53" i="9"/>
  <c r="O53" i="13" s="1"/>
  <c r="O52" i="9"/>
  <c r="O52" i="13" s="1"/>
  <c r="O51" i="9"/>
  <c r="O51" i="13" s="1"/>
  <c r="O50" i="9"/>
  <c r="O50" i="13" s="1"/>
  <c r="O49" i="9"/>
  <c r="O49" i="13" s="1"/>
  <c r="O47" i="9"/>
  <c r="O47" i="13" s="1"/>
  <c r="O46" i="9"/>
  <c r="O46" i="13" s="1"/>
  <c r="O45" i="9"/>
  <c r="O45" i="13" s="1"/>
  <c r="O44" i="9"/>
  <c r="O44" i="13" s="1"/>
  <c r="O43" i="9"/>
  <c r="O43" i="13" s="1"/>
  <c r="O42" i="9"/>
  <c r="O42" i="13" s="1"/>
  <c r="O41" i="9"/>
  <c r="O41" i="13" s="1"/>
  <c r="O40" i="9"/>
  <c r="O40" i="13" s="1"/>
  <c r="O39" i="9"/>
  <c r="O39" i="13" s="1"/>
  <c r="O37" i="9"/>
  <c r="O37" i="13" s="1"/>
  <c r="O35" i="9"/>
  <c r="O35" i="13" s="1"/>
  <c r="O34" i="9"/>
  <c r="O34" i="13" s="1"/>
  <c r="O33" i="9"/>
  <c r="O33" i="13" s="1"/>
  <c r="O32" i="9"/>
  <c r="O32" i="13" s="1"/>
  <c r="O31" i="9"/>
  <c r="O31" i="13" s="1"/>
  <c r="O29" i="9"/>
  <c r="O29" i="13" s="1"/>
  <c r="O28" i="9"/>
  <c r="O28" i="13" s="1"/>
  <c r="O27" i="9"/>
  <c r="O27" i="13" s="1"/>
  <c r="O26" i="9"/>
  <c r="O26" i="13" s="1"/>
  <c r="O25" i="9"/>
  <c r="O25" i="13" s="1"/>
  <c r="O24" i="9"/>
  <c r="O24" i="13" s="1"/>
  <c r="O23" i="9"/>
  <c r="O23" i="13" s="1"/>
  <c r="O22" i="9"/>
  <c r="O22" i="13" s="1"/>
  <c r="O21" i="9"/>
  <c r="O21" i="13" s="1"/>
  <c r="O20" i="9"/>
  <c r="O20" i="13" s="1"/>
  <c r="O19" i="9"/>
  <c r="O19" i="13" s="1"/>
  <c r="O18" i="9"/>
  <c r="O18" i="13" s="1"/>
  <c r="O16" i="9"/>
  <c r="O16" i="13" s="1"/>
  <c r="O15" i="9"/>
  <c r="O15" i="13" s="1"/>
  <c r="O14" i="9"/>
  <c r="O14" i="13" s="1"/>
  <c r="O13" i="9"/>
  <c r="O13" i="13" s="1"/>
  <c r="O12" i="9"/>
  <c r="O12" i="13" s="1"/>
  <c r="O11" i="9"/>
  <c r="O11" i="13" s="1"/>
  <c r="O10" i="9"/>
  <c r="O10" i="13" s="1"/>
  <c r="O9" i="9"/>
  <c r="O9" i="13" s="1"/>
  <c r="O7" i="9"/>
  <c r="O7" i="13" s="1"/>
  <c r="I6" i="9"/>
  <c r="H6" i="9"/>
  <c r="O6" i="9" s="1"/>
  <c r="O6" i="13" s="1"/>
  <c r="G6" i="9"/>
  <c r="F6" i="9"/>
  <c r="E6" i="9"/>
  <c r="H17" i="9"/>
  <c r="G17" i="9"/>
  <c r="K125" i="9"/>
  <c r="H115" i="9"/>
  <c r="G115" i="9"/>
  <c r="H83" i="9"/>
  <c r="G83" i="9"/>
  <c r="H68" i="9"/>
  <c r="G68" i="9"/>
  <c r="H48" i="9"/>
  <c r="G48" i="9"/>
  <c r="H30" i="9"/>
  <c r="G30" i="9"/>
  <c r="K8" i="9"/>
  <c r="H8" i="9"/>
  <c r="G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V81" i="13" s="1"/>
  <c r="P75" i="10"/>
  <c r="P74" i="10"/>
  <c r="P73" i="10"/>
  <c r="P72" i="10"/>
  <c r="P71" i="10"/>
  <c r="P63" i="10"/>
  <c r="P62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9" i="10"/>
  <c r="P38" i="10"/>
  <c r="P37" i="10"/>
  <c r="P32" i="10"/>
  <c r="P29" i="10"/>
  <c r="P28" i="10"/>
  <c r="P27" i="10"/>
  <c r="P24" i="10"/>
  <c r="P20" i="10"/>
  <c r="P19" i="10"/>
  <c r="P18" i="10"/>
  <c r="P14" i="10"/>
  <c r="P10" i="10"/>
  <c r="P9" i="10"/>
  <c r="P7" i="10"/>
  <c r="J125" i="10"/>
  <c r="L120" i="10"/>
  <c r="F120" i="13" s="1"/>
  <c r="L119" i="10"/>
  <c r="F119" i="13" s="1"/>
  <c r="L118" i="10"/>
  <c r="F118" i="13" s="1"/>
  <c r="L117" i="10"/>
  <c r="F117" i="13" s="1"/>
  <c r="L116" i="10"/>
  <c r="F116" i="13" s="1"/>
  <c r="L112" i="10"/>
  <c r="L107" i="10"/>
  <c r="F107" i="13" s="1"/>
  <c r="L106" i="10"/>
  <c r="F106" i="13" s="1"/>
  <c r="L105" i="10"/>
  <c r="F105" i="13" s="1"/>
  <c r="L104" i="10"/>
  <c r="F104" i="13" s="1"/>
  <c r="L103" i="10"/>
  <c r="F103" i="13" s="1"/>
  <c r="L102" i="10"/>
  <c r="F102" i="13" s="1"/>
  <c r="L101" i="10"/>
  <c r="F101" i="13" s="1"/>
  <c r="L100" i="10"/>
  <c r="F100" i="13" s="1"/>
  <c r="L99" i="10"/>
  <c r="F99" i="13" s="1"/>
  <c r="L98" i="10"/>
  <c r="F98" i="13" s="1"/>
  <c r="L95" i="10"/>
  <c r="F95" i="13" s="1"/>
  <c r="L89" i="10"/>
  <c r="F89" i="13" s="1"/>
  <c r="L88" i="10"/>
  <c r="F88" i="13" s="1"/>
  <c r="L87" i="10"/>
  <c r="F87" i="13" s="1"/>
  <c r="L86" i="10"/>
  <c r="F86" i="13" s="1"/>
  <c r="L81" i="10"/>
  <c r="F81" i="13" s="1"/>
  <c r="L80" i="10"/>
  <c r="L78" i="10"/>
  <c r="F78" i="13" s="1"/>
  <c r="L77" i="10"/>
  <c r="F77" i="13" s="1"/>
  <c r="L76" i="10"/>
  <c r="F76" i="13" s="1"/>
  <c r="L75" i="10"/>
  <c r="F75" i="13" s="1"/>
  <c r="L74" i="10"/>
  <c r="F74" i="13" s="1"/>
  <c r="L73" i="10"/>
  <c r="F73" i="13" s="1"/>
  <c r="L72" i="10"/>
  <c r="F72" i="13" s="1"/>
  <c r="L71" i="10"/>
  <c r="F71" i="13" s="1"/>
  <c r="L63" i="10"/>
  <c r="F63" i="13" s="1"/>
  <c r="L62" i="10"/>
  <c r="F62" i="13" s="1"/>
  <c r="L61" i="10"/>
  <c r="F61" i="13" s="1"/>
  <c r="L58" i="10"/>
  <c r="F58" i="13" s="1"/>
  <c r="L57" i="10"/>
  <c r="F57" i="13" s="1"/>
  <c r="L56" i="10"/>
  <c r="F56" i="13" s="1"/>
  <c r="L55" i="10"/>
  <c r="F55" i="13" s="1"/>
  <c r="L54" i="10"/>
  <c r="F54" i="13" s="1"/>
  <c r="L53" i="10"/>
  <c r="F53" i="13" s="1"/>
  <c r="L52" i="10"/>
  <c r="F52" i="13" s="1"/>
  <c r="L51" i="10"/>
  <c r="F51" i="13" s="1"/>
  <c r="L50" i="10"/>
  <c r="F50" i="13" s="1"/>
  <c r="L47" i="10"/>
  <c r="F47" i="13" s="1"/>
  <c r="L46" i="10"/>
  <c r="F46" i="13" s="1"/>
  <c r="L45" i="10"/>
  <c r="F45" i="13" s="1"/>
  <c r="L42" i="10"/>
  <c r="F42" i="13" s="1"/>
  <c r="L41" i="10"/>
  <c r="F41" i="13" s="1"/>
  <c r="L39" i="10"/>
  <c r="F39" i="13" s="1"/>
  <c r="L38" i="10"/>
  <c r="F38" i="13" s="1"/>
  <c r="L37" i="10"/>
  <c r="F37" i="13" s="1"/>
  <c r="L35" i="10"/>
  <c r="F35" i="13" s="1"/>
  <c r="L34" i="10"/>
  <c r="F34" i="13" s="1"/>
  <c r="L33" i="10"/>
  <c r="F33" i="13" s="1"/>
  <c r="L32" i="10"/>
  <c r="F32" i="13" s="1"/>
  <c r="L24" i="10"/>
  <c r="F24" i="13" s="1"/>
  <c r="L20" i="10"/>
  <c r="F20" i="13" s="1"/>
  <c r="L19" i="10"/>
  <c r="F19" i="13" s="1"/>
  <c r="L18" i="10"/>
  <c r="F18" i="13" s="1"/>
  <c r="L14" i="10"/>
  <c r="F14" i="13" s="1"/>
  <c r="L10" i="10"/>
  <c r="F10" i="13" s="1"/>
  <c r="L9" i="10"/>
  <c r="F9" i="13" s="1"/>
  <c r="L7" i="10"/>
  <c r="F7" i="13" s="1"/>
  <c r="I83" i="10"/>
  <c r="H83" i="10"/>
  <c r="G83" i="10"/>
  <c r="N83" i="10" s="1"/>
  <c r="N83" i="13" s="1"/>
  <c r="F83" i="10"/>
  <c r="I115" i="10"/>
  <c r="H115" i="10"/>
  <c r="G115" i="10"/>
  <c r="N115" i="10" s="1"/>
  <c r="N115" i="13" s="1"/>
  <c r="F115" i="10"/>
  <c r="I68" i="10"/>
  <c r="H68" i="10"/>
  <c r="G68" i="10"/>
  <c r="N68" i="10" s="1"/>
  <c r="N68" i="13" s="1"/>
  <c r="F68" i="10"/>
  <c r="I48" i="10"/>
  <c r="H48" i="10"/>
  <c r="G48" i="10"/>
  <c r="N48" i="10" s="1"/>
  <c r="N48" i="13" s="1"/>
  <c r="F48" i="10"/>
  <c r="I30" i="10"/>
  <c r="H30" i="10"/>
  <c r="G30" i="10"/>
  <c r="N30" i="10" s="1"/>
  <c r="N30" i="13" s="1"/>
  <c r="F30" i="10"/>
  <c r="L29" i="10"/>
  <c r="F29" i="13" s="1"/>
  <c r="L28" i="10"/>
  <c r="F28" i="13" s="1"/>
  <c r="L27" i="10"/>
  <c r="F27" i="13" s="1"/>
  <c r="D17" i="10"/>
  <c r="D8" i="10"/>
  <c r="F112" i="13" l="1"/>
  <c r="M112" i="10"/>
  <c r="J112" i="13" s="1"/>
  <c r="O7" i="10"/>
  <c r="R7" i="13" s="1"/>
  <c r="V7" i="13"/>
  <c r="O9" i="10"/>
  <c r="R9" i="13" s="1"/>
  <c r="V9" i="13"/>
  <c r="O10" i="10"/>
  <c r="R10" i="13" s="1"/>
  <c r="V10" i="13"/>
  <c r="O14" i="10"/>
  <c r="R14" i="13" s="1"/>
  <c r="V14" i="13"/>
  <c r="O18" i="10"/>
  <c r="R18" i="13" s="1"/>
  <c r="V18" i="13"/>
  <c r="O19" i="10"/>
  <c r="R19" i="13" s="1"/>
  <c r="V19" i="13"/>
  <c r="O20" i="10"/>
  <c r="R20" i="13" s="1"/>
  <c r="V20" i="13"/>
  <c r="O24" i="10"/>
  <c r="R24" i="13" s="1"/>
  <c r="V24" i="13"/>
  <c r="O27" i="10"/>
  <c r="R27" i="13" s="1"/>
  <c r="V27" i="13"/>
  <c r="O28" i="10"/>
  <c r="R28" i="13" s="1"/>
  <c r="V28" i="13"/>
  <c r="O29" i="10"/>
  <c r="R29" i="13" s="1"/>
  <c r="V29" i="13"/>
  <c r="O32" i="10"/>
  <c r="R32" i="13" s="1"/>
  <c r="V32" i="13"/>
  <c r="O37" i="10"/>
  <c r="R37" i="13" s="1"/>
  <c r="V37" i="13"/>
  <c r="O38" i="10"/>
  <c r="R38" i="13" s="1"/>
  <c r="V38" i="13"/>
  <c r="O39" i="10"/>
  <c r="R39" i="13" s="1"/>
  <c r="V39" i="13"/>
  <c r="O41" i="10"/>
  <c r="R41" i="13" s="1"/>
  <c r="V41" i="13"/>
  <c r="O42" i="10"/>
  <c r="R42" i="13" s="1"/>
  <c r="V42" i="13"/>
  <c r="O45" i="10"/>
  <c r="R45" i="13" s="1"/>
  <c r="V45" i="13"/>
  <c r="O46" i="10"/>
  <c r="R46" i="13" s="1"/>
  <c r="V46" i="13"/>
  <c r="O47" i="10"/>
  <c r="R47" i="13" s="1"/>
  <c r="V47" i="13"/>
  <c r="V49" i="13"/>
  <c r="O50" i="10"/>
  <c r="R50" i="13" s="1"/>
  <c r="V50" i="13"/>
  <c r="O51" i="10"/>
  <c r="R51" i="13" s="1"/>
  <c r="V51" i="13"/>
  <c r="O52" i="10"/>
  <c r="R52" i="13" s="1"/>
  <c r="V52" i="13"/>
  <c r="O53" i="10"/>
  <c r="R53" i="13" s="1"/>
  <c r="V53" i="13"/>
  <c r="O54" i="10"/>
  <c r="R54" i="13" s="1"/>
  <c r="V54" i="13"/>
  <c r="O55" i="10"/>
  <c r="R55" i="13" s="1"/>
  <c r="V55" i="13"/>
  <c r="O56" i="10"/>
  <c r="R56" i="13" s="1"/>
  <c r="V56" i="13"/>
  <c r="O61" i="10"/>
  <c r="R61" i="13" s="1"/>
  <c r="V61" i="13"/>
  <c r="O62" i="10"/>
  <c r="R62" i="13" s="1"/>
  <c r="V62" i="13"/>
  <c r="O63" i="10"/>
  <c r="R63" i="13" s="1"/>
  <c r="V63" i="13"/>
  <c r="O71" i="10"/>
  <c r="R71" i="13" s="1"/>
  <c r="V71" i="13"/>
  <c r="O72" i="10"/>
  <c r="R72" i="13" s="1"/>
  <c r="V72" i="13"/>
  <c r="O73" i="10"/>
  <c r="R73" i="13" s="1"/>
  <c r="V73" i="13"/>
  <c r="O74" i="10"/>
  <c r="R74" i="13" s="1"/>
  <c r="V74" i="13"/>
  <c r="O75" i="10"/>
  <c r="R75" i="13" s="1"/>
  <c r="V75" i="13"/>
  <c r="M86" i="10"/>
  <c r="J86" i="13" s="1"/>
  <c r="M87" i="10"/>
  <c r="J87" i="13" s="1"/>
  <c r="M88" i="10"/>
  <c r="J88" i="13" s="1"/>
  <c r="M89" i="10"/>
  <c r="J89" i="13" s="1"/>
  <c r="M95" i="10"/>
  <c r="J95" i="13" s="1"/>
  <c r="M98" i="10"/>
  <c r="J98" i="13" s="1"/>
  <c r="M99" i="10"/>
  <c r="J99" i="13" s="1"/>
  <c r="M100" i="10"/>
  <c r="J100" i="13" s="1"/>
  <c r="M101" i="10"/>
  <c r="J101" i="13" s="1"/>
  <c r="M102" i="10"/>
  <c r="J102" i="13" s="1"/>
  <c r="M103" i="10"/>
  <c r="J103" i="13" s="1"/>
  <c r="M104" i="10"/>
  <c r="J104" i="13" s="1"/>
  <c r="M105" i="10"/>
  <c r="J105" i="13" s="1"/>
  <c r="M106" i="10"/>
  <c r="J106" i="13" s="1"/>
  <c r="M107" i="10"/>
  <c r="J107" i="13" s="1"/>
  <c r="M116" i="10"/>
  <c r="J116" i="13" s="1"/>
  <c r="M117" i="10"/>
  <c r="J117" i="13" s="1"/>
  <c r="M118" i="10"/>
  <c r="J118" i="13" s="1"/>
  <c r="M119" i="10"/>
  <c r="J119" i="13" s="1"/>
  <c r="M120" i="10"/>
  <c r="J120" i="13" s="1"/>
  <c r="F80" i="13"/>
  <c r="M80" i="10"/>
  <c r="J80" i="13" s="1"/>
  <c r="M7" i="10"/>
  <c r="J7" i="13" s="1"/>
  <c r="M9" i="10"/>
  <c r="J9" i="13" s="1"/>
  <c r="M10" i="10"/>
  <c r="J10" i="13" s="1"/>
  <c r="M14" i="10"/>
  <c r="J14" i="13" s="1"/>
  <c r="M18" i="10"/>
  <c r="J18" i="13" s="1"/>
  <c r="M19" i="10"/>
  <c r="J19" i="13" s="1"/>
  <c r="M20" i="10"/>
  <c r="J20" i="13" s="1"/>
  <c r="M24" i="10"/>
  <c r="J24" i="13" s="1"/>
  <c r="M27" i="10"/>
  <c r="J27" i="13" s="1"/>
  <c r="M28" i="10"/>
  <c r="J28" i="13" s="1"/>
  <c r="M29" i="10"/>
  <c r="J29" i="13" s="1"/>
  <c r="M32" i="10"/>
  <c r="J32" i="13" s="1"/>
  <c r="M37" i="10"/>
  <c r="J37" i="13" s="1"/>
  <c r="M38" i="10"/>
  <c r="J38" i="13" s="1"/>
  <c r="M39" i="10"/>
  <c r="J39" i="13" s="1"/>
  <c r="M41" i="10"/>
  <c r="J41" i="13" s="1"/>
  <c r="M42" i="10"/>
  <c r="J42" i="13" s="1"/>
  <c r="M45" i="10"/>
  <c r="J45" i="13" s="1"/>
  <c r="M46" i="10"/>
  <c r="J46" i="13" s="1"/>
  <c r="M47" i="10"/>
  <c r="J47" i="13" s="1"/>
  <c r="M50" i="10"/>
  <c r="J50" i="13" s="1"/>
  <c r="M51" i="10"/>
  <c r="J51" i="13" s="1"/>
  <c r="M52" i="10"/>
  <c r="J52" i="13" s="1"/>
  <c r="M53" i="10"/>
  <c r="J53" i="13" s="1"/>
  <c r="M54" i="10"/>
  <c r="J54" i="13" s="1"/>
  <c r="M55" i="10"/>
  <c r="J55" i="13" s="1"/>
  <c r="M56" i="10"/>
  <c r="J56" i="13" s="1"/>
  <c r="M61" i="10"/>
  <c r="J61" i="13" s="1"/>
  <c r="M62" i="10"/>
  <c r="J62" i="13" s="1"/>
  <c r="M63" i="10"/>
  <c r="J63" i="13" s="1"/>
  <c r="M71" i="10"/>
  <c r="J71" i="13" s="1"/>
  <c r="M72" i="10"/>
  <c r="J72" i="13" s="1"/>
  <c r="M73" i="10"/>
  <c r="J73" i="13" s="1"/>
  <c r="M74" i="10"/>
  <c r="J74" i="13" s="1"/>
  <c r="M75" i="10"/>
  <c r="J75" i="13" s="1"/>
  <c r="O86" i="10"/>
  <c r="R86" i="13" s="1"/>
  <c r="V86" i="13"/>
  <c r="O87" i="10"/>
  <c r="R87" i="13" s="1"/>
  <c r="V87" i="13"/>
  <c r="O88" i="10"/>
  <c r="R88" i="13" s="1"/>
  <c r="V88" i="13"/>
  <c r="O89" i="10"/>
  <c r="R89" i="13" s="1"/>
  <c r="V89" i="13"/>
  <c r="O95" i="10"/>
  <c r="R95" i="13" s="1"/>
  <c r="V95" i="13"/>
  <c r="V96" i="13"/>
  <c r="V97" i="13"/>
  <c r="O98" i="10"/>
  <c r="R98" i="13" s="1"/>
  <c r="V98" i="13"/>
  <c r="O99" i="10"/>
  <c r="R99" i="13" s="1"/>
  <c r="V99" i="13"/>
  <c r="O100" i="10"/>
  <c r="R100" i="13" s="1"/>
  <c r="V100" i="13"/>
  <c r="O101" i="10"/>
  <c r="R101" i="13" s="1"/>
  <c r="V101" i="13"/>
  <c r="O102" i="10"/>
  <c r="R102" i="13" s="1"/>
  <c r="V102" i="13"/>
  <c r="O103" i="10"/>
  <c r="R103" i="13" s="1"/>
  <c r="V103" i="13"/>
  <c r="O104" i="10"/>
  <c r="R104" i="13" s="1"/>
  <c r="V104" i="13"/>
  <c r="O105" i="10"/>
  <c r="R105" i="13" s="1"/>
  <c r="V105" i="13"/>
  <c r="O106" i="10"/>
  <c r="R106" i="13" s="1"/>
  <c r="V106" i="13"/>
  <c r="O107" i="10"/>
  <c r="R107" i="13" s="1"/>
  <c r="V107" i="13"/>
  <c r="O116" i="10"/>
  <c r="R116" i="13" s="1"/>
  <c r="V116" i="13"/>
  <c r="O117" i="10"/>
  <c r="R117" i="13" s="1"/>
  <c r="V117" i="13"/>
  <c r="O118" i="10"/>
  <c r="R118" i="13" s="1"/>
  <c r="V118" i="13"/>
  <c r="O119" i="10"/>
  <c r="R119" i="13" s="1"/>
  <c r="V119" i="13"/>
  <c r="O120" i="10"/>
  <c r="R120" i="13" s="1"/>
  <c r="V120" i="13"/>
  <c r="O112" i="10"/>
  <c r="R112" i="13" s="1"/>
  <c r="O80" i="10"/>
  <c r="R80" i="13" s="1"/>
  <c r="O81" i="10"/>
  <c r="R81" i="13" s="1"/>
  <c r="M81" i="10"/>
  <c r="J81" i="13" s="1"/>
  <c r="Q25" i="9"/>
  <c r="W25" i="13" s="1"/>
  <c r="L49" i="10" l="1"/>
  <c r="P57" i="10"/>
  <c r="P58" i="10"/>
  <c r="L64" i="10"/>
  <c r="F64" i="13" s="1"/>
  <c r="P64" i="10"/>
  <c r="L65" i="10"/>
  <c r="F65" i="13" s="1"/>
  <c r="P65" i="10"/>
  <c r="L66" i="10"/>
  <c r="F66" i="13" s="1"/>
  <c r="P66" i="10"/>
  <c r="L67" i="10"/>
  <c r="F67" i="13" s="1"/>
  <c r="P67" i="10"/>
  <c r="P123" i="10"/>
  <c r="V123" i="13" s="1"/>
  <c r="L123" i="10"/>
  <c r="F123" i="13" s="1"/>
  <c r="P121" i="10"/>
  <c r="V121" i="13" s="1"/>
  <c r="L121" i="10"/>
  <c r="F121" i="13" s="1"/>
  <c r="J115" i="10"/>
  <c r="P115" i="10"/>
  <c r="V115" i="13" s="1"/>
  <c r="D115" i="10"/>
  <c r="L115" i="10" s="1"/>
  <c r="F115" i="13" s="1"/>
  <c r="P111" i="10"/>
  <c r="V111" i="13" s="1"/>
  <c r="L111" i="10"/>
  <c r="F111" i="13" s="1"/>
  <c r="P110" i="10"/>
  <c r="V110" i="13" s="1"/>
  <c r="L110" i="10"/>
  <c r="F110" i="13" s="1"/>
  <c r="P109" i="10"/>
  <c r="V109" i="13" s="1"/>
  <c r="L109" i="10"/>
  <c r="F109" i="13" s="1"/>
  <c r="P108" i="10"/>
  <c r="V108" i="13" s="1"/>
  <c r="L108" i="10"/>
  <c r="F108" i="13" s="1"/>
  <c r="L97" i="10"/>
  <c r="L96" i="10"/>
  <c r="P94" i="10"/>
  <c r="V94" i="13" s="1"/>
  <c r="L94" i="10"/>
  <c r="F94" i="13" s="1"/>
  <c r="P93" i="10"/>
  <c r="V93" i="13" s="1"/>
  <c r="L93" i="10"/>
  <c r="F93" i="13" s="1"/>
  <c r="P92" i="10"/>
  <c r="M92" i="10"/>
  <c r="J92" i="13" s="1"/>
  <c r="L92" i="10"/>
  <c r="F92" i="13" s="1"/>
  <c r="P91" i="10"/>
  <c r="V91" i="13" s="1"/>
  <c r="M91" i="10"/>
  <c r="J91" i="13" s="1"/>
  <c r="L91" i="10"/>
  <c r="F91" i="13" s="1"/>
  <c r="P90" i="10"/>
  <c r="L90" i="10"/>
  <c r="F90" i="13" s="1"/>
  <c r="P84" i="10"/>
  <c r="V84" i="13" s="1"/>
  <c r="L84" i="10"/>
  <c r="F84" i="13" s="1"/>
  <c r="P83" i="10"/>
  <c r="V83" i="13" s="1"/>
  <c r="D83" i="10"/>
  <c r="L83" i="10" s="1"/>
  <c r="F83" i="13" s="1"/>
  <c r="P78" i="10"/>
  <c r="V78" i="13" s="1"/>
  <c r="P77" i="10"/>
  <c r="V77" i="13" s="1"/>
  <c r="P76" i="10"/>
  <c r="V76" i="13" s="1"/>
  <c r="P70" i="10"/>
  <c r="V70" i="13" s="1"/>
  <c r="L70" i="10"/>
  <c r="F70" i="13" s="1"/>
  <c r="P69" i="10"/>
  <c r="V69" i="13" s="1"/>
  <c r="L69" i="10"/>
  <c r="F69" i="13" s="1"/>
  <c r="J68" i="10"/>
  <c r="P68" i="10"/>
  <c r="V68" i="13" s="1"/>
  <c r="D68" i="10"/>
  <c r="L68" i="10" s="1"/>
  <c r="F68" i="13" s="1"/>
  <c r="P48" i="10"/>
  <c r="V48" i="13" s="1"/>
  <c r="D48" i="10"/>
  <c r="L48" i="10" s="1"/>
  <c r="F48" i="13" s="1"/>
  <c r="P35" i="10"/>
  <c r="V35" i="13" s="1"/>
  <c r="P34" i="10"/>
  <c r="V34" i="13" s="1"/>
  <c r="P33" i="10"/>
  <c r="V33" i="13" s="1"/>
  <c r="P31" i="10"/>
  <c r="V31" i="13" s="1"/>
  <c r="L31" i="10"/>
  <c r="F31" i="13" s="1"/>
  <c r="P30" i="10"/>
  <c r="V30" i="13" s="1"/>
  <c r="D30" i="10"/>
  <c r="L30" i="10" s="1"/>
  <c r="F30" i="13" s="1"/>
  <c r="P26" i="10"/>
  <c r="V26" i="13" s="1"/>
  <c r="L26" i="10"/>
  <c r="F26" i="13" s="1"/>
  <c r="P23" i="10"/>
  <c r="V23" i="13" s="1"/>
  <c r="L23" i="10"/>
  <c r="F23" i="13" s="1"/>
  <c r="P22" i="10"/>
  <c r="V22" i="13" s="1"/>
  <c r="L22" i="10"/>
  <c r="F22" i="13" s="1"/>
  <c r="P21" i="10"/>
  <c r="V21" i="13" s="1"/>
  <c r="L21" i="10"/>
  <c r="P17" i="10"/>
  <c r="V17" i="13" s="1"/>
  <c r="L17" i="10"/>
  <c r="F17" i="13" s="1"/>
  <c r="P16" i="10"/>
  <c r="V16" i="13" s="1"/>
  <c r="L16" i="10"/>
  <c r="F16" i="13" s="1"/>
  <c r="P15" i="10"/>
  <c r="V15" i="13" s="1"/>
  <c r="L15" i="10"/>
  <c r="F15" i="13" s="1"/>
  <c r="P13" i="10"/>
  <c r="V13" i="13" s="1"/>
  <c r="L13" i="10"/>
  <c r="F13" i="13" s="1"/>
  <c r="P12" i="10"/>
  <c r="V12" i="13" s="1"/>
  <c r="L12" i="10"/>
  <c r="F12" i="13" s="1"/>
  <c r="P11" i="10"/>
  <c r="V11" i="13" s="1"/>
  <c r="L11" i="10"/>
  <c r="F11" i="13" s="1"/>
  <c r="J8" i="10"/>
  <c r="P8" i="10"/>
  <c r="V8" i="13" s="1"/>
  <c r="L8" i="10"/>
  <c r="F8" i="13" s="1"/>
  <c r="P6" i="10"/>
  <c r="V6" i="13" s="1"/>
  <c r="O90" i="10" l="1"/>
  <c r="R90" i="13" s="1"/>
  <c r="V90" i="13"/>
  <c r="O93" i="10"/>
  <c r="R93" i="13" s="1"/>
  <c r="F96" i="13"/>
  <c r="M96" i="10"/>
  <c r="J96" i="13" s="1"/>
  <c r="O96" i="10"/>
  <c r="R96" i="13" s="1"/>
  <c r="O57" i="10"/>
  <c r="R57" i="13" s="1"/>
  <c r="V57" i="13"/>
  <c r="O21" i="10"/>
  <c r="R21" i="13" s="1"/>
  <c r="F21" i="13"/>
  <c r="M90" i="10"/>
  <c r="J90" i="13" s="1"/>
  <c r="O91" i="10"/>
  <c r="R91" i="13" s="1"/>
  <c r="O92" i="10"/>
  <c r="R92" i="13" s="1"/>
  <c r="V92" i="13"/>
  <c r="M93" i="10"/>
  <c r="J93" i="13" s="1"/>
  <c r="F97" i="13"/>
  <c r="M97" i="10"/>
  <c r="J97" i="13" s="1"/>
  <c r="O97" i="10"/>
  <c r="R97" i="13" s="1"/>
  <c r="O67" i="10"/>
  <c r="R67" i="13" s="1"/>
  <c r="V67" i="13"/>
  <c r="O66" i="10"/>
  <c r="R66" i="13" s="1"/>
  <c r="V66" i="13"/>
  <c r="O65" i="10"/>
  <c r="R65" i="13" s="1"/>
  <c r="V65" i="13"/>
  <c r="O64" i="10"/>
  <c r="R64" i="13" s="1"/>
  <c r="V64" i="13"/>
  <c r="O58" i="10"/>
  <c r="R58" i="13" s="1"/>
  <c r="V58" i="13"/>
  <c r="F49" i="13"/>
  <c r="M49" i="10"/>
  <c r="J49" i="13" s="1"/>
  <c r="O49" i="10"/>
  <c r="R49" i="13" s="1"/>
  <c r="O11" i="10"/>
  <c r="R11" i="13" s="1"/>
  <c r="M94" i="10"/>
  <c r="J94" i="13" s="1"/>
  <c r="M84" i="10"/>
  <c r="J84" i="13" s="1"/>
  <c r="M108" i="10"/>
  <c r="J108" i="13" s="1"/>
  <c r="M121" i="10"/>
  <c r="J121" i="13" s="1"/>
  <c r="M123" i="10"/>
  <c r="J123" i="13" s="1"/>
  <c r="O84" i="10"/>
  <c r="R84" i="13" s="1"/>
  <c r="O94" i="10"/>
  <c r="R94" i="13" s="1"/>
  <c r="J30" i="10"/>
  <c r="O121" i="10"/>
  <c r="R121" i="13" s="1"/>
  <c r="O123" i="10"/>
  <c r="R123" i="13" s="1"/>
  <c r="J83" i="10"/>
  <c r="M67" i="10"/>
  <c r="J67" i="13" s="1"/>
  <c r="M65" i="10"/>
  <c r="J65" i="13" s="1"/>
  <c r="J48" i="10"/>
  <c r="M57" i="10"/>
  <c r="J57" i="13" s="1"/>
  <c r="M26" i="10"/>
  <c r="J26" i="13" s="1"/>
  <c r="O108" i="10"/>
  <c r="R108" i="13" s="1"/>
  <c r="O26" i="10"/>
  <c r="R26" i="13" s="1"/>
  <c r="M11" i="10"/>
  <c r="J11" i="13" s="1"/>
  <c r="M12" i="10"/>
  <c r="J12" i="13" s="1"/>
  <c r="M13" i="10"/>
  <c r="J13" i="13" s="1"/>
  <c r="M15" i="10"/>
  <c r="J15" i="13" s="1"/>
  <c r="J17" i="10"/>
  <c r="M31" i="10"/>
  <c r="J31" i="13" s="1"/>
  <c r="M33" i="10"/>
  <c r="J33" i="13" s="1"/>
  <c r="M34" i="10"/>
  <c r="J34" i="13" s="1"/>
  <c r="M35" i="10"/>
  <c r="J35" i="13" s="1"/>
  <c r="M69" i="10"/>
  <c r="J69" i="13" s="1"/>
  <c r="M70" i="10"/>
  <c r="J70" i="13" s="1"/>
  <c r="M76" i="10"/>
  <c r="J76" i="13" s="1"/>
  <c r="M77" i="10"/>
  <c r="J77" i="13" s="1"/>
  <c r="M78" i="10"/>
  <c r="J78" i="13" s="1"/>
  <c r="O109" i="10"/>
  <c r="R109" i="13" s="1"/>
  <c r="O110" i="10"/>
  <c r="R110" i="13" s="1"/>
  <c r="O111" i="10"/>
  <c r="R111" i="13" s="1"/>
  <c r="M109" i="10"/>
  <c r="J109" i="13" s="1"/>
  <c r="M110" i="10"/>
  <c r="J110" i="13" s="1"/>
  <c r="M111" i="10"/>
  <c r="J111" i="13" s="1"/>
  <c r="O69" i="10"/>
  <c r="R69" i="13" s="1"/>
  <c r="O70" i="10"/>
  <c r="R70" i="13" s="1"/>
  <c r="O76" i="10"/>
  <c r="R76" i="13" s="1"/>
  <c r="O77" i="10"/>
  <c r="R77" i="13" s="1"/>
  <c r="O78" i="10"/>
  <c r="R78" i="13" s="1"/>
  <c r="M66" i="10"/>
  <c r="J66" i="13" s="1"/>
  <c r="M64" i="10"/>
  <c r="J64" i="13" s="1"/>
  <c r="M58" i="10"/>
  <c r="J58" i="13" s="1"/>
  <c r="D6" i="10"/>
  <c r="L6" i="10" s="1"/>
  <c r="F6" i="13" s="1"/>
  <c r="O31" i="10"/>
  <c r="R31" i="13" s="1"/>
  <c r="O33" i="10"/>
  <c r="R33" i="13" s="1"/>
  <c r="O34" i="10"/>
  <c r="R34" i="13" s="1"/>
  <c r="O35" i="10"/>
  <c r="R35" i="13" s="1"/>
  <c r="O48" i="10"/>
  <c r="R48" i="13" s="1"/>
  <c r="O22" i="10"/>
  <c r="R22" i="13" s="1"/>
  <c r="O23" i="10"/>
  <c r="R23" i="13" s="1"/>
  <c r="M22" i="10"/>
  <c r="J22" i="13" s="1"/>
  <c r="M23" i="10"/>
  <c r="J23" i="13" s="1"/>
  <c r="M16" i="10"/>
  <c r="J16" i="13" s="1"/>
  <c r="O12" i="10"/>
  <c r="R12" i="13" s="1"/>
  <c r="O13" i="10"/>
  <c r="R13" i="13" s="1"/>
  <c r="O15" i="10"/>
  <c r="R15" i="13" s="1"/>
  <c r="O16" i="10"/>
  <c r="R16" i="13" s="1"/>
  <c r="M21" i="10"/>
  <c r="J21" i="13" s="1"/>
  <c r="Q124" i="9"/>
  <c r="W124" i="13" s="1"/>
  <c r="M124" i="9"/>
  <c r="G124" i="13" s="1"/>
  <c r="Q123" i="9"/>
  <c r="W123" i="13" s="1"/>
  <c r="M123" i="9"/>
  <c r="G123" i="13" s="1"/>
  <c r="Q121" i="9"/>
  <c r="W121" i="13" s="1"/>
  <c r="M121" i="9"/>
  <c r="G121" i="13" s="1"/>
  <c r="Q120" i="9"/>
  <c r="W120" i="13" s="1"/>
  <c r="M120" i="9"/>
  <c r="G120" i="13" s="1"/>
  <c r="Q119" i="9"/>
  <c r="W119" i="13" s="1"/>
  <c r="M119" i="9"/>
  <c r="Q118" i="9"/>
  <c r="W118" i="13" s="1"/>
  <c r="M118" i="9"/>
  <c r="G118" i="13" s="1"/>
  <c r="Q117" i="9"/>
  <c r="W117" i="13" s="1"/>
  <c r="M117" i="9"/>
  <c r="G117" i="13" s="1"/>
  <c r="Q116" i="9"/>
  <c r="W116" i="13" s="1"/>
  <c r="M116" i="9"/>
  <c r="G116" i="13" s="1"/>
  <c r="Q113" i="9"/>
  <c r="W113" i="13" s="1"/>
  <c r="M113" i="9"/>
  <c r="Q112" i="9"/>
  <c r="W112" i="13" s="1"/>
  <c r="M112" i="9"/>
  <c r="G112" i="13" s="1"/>
  <c r="Q111" i="9"/>
  <c r="W111" i="13" s="1"/>
  <c r="M111" i="9"/>
  <c r="Q110" i="9"/>
  <c r="W110" i="13" s="1"/>
  <c r="M110" i="9"/>
  <c r="G110" i="13" s="1"/>
  <c r="Q109" i="9"/>
  <c r="W109" i="13" s="1"/>
  <c r="M109" i="9"/>
  <c r="G109" i="13" s="1"/>
  <c r="Q108" i="9"/>
  <c r="W108" i="13" s="1"/>
  <c r="M108" i="9"/>
  <c r="G108" i="13" s="1"/>
  <c r="Q107" i="9"/>
  <c r="W107" i="13" s="1"/>
  <c r="M107" i="9"/>
  <c r="G107" i="13" s="1"/>
  <c r="Q106" i="9"/>
  <c r="W106" i="13" s="1"/>
  <c r="M106" i="9"/>
  <c r="G106" i="13" s="1"/>
  <c r="Q105" i="9"/>
  <c r="W105" i="13" s="1"/>
  <c r="M105" i="9"/>
  <c r="G105" i="13" s="1"/>
  <c r="Q104" i="9"/>
  <c r="W104" i="13" s="1"/>
  <c r="M104" i="9"/>
  <c r="G104" i="13" s="1"/>
  <c r="Q103" i="9"/>
  <c r="W103" i="13" s="1"/>
  <c r="M103" i="9"/>
  <c r="G103" i="13" s="1"/>
  <c r="Q102" i="9"/>
  <c r="W102" i="13" s="1"/>
  <c r="M102" i="9"/>
  <c r="G102" i="13" s="1"/>
  <c r="Q101" i="9"/>
  <c r="W101" i="13" s="1"/>
  <c r="M101" i="9"/>
  <c r="G101" i="13" s="1"/>
  <c r="Q100" i="9"/>
  <c r="W100" i="13" s="1"/>
  <c r="M100" i="9"/>
  <c r="G100" i="13" s="1"/>
  <c r="Q99" i="9"/>
  <c r="W99" i="13" s="1"/>
  <c r="M99" i="9"/>
  <c r="Q98" i="9"/>
  <c r="W98" i="13" s="1"/>
  <c r="M98" i="9"/>
  <c r="G98" i="13" s="1"/>
  <c r="Q97" i="9"/>
  <c r="W97" i="13" s="1"/>
  <c r="M97" i="9"/>
  <c r="G97" i="13" s="1"/>
  <c r="Q96" i="9"/>
  <c r="W96" i="13" s="1"/>
  <c r="M96" i="9"/>
  <c r="G96" i="13" s="1"/>
  <c r="Q95" i="9"/>
  <c r="W95" i="13" s="1"/>
  <c r="M95" i="9"/>
  <c r="Q94" i="9"/>
  <c r="W94" i="13" s="1"/>
  <c r="M94" i="9"/>
  <c r="G94" i="13" s="1"/>
  <c r="Q92" i="9"/>
  <c r="W92" i="13" s="1"/>
  <c r="M92" i="9"/>
  <c r="G92" i="13" s="1"/>
  <c r="Q91" i="9"/>
  <c r="W91" i="13" s="1"/>
  <c r="M91" i="9"/>
  <c r="Q90" i="9"/>
  <c r="W90" i="13" s="1"/>
  <c r="M90" i="9"/>
  <c r="G90" i="13" s="1"/>
  <c r="Q89" i="9"/>
  <c r="W89" i="13" s="1"/>
  <c r="M89" i="9"/>
  <c r="G89" i="13" s="1"/>
  <c r="Q88" i="9"/>
  <c r="W88" i="13" s="1"/>
  <c r="M88" i="9"/>
  <c r="G88" i="13" s="1"/>
  <c r="Q87" i="9"/>
  <c r="W87" i="13" s="1"/>
  <c r="M87" i="9"/>
  <c r="G87" i="13" s="1"/>
  <c r="Q86" i="9"/>
  <c r="W86" i="13" s="1"/>
  <c r="M86" i="9"/>
  <c r="G86" i="13" s="1"/>
  <c r="Q84" i="9"/>
  <c r="W84" i="13" s="1"/>
  <c r="M84" i="9"/>
  <c r="G84" i="13" s="1"/>
  <c r="Q81" i="9"/>
  <c r="W81" i="13" s="1"/>
  <c r="M81" i="9"/>
  <c r="G81" i="13" s="1"/>
  <c r="Q80" i="9"/>
  <c r="W80" i="13" s="1"/>
  <c r="M80" i="9"/>
  <c r="G80" i="13" s="1"/>
  <c r="Q78" i="9"/>
  <c r="W78" i="13" s="1"/>
  <c r="M78" i="9"/>
  <c r="G78" i="13" s="1"/>
  <c r="Q76" i="9"/>
  <c r="W76" i="13" s="1"/>
  <c r="M76" i="9"/>
  <c r="G76" i="13" s="1"/>
  <c r="Q75" i="9"/>
  <c r="W75" i="13" s="1"/>
  <c r="M75" i="9"/>
  <c r="G75" i="13" s="1"/>
  <c r="Q74" i="9"/>
  <c r="W74" i="13" s="1"/>
  <c r="N74" i="9"/>
  <c r="K74" i="13" s="1"/>
  <c r="M74" i="9"/>
  <c r="G74" i="13" s="1"/>
  <c r="Q73" i="9"/>
  <c r="W73" i="13" s="1"/>
  <c r="M73" i="9"/>
  <c r="G73" i="13" s="1"/>
  <c r="Q72" i="9"/>
  <c r="W72" i="13" s="1"/>
  <c r="M72" i="9"/>
  <c r="G72" i="13" s="1"/>
  <c r="Q71" i="9"/>
  <c r="W71" i="13" s="1"/>
  <c r="M71" i="9"/>
  <c r="G71" i="13" s="1"/>
  <c r="Q70" i="9"/>
  <c r="W70" i="13" s="1"/>
  <c r="M70" i="9"/>
  <c r="G70" i="13" s="1"/>
  <c r="Q69" i="9"/>
  <c r="W69" i="13" s="1"/>
  <c r="M69" i="9"/>
  <c r="G69" i="13" s="1"/>
  <c r="Q67" i="9"/>
  <c r="W67" i="13" s="1"/>
  <c r="M67" i="9"/>
  <c r="G67" i="13" s="1"/>
  <c r="Q66" i="9"/>
  <c r="W66" i="13" s="1"/>
  <c r="M66" i="9"/>
  <c r="G66" i="13" s="1"/>
  <c r="Q65" i="9"/>
  <c r="W65" i="13" s="1"/>
  <c r="M65" i="9"/>
  <c r="G65" i="13" s="1"/>
  <c r="Q64" i="9"/>
  <c r="W64" i="13" s="1"/>
  <c r="M64" i="9"/>
  <c r="G64" i="13" s="1"/>
  <c r="Q63" i="9"/>
  <c r="W63" i="13" s="1"/>
  <c r="M63" i="9"/>
  <c r="G63" i="13" s="1"/>
  <c r="Q61" i="9"/>
  <c r="W61" i="13" s="1"/>
  <c r="M61" i="9"/>
  <c r="G61" i="13" s="1"/>
  <c r="Q60" i="9"/>
  <c r="W60" i="13" s="1"/>
  <c r="M60" i="9"/>
  <c r="G60" i="13" s="1"/>
  <c r="Q58" i="9"/>
  <c r="W58" i="13" s="1"/>
  <c r="M58" i="9"/>
  <c r="G58" i="13" s="1"/>
  <c r="Q56" i="9"/>
  <c r="W56" i="13" s="1"/>
  <c r="M56" i="9"/>
  <c r="G56" i="13" s="1"/>
  <c r="Q55" i="9"/>
  <c r="W55" i="13" s="1"/>
  <c r="M55" i="9"/>
  <c r="G55" i="13" s="1"/>
  <c r="Q54" i="9"/>
  <c r="W54" i="13" s="1"/>
  <c r="M54" i="9"/>
  <c r="G54" i="13" s="1"/>
  <c r="Q53" i="9"/>
  <c r="W53" i="13" s="1"/>
  <c r="M53" i="9"/>
  <c r="G53" i="13" s="1"/>
  <c r="Q52" i="9"/>
  <c r="W52" i="13" s="1"/>
  <c r="M52" i="9"/>
  <c r="G52" i="13" s="1"/>
  <c r="Q51" i="9"/>
  <c r="W51" i="13" s="1"/>
  <c r="M51" i="9"/>
  <c r="G51" i="13" s="1"/>
  <c r="Q50" i="9"/>
  <c r="W50" i="13" s="1"/>
  <c r="M50" i="9"/>
  <c r="G50" i="13" s="1"/>
  <c r="Q49" i="9"/>
  <c r="W49" i="13" s="1"/>
  <c r="M49" i="9"/>
  <c r="G49" i="13" s="1"/>
  <c r="Q47" i="9"/>
  <c r="W47" i="13" s="1"/>
  <c r="M47" i="9"/>
  <c r="G47" i="13" s="1"/>
  <c r="Q46" i="9"/>
  <c r="W46" i="13" s="1"/>
  <c r="M46" i="9"/>
  <c r="G46" i="13" s="1"/>
  <c r="Q45" i="9"/>
  <c r="W45" i="13" s="1"/>
  <c r="M45" i="9"/>
  <c r="G45" i="13" s="1"/>
  <c r="Q44" i="9"/>
  <c r="W44" i="13" s="1"/>
  <c r="M44" i="9"/>
  <c r="G44" i="13" s="1"/>
  <c r="Q43" i="9"/>
  <c r="W43" i="13" s="1"/>
  <c r="M43" i="9"/>
  <c r="G43" i="13" s="1"/>
  <c r="Q42" i="9"/>
  <c r="W42" i="13" s="1"/>
  <c r="M42" i="9"/>
  <c r="G42" i="13" s="1"/>
  <c r="Q41" i="9"/>
  <c r="W41" i="13" s="1"/>
  <c r="M41" i="9"/>
  <c r="G41" i="13" s="1"/>
  <c r="Q40" i="9"/>
  <c r="W40" i="13" s="1"/>
  <c r="M40" i="9"/>
  <c r="G40" i="13" s="1"/>
  <c r="Q39" i="9"/>
  <c r="W39" i="13" s="1"/>
  <c r="M39" i="9"/>
  <c r="G39" i="13" s="1"/>
  <c r="Q37" i="9"/>
  <c r="W37" i="13" s="1"/>
  <c r="M37" i="9"/>
  <c r="G37" i="13" s="1"/>
  <c r="Q35" i="9"/>
  <c r="W35" i="13" s="1"/>
  <c r="N35" i="9"/>
  <c r="K35" i="13" s="1"/>
  <c r="M35" i="9"/>
  <c r="G35" i="13" s="1"/>
  <c r="Q34" i="9"/>
  <c r="W34" i="13" s="1"/>
  <c r="M34" i="9"/>
  <c r="G34" i="13" s="1"/>
  <c r="Q33" i="9"/>
  <c r="W33" i="13" s="1"/>
  <c r="M33" i="9"/>
  <c r="G33" i="13" s="1"/>
  <c r="Q32" i="9"/>
  <c r="W32" i="13" s="1"/>
  <c r="M32" i="9"/>
  <c r="G32" i="13" s="1"/>
  <c r="Q31" i="9"/>
  <c r="W31" i="13" s="1"/>
  <c r="N31" i="9"/>
  <c r="K31" i="13" s="1"/>
  <c r="M31" i="9"/>
  <c r="G31" i="13" s="1"/>
  <c r="Q29" i="9"/>
  <c r="W29" i="13" s="1"/>
  <c r="M29" i="9"/>
  <c r="G29" i="13" s="1"/>
  <c r="Q28" i="9"/>
  <c r="W28" i="13" s="1"/>
  <c r="M28" i="9"/>
  <c r="G28" i="13" s="1"/>
  <c r="Q27" i="9"/>
  <c r="N27" i="9"/>
  <c r="K27" i="13" s="1"/>
  <c r="M27" i="9"/>
  <c r="G27" i="13" s="1"/>
  <c r="Q26" i="9"/>
  <c r="W26" i="13" s="1"/>
  <c r="M26" i="9"/>
  <c r="G26" i="13" s="1"/>
  <c r="M25" i="9"/>
  <c r="G25" i="13" s="1"/>
  <c r="Q24" i="9"/>
  <c r="W24" i="13" s="1"/>
  <c r="N24" i="9"/>
  <c r="K24" i="13" s="1"/>
  <c r="M24" i="9"/>
  <c r="G24" i="13" s="1"/>
  <c r="Q23" i="9"/>
  <c r="W23" i="13" s="1"/>
  <c r="M23" i="9"/>
  <c r="G23" i="13" s="1"/>
  <c r="Q22" i="9"/>
  <c r="W22" i="13" s="1"/>
  <c r="M22" i="9"/>
  <c r="G22" i="13" s="1"/>
  <c r="Q21" i="9"/>
  <c r="W21" i="13" s="1"/>
  <c r="M21" i="9"/>
  <c r="G21" i="13" s="1"/>
  <c r="Q20" i="9"/>
  <c r="W20" i="13" s="1"/>
  <c r="M20" i="9"/>
  <c r="G20" i="13" s="1"/>
  <c r="Q19" i="9"/>
  <c r="W19" i="13" s="1"/>
  <c r="M19" i="9"/>
  <c r="G19" i="13" s="1"/>
  <c r="Q18" i="9"/>
  <c r="W18" i="13" s="1"/>
  <c r="M18" i="9"/>
  <c r="G18" i="13" s="1"/>
  <c r="Q16" i="9"/>
  <c r="W16" i="13" s="1"/>
  <c r="M16" i="9"/>
  <c r="G16" i="13" s="1"/>
  <c r="Q15" i="9"/>
  <c r="W15" i="13" s="1"/>
  <c r="M15" i="9"/>
  <c r="G15" i="13" s="1"/>
  <c r="Q14" i="9"/>
  <c r="W14" i="13" s="1"/>
  <c r="M14" i="9"/>
  <c r="G14" i="13" s="1"/>
  <c r="Q13" i="9"/>
  <c r="W13" i="13" s="1"/>
  <c r="N13" i="9"/>
  <c r="K13" i="13" s="1"/>
  <c r="M13" i="9"/>
  <c r="G13" i="13" s="1"/>
  <c r="Q12" i="9"/>
  <c r="W12" i="13" s="1"/>
  <c r="M12" i="9"/>
  <c r="G12" i="13" s="1"/>
  <c r="Q11" i="9"/>
  <c r="W11" i="13" s="1"/>
  <c r="M11" i="9"/>
  <c r="G11" i="13" s="1"/>
  <c r="Q10" i="9"/>
  <c r="W10" i="13" s="1"/>
  <c r="M10" i="9"/>
  <c r="G10" i="13" s="1"/>
  <c r="Q9" i="9"/>
  <c r="W9" i="13" s="1"/>
  <c r="M9" i="9"/>
  <c r="G9" i="13" s="1"/>
  <c r="Q7" i="9"/>
  <c r="W7" i="13" s="1"/>
  <c r="M7" i="9"/>
  <c r="G7" i="13" s="1"/>
  <c r="Q6" i="9"/>
  <c r="W6" i="13" s="1"/>
  <c r="N9" i="9" l="1"/>
  <c r="K9" i="13" s="1"/>
  <c r="N22" i="9"/>
  <c r="K22" i="13" s="1"/>
  <c r="P27" i="9"/>
  <c r="S27" i="13" s="1"/>
  <c r="W27" i="13"/>
  <c r="N28" i="9"/>
  <c r="K28" i="13" s="1"/>
  <c r="N33" i="9"/>
  <c r="K33" i="13" s="1"/>
  <c r="N52" i="9"/>
  <c r="K52" i="13" s="1"/>
  <c r="N123" i="9"/>
  <c r="K123" i="13" s="1"/>
  <c r="N91" i="9"/>
  <c r="K91" i="13" s="1"/>
  <c r="G91" i="13"/>
  <c r="N95" i="9"/>
  <c r="K95" i="13" s="1"/>
  <c r="G95" i="13"/>
  <c r="N99" i="9"/>
  <c r="K99" i="13" s="1"/>
  <c r="G99" i="13"/>
  <c r="N111" i="9"/>
  <c r="K111" i="13" s="1"/>
  <c r="G111" i="13"/>
  <c r="N113" i="9"/>
  <c r="K113" i="13" s="1"/>
  <c r="G113" i="13"/>
  <c r="N119" i="9"/>
  <c r="K119" i="13" s="1"/>
  <c r="G119" i="13"/>
  <c r="N19" i="9"/>
  <c r="K19" i="13" s="1"/>
  <c r="N120" i="9"/>
  <c r="K120" i="13" s="1"/>
  <c r="N117" i="9"/>
  <c r="K117" i="13" s="1"/>
  <c r="P119" i="9"/>
  <c r="S119" i="13" s="1"/>
  <c r="P120" i="9"/>
  <c r="S120" i="13" s="1"/>
  <c r="N121" i="9"/>
  <c r="K121" i="13" s="1"/>
  <c r="N71" i="9"/>
  <c r="K71" i="13" s="1"/>
  <c r="N69" i="9"/>
  <c r="K69" i="13" s="1"/>
  <c r="P71" i="9"/>
  <c r="S71" i="13" s="1"/>
  <c r="N72" i="9"/>
  <c r="K72" i="13" s="1"/>
  <c r="P74" i="9"/>
  <c r="S74" i="13" s="1"/>
  <c r="N78" i="9"/>
  <c r="K78" i="13" s="1"/>
  <c r="N67" i="9"/>
  <c r="K67" i="13" s="1"/>
  <c r="N60" i="9"/>
  <c r="K60" i="13" s="1"/>
  <c r="N65" i="9"/>
  <c r="K65" i="13" s="1"/>
  <c r="N47" i="9"/>
  <c r="K47" i="13" s="1"/>
  <c r="N42" i="9"/>
  <c r="K42" i="13" s="1"/>
  <c r="N25" i="9"/>
  <c r="K25" i="13" s="1"/>
  <c r="P25" i="9"/>
  <c r="S25" i="13" s="1"/>
  <c r="P9" i="9"/>
  <c r="S9" i="13" s="1"/>
  <c r="N10" i="9"/>
  <c r="K10" i="13" s="1"/>
  <c r="P35" i="9"/>
  <c r="S35" i="13" s="1"/>
  <c r="M115" i="10"/>
  <c r="J115" i="13" s="1"/>
  <c r="M8" i="10"/>
  <c r="J8" i="13" s="1"/>
  <c r="N96" i="9"/>
  <c r="K96" i="13" s="1"/>
  <c r="N102" i="9"/>
  <c r="K102" i="13" s="1"/>
  <c r="N112" i="9"/>
  <c r="K112" i="13" s="1"/>
  <c r="N63" i="9"/>
  <c r="K63" i="13" s="1"/>
  <c r="N55" i="9"/>
  <c r="K55" i="13" s="1"/>
  <c r="N40" i="9"/>
  <c r="K40" i="13" s="1"/>
  <c r="N39" i="9"/>
  <c r="K39" i="13" s="1"/>
  <c r="N45" i="9"/>
  <c r="K45" i="13" s="1"/>
  <c r="N18" i="9"/>
  <c r="K18" i="13" s="1"/>
  <c r="N20" i="9"/>
  <c r="K20" i="13" s="1"/>
  <c r="N11" i="9"/>
  <c r="K11" i="13" s="1"/>
  <c r="N116" i="9"/>
  <c r="K116" i="13" s="1"/>
  <c r="P95" i="9"/>
  <c r="S95" i="13" s="1"/>
  <c r="P96" i="9"/>
  <c r="S96" i="13" s="1"/>
  <c r="N97" i="9"/>
  <c r="K97" i="13" s="1"/>
  <c r="P99" i="9"/>
  <c r="S99" i="13" s="1"/>
  <c r="N100" i="9"/>
  <c r="K100" i="13" s="1"/>
  <c r="P102" i="9"/>
  <c r="S102" i="13" s="1"/>
  <c r="N103" i="9"/>
  <c r="K103" i="13" s="1"/>
  <c r="N107" i="9"/>
  <c r="K107" i="13" s="1"/>
  <c r="N109" i="9"/>
  <c r="K109" i="13" s="1"/>
  <c r="P111" i="9"/>
  <c r="S111" i="13" s="1"/>
  <c r="P112" i="9"/>
  <c r="S112" i="13" s="1"/>
  <c r="P113" i="9"/>
  <c r="S113" i="13" s="1"/>
  <c r="N84" i="9"/>
  <c r="K84" i="13" s="1"/>
  <c r="N86" i="9"/>
  <c r="K86" i="13" s="1"/>
  <c r="N88" i="9"/>
  <c r="K88" i="13" s="1"/>
  <c r="N89" i="9"/>
  <c r="K89" i="13" s="1"/>
  <c r="P91" i="9"/>
  <c r="S91" i="13" s="1"/>
  <c r="N92" i="9"/>
  <c r="K92" i="13" s="1"/>
  <c r="N104" i="9"/>
  <c r="K104" i="13" s="1"/>
  <c r="N106" i="9"/>
  <c r="K106" i="13" s="1"/>
  <c r="N108" i="9"/>
  <c r="K108" i="13" s="1"/>
  <c r="N75" i="9"/>
  <c r="K75" i="13" s="1"/>
  <c r="N80" i="9"/>
  <c r="K80" i="13" s="1"/>
  <c r="N76" i="9"/>
  <c r="K76" i="13" s="1"/>
  <c r="P78" i="9"/>
  <c r="S78" i="13" s="1"/>
  <c r="N81" i="9"/>
  <c r="K81" i="13" s="1"/>
  <c r="P67" i="9"/>
  <c r="S67" i="13" s="1"/>
  <c r="N49" i="9"/>
  <c r="K49" i="13" s="1"/>
  <c r="N53" i="9"/>
  <c r="K53" i="13" s="1"/>
  <c r="P55" i="9"/>
  <c r="S55" i="13" s="1"/>
  <c r="N56" i="9"/>
  <c r="K56" i="13" s="1"/>
  <c r="N61" i="9"/>
  <c r="K61" i="13" s="1"/>
  <c r="P63" i="9"/>
  <c r="S63" i="13" s="1"/>
  <c r="N64" i="9"/>
  <c r="K64" i="13" s="1"/>
  <c r="N37" i="9"/>
  <c r="K37" i="13" s="1"/>
  <c r="P39" i="9"/>
  <c r="S39" i="13" s="1"/>
  <c r="P40" i="9"/>
  <c r="S40" i="13" s="1"/>
  <c r="N41" i="9"/>
  <c r="K41" i="13" s="1"/>
  <c r="N43" i="9"/>
  <c r="K43" i="13" s="1"/>
  <c r="P47" i="9"/>
  <c r="S47" i="13" s="1"/>
  <c r="P18" i="9"/>
  <c r="S18" i="13" s="1"/>
  <c r="P19" i="9"/>
  <c r="S19" i="13" s="1"/>
  <c r="P20" i="9"/>
  <c r="S20" i="13" s="1"/>
  <c r="N21" i="9"/>
  <c r="K21" i="13" s="1"/>
  <c r="P14" i="9"/>
  <c r="S14" i="13" s="1"/>
  <c r="N15" i="9"/>
  <c r="K15" i="13" s="1"/>
  <c r="P10" i="9"/>
  <c r="S10" i="13" s="1"/>
  <c r="P11" i="9"/>
  <c r="S11" i="13" s="1"/>
  <c r="N12" i="9"/>
  <c r="K12" i="13" s="1"/>
  <c r="N16" i="9"/>
  <c r="K16" i="13" s="1"/>
  <c r="N7" i="9"/>
  <c r="K7" i="13" s="1"/>
  <c r="P7" i="9"/>
  <c r="S7" i="13" s="1"/>
  <c r="P12" i="9"/>
  <c r="S12" i="13" s="1"/>
  <c r="P13" i="9"/>
  <c r="S13" i="13" s="1"/>
  <c r="N14" i="9"/>
  <c r="K14" i="13" s="1"/>
  <c r="P15" i="9"/>
  <c r="S15" i="13" s="1"/>
  <c r="P16" i="9"/>
  <c r="S16" i="13" s="1"/>
  <c r="P21" i="9"/>
  <c r="S21" i="13" s="1"/>
  <c r="P22" i="9"/>
  <c r="S22" i="13" s="1"/>
  <c r="N23" i="9"/>
  <c r="K23" i="13" s="1"/>
  <c r="P24" i="9"/>
  <c r="S24" i="13" s="1"/>
  <c r="N26" i="9"/>
  <c r="K26" i="13" s="1"/>
  <c r="P28" i="9"/>
  <c r="S28" i="13" s="1"/>
  <c r="N29" i="9"/>
  <c r="K29" i="13" s="1"/>
  <c r="P31" i="9"/>
  <c r="S31" i="13" s="1"/>
  <c r="N32" i="9"/>
  <c r="K32" i="13" s="1"/>
  <c r="P33" i="9"/>
  <c r="S33" i="13" s="1"/>
  <c r="N34" i="9"/>
  <c r="K34" i="13" s="1"/>
  <c r="P37" i="9"/>
  <c r="S37" i="13" s="1"/>
  <c r="P41" i="9"/>
  <c r="S41" i="13" s="1"/>
  <c r="P42" i="9"/>
  <c r="S42" i="13" s="1"/>
  <c r="P43" i="9"/>
  <c r="S43" i="13" s="1"/>
  <c r="N44" i="9"/>
  <c r="K44" i="13" s="1"/>
  <c r="P46" i="9"/>
  <c r="S46" i="13" s="1"/>
  <c r="N50" i="9"/>
  <c r="K50" i="13" s="1"/>
  <c r="P51" i="9"/>
  <c r="S51" i="13" s="1"/>
  <c r="P23" i="9"/>
  <c r="S23" i="13" s="1"/>
  <c r="P26" i="9"/>
  <c r="S26" i="13" s="1"/>
  <c r="P29" i="9"/>
  <c r="S29" i="13" s="1"/>
  <c r="P32" i="9"/>
  <c r="S32" i="13" s="1"/>
  <c r="P34" i="9"/>
  <c r="S34" i="13" s="1"/>
  <c r="P44" i="9"/>
  <c r="S44" i="13" s="1"/>
  <c r="P54" i="9"/>
  <c r="S54" i="13" s="1"/>
  <c r="P58" i="9"/>
  <c r="S58" i="13" s="1"/>
  <c r="P66" i="9"/>
  <c r="S66" i="13" s="1"/>
  <c r="P70" i="9"/>
  <c r="S70" i="13" s="1"/>
  <c r="P73" i="9"/>
  <c r="S73" i="13" s="1"/>
  <c r="P87" i="9"/>
  <c r="S87" i="13" s="1"/>
  <c r="P90" i="9"/>
  <c r="S90" i="13" s="1"/>
  <c r="P94" i="9"/>
  <c r="S94" i="13" s="1"/>
  <c r="P98" i="9"/>
  <c r="S98" i="13" s="1"/>
  <c r="P101" i="9"/>
  <c r="S101" i="13" s="1"/>
  <c r="P105" i="9"/>
  <c r="S105" i="13" s="1"/>
  <c r="P110" i="9"/>
  <c r="S110" i="13" s="1"/>
  <c r="P118" i="9"/>
  <c r="S118" i="13" s="1"/>
  <c r="P124" i="9"/>
  <c r="S124" i="13" s="1"/>
  <c r="P45" i="9"/>
  <c r="S45" i="13" s="1"/>
  <c r="N46" i="9"/>
  <c r="K46" i="13" s="1"/>
  <c r="P49" i="9"/>
  <c r="S49" i="13" s="1"/>
  <c r="P50" i="9"/>
  <c r="S50" i="13" s="1"/>
  <c r="N51" i="9"/>
  <c r="K51" i="13" s="1"/>
  <c r="P52" i="9"/>
  <c r="S52" i="13" s="1"/>
  <c r="P53" i="9"/>
  <c r="S53" i="13" s="1"/>
  <c r="N54" i="9"/>
  <c r="K54" i="13" s="1"/>
  <c r="P56" i="9"/>
  <c r="S56" i="13" s="1"/>
  <c r="N58" i="9"/>
  <c r="K58" i="13" s="1"/>
  <c r="P60" i="9"/>
  <c r="S60" i="13" s="1"/>
  <c r="P61" i="9"/>
  <c r="S61" i="13" s="1"/>
  <c r="P64" i="9"/>
  <c r="S64" i="13" s="1"/>
  <c r="P65" i="9"/>
  <c r="S65" i="13" s="1"/>
  <c r="N66" i="9"/>
  <c r="K66" i="13" s="1"/>
  <c r="P69" i="9"/>
  <c r="S69" i="13" s="1"/>
  <c r="N70" i="9"/>
  <c r="K70" i="13" s="1"/>
  <c r="P72" i="9"/>
  <c r="S72" i="13" s="1"/>
  <c r="N73" i="9"/>
  <c r="K73" i="13" s="1"/>
  <c r="P75" i="9"/>
  <c r="S75" i="13" s="1"/>
  <c r="P76" i="9"/>
  <c r="S76" i="13" s="1"/>
  <c r="P80" i="9"/>
  <c r="S80" i="13" s="1"/>
  <c r="P81" i="9"/>
  <c r="S81" i="13" s="1"/>
  <c r="P84" i="9"/>
  <c r="S84" i="13" s="1"/>
  <c r="P86" i="9"/>
  <c r="S86" i="13" s="1"/>
  <c r="N87" i="9"/>
  <c r="K87" i="13" s="1"/>
  <c r="P88" i="9"/>
  <c r="S88" i="13" s="1"/>
  <c r="P89" i="9"/>
  <c r="S89" i="13" s="1"/>
  <c r="N90" i="9"/>
  <c r="K90" i="13" s="1"/>
  <c r="P92" i="9"/>
  <c r="S92" i="13" s="1"/>
  <c r="N94" i="9"/>
  <c r="K94" i="13" s="1"/>
  <c r="P97" i="9"/>
  <c r="S97" i="13" s="1"/>
  <c r="N98" i="9"/>
  <c r="K98" i="13" s="1"/>
  <c r="P100" i="9"/>
  <c r="S100" i="13" s="1"/>
  <c r="N101" i="9"/>
  <c r="K101" i="13" s="1"/>
  <c r="P103" i="9"/>
  <c r="S103" i="13" s="1"/>
  <c r="P104" i="9"/>
  <c r="S104" i="13" s="1"/>
  <c r="N105" i="9"/>
  <c r="K105" i="13" s="1"/>
  <c r="P106" i="9"/>
  <c r="S106" i="13" s="1"/>
  <c r="P107" i="9"/>
  <c r="S107" i="13" s="1"/>
  <c r="P108" i="9"/>
  <c r="S108" i="13" s="1"/>
  <c r="P109" i="9"/>
  <c r="S109" i="13" s="1"/>
  <c r="N110" i="9"/>
  <c r="K110" i="13" s="1"/>
  <c r="P116" i="9"/>
  <c r="S116" i="13" s="1"/>
  <c r="P117" i="9"/>
  <c r="S117" i="13" s="1"/>
  <c r="N118" i="9"/>
  <c r="K118" i="13" s="1"/>
  <c r="P121" i="9"/>
  <c r="S121" i="13" s="1"/>
  <c r="P123" i="9"/>
  <c r="S123" i="13" s="1"/>
  <c r="N124" i="9"/>
  <c r="K124" i="13" s="1"/>
  <c r="O115" i="10"/>
  <c r="R115" i="13" s="1"/>
  <c r="M48" i="10"/>
  <c r="J48" i="13" s="1"/>
  <c r="M30" i="10"/>
  <c r="J30" i="13" s="1"/>
  <c r="M17" i="10"/>
  <c r="J17" i="13" s="1"/>
  <c r="O17" i="10"/>
  <c r="R17" i="13" s="1"/>
  <c r="M68" i="10"/>
  <c r="J68" i="13" s="1"/>
  <c r="O8" i="10"/>
  <c r="R8" i="13" s="1"/>
  <c r="O83" i="10"/>
  <c r="R83" i="13" s="1"/>
  <c r="M83" i="10"/>
  <c r="J83" i="13" s="1"/>
  <c r="O68" i="10"/>
  <c r="R68" i="13" s="1"/>
  <c r="O30" i="10"/>
  <c r="R30" i="13" s="1"/>
  <c r="N8" i="9" l="1"/>
  <c r="K8" i="13" s="1"/>
  <c r="N115" i="9"/>
  <c r="K115" i="13" s="1"/>
  <c r="N17" i="9"/>
  <c r="K17" i="13" s="1"/>
  <c r="P17" i="9"/>
  <c r="S17" i="13" s="1"/>
  <c r="N83" i="9"/>
  <c r="K83" i="13" s="1"/>
  <c r="N68" i="9"/>
  <c r="K68" i="13" s="1"/>
  <c r="N48" i="9"/>
  <c r="K48" i="13" s="1"/>
  <c r="N30" i="9"/>
  <c r="K30" i="13" s="1"/>
  <c r="P8" i="9"/>
  <c r="S8" i="13" s="1"/>
  <c r="P115" i="9"/>
  <c r="S115" i="13" s="1"/>
  <c r="P68" i="9"/>
  <c r="S68" i="13" s="1"/>
  <c r="P30" i="9"/>
  <c r="S30" i="13" s="1"/>
  <c r="P83" i="9"/>
  <c r="S83" i="13" s="1"/>
  <c r="P48" i="9"/>
  <c r="S48" i="13" s="1"/>
  <c r="O6" i="10"/>
  <c r="R6" i="13" s="1"/>
  <c r="M6" i="10"/>
  <c r="J6" i="13" s="1"/>
  <c r="N6" i="9" l="1"/>
  <c r="K6" i="13" s="1"/>
  <c r="P6" i="9"/>
  <c r="S6" i="13" s="1"/>
  <c r="I115" i="9"/>
  <c r="O115" i="9" s="1"/>
  <c r="O115" i="13" s="1"/>
  <c r="F115" i="9"/>
  <c r="E115" i="9"/>
  <c r="Q115" i="9" s="1"/>
  <c r="W115" i="13" s="1"/>
  <c r="I83" i="9"/>
  <c r="O83" i="9" s="1"/>
  <c r="O83" i="13" s="1"/>
  <c r="F83" i="9"/>
  <c r="E83" i="9"/>
  <c r="Q83" i="9" s="1"/>
  <c r="W83" i="13" s="1"/>
  <c r="I68" i="9"/>
  <c r="O68" i="9" s="1"/>
  <c r="O68" i="13" s="1"/>
  <c r="F68" i="9"/>
  <c r="E68" i="9"/>
  <c r="Q68" i="9" s="1"/>
  <c r="W68" i="13" s="1"/>
  <c r="I48" i="9"/>
  <c r="O48" i="9" s="1"/>
  <c r="O48" i="13" s="1"/>
  <c r="F48" i="9"/>
  <c r="E48" i="9"/>
  <c r="Q48" i="9" s="1"/>
  <c r="W48" i="13" s="1"/>
  <c r="E17" i="9"/>
  <c r="Q17" i="9" s="1"/>
  <c r="W17" i="13" s="1"/>
  <c r="I30" i="9"/>
  <c r="O30" i="9" s="1"/>
  <c r="O30" i="13" s="1"/>
  <c r="F30" i="9"/>
  <c r="E30" i="9"/>
  <c r="Q30" i="9" s="1"/>
  <c r="W30" i="13" s="1"/>
  <c r="I17" i="9"/>
  <c r="O17" i="9" s="1"/>
  <c r="O17" i="13" s="1"/>
  <c r="F17" i="9"/>
  <c r="I8" i="9"/>
  <c r="O8" i="9" s="1"/>
  <c r="O8" i="13" s="1"/>
  <c r="F8" i="9"/>
  <c r="E8" i="9"/>
  <c r="Q8" i="9" s="1"/>
  <c r="W8" i="13" s="1"/>
  <c r="K48" i="9" l="1"/>
  <c r="K17" i="9"/>
  <c r="K83" i="9" l="1"/>
  <c r="K30" i="9"/>
  <c r="K68" i="9"/>
  <c r="K115" i="9"/>
  <c r="M8" i="9" l="1"/>
  <c r="G8" i="13" s="1"/>
  <c r="D115" i="9"/>
  <c r="M115" i="9" s="1"/>
  <c r="G115" i="13" s="1"/>
  <c r="D83" i="9"/>
  <c r="M83" i="9" s="1"/>
  <c r="G83" i="13" s="1"/>
  <c r="D68" i="9"/>
  <c r="M68" i="9" s="1"/>
  <c r="G68" i="13" s="1"/>
  <c r="D48" i="9"/>
  <c r="M48" i="9" s="1"/>
  <c r="G48" i="13" s="1"/>
  <c r="M30" i="9"/>
  <c r="G30" i="13" s="1"/>
  <c r="M17" i="9"/>
  <c r="G17" i="13" s="1"/>
  <c r="D6" i="9" l="1"/>
  <c r="M6" i="9" s="1"/>
  <c r="G6" i="13" s="1"/>
</calcChain>
</file>

<file path=xl/sharedStrings.xml><?xml version="1.0" encoding="utf-8"?>
<sst xmlns="http://schemas.openxmlformats.org/spreadsheetml/2006/main" count="903" uniqueCount="149">
  <si>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</si>
  <si>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</si>
  <si>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</si>
  <si>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</si>
  <si>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</si>
  <si>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</si>
  <si>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</si>
  <si>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</si>
  <si>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</si>
  <si>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</si>
  <si>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</si>
  <si>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</si>
  <si>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</si>
  <si>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</si>
  <si>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</si>
  <si>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</si>
  <si>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</si>
  <si>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</si>
  <si>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</si>
  <si>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</si>
  <si>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</si>
  <si>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</si>
  <si>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</si>
  <si>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</si>
  <si>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</si>
  <si>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</si>
  <si>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</si>
  <si>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</si>
  <si>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</si>
  <si>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</si>
  <si>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</si>
  <si>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</si>
  <si>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</si>
  <si>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</si>
  <si>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</si>
  <si>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</si>
  <si>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</si>
  <si>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</si>
  <si>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</si>
  <si>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</si>
  <si>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</si>
  <si>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</si>
  <si>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</si>
  <si>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</si>
  <si>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</si>
  <si>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</si>
  <si>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</si>
  <si>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</si>
  <si>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</si>
  <si>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</si>
  <si>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</si>
  <si>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</si>
  <si>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</si>
  <si>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</si>
  <si>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</si>
  <si>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</si>
  <si>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</si>
  <si>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</si>
  <si>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</si>
  <si>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</si>
  <si>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</si>
  <si>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</si>
  <si>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</si>
  <si>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</si>
  <si>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</si>
  <si>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</si>
  <si>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</si>
  <si>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</si>
  <si>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</si>
  <si>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</si>
  <si>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</si>
  <si>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</si>
  <si>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</si>
  <si>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</si>
  <si>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</si>
  <si>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</si>
  <si>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</si>
  <si>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</si>
  <si>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</si>
  <si>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</si>
  <si>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</si>
  <si>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</si>
  <si>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</si>
  <si>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</si>
  <si>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</si>
  <si>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</si>
  <si>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</si>
  <si>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</si>
  <si>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</si>
  <si>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</si>
  <si>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</si>
  <si>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</si>
  <si>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</si>
  <si>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</si>
  <si>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</si>
  <si>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</si>
  <si>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</si>
  <si>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</si>
  <si>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</si>
  <si>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</si>
  <si>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</si>
  <si>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</si>
  <si>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</si>
  <si>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</si>
  <si>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</si>
  <si>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</si>
  <si>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</si>
  <si>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</si>
  <si>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</si>
  <si>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</si>
  <si>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</si>
  <si>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</si>
  <si>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</si>
  <si>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</si>
  <si>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</si>
  <si>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</si>
  <si>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</si>
  <si>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</si>
  <si>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</si>
  <si>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</si>
  <si>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</si>
  <si>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</si>
  <si>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</si>
  <si>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</si>
  <si>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</si>
  <si>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27-67</t>
  </si>
  <si>
    <t>68-79</t>
  </si>
  <si>
    <t>80-99</t>
  </si>
  <si>
    <t>МАТЕМАТИКА профильный уровень, 11 класс</t>
  </si>
  <si>
    <t>Сдали на 27% и ниже, чел.</t>
  </si>
  <si>
    <t>Сдали на 27% и ниже, %</t>
  </si>
  <si>
    <t>27-38</t>
  </si>
  <si>
    <t>Полученные баллы, %</t>
  </si>
  <si>
    <t>Сдали на 68% и выше, чел.</t>
  </si>
  <si>
    <t>Сдали на 68% и выше, %.</t>
  </si>
  <si>
    <t>МАОУ СШ № 154</t>
  </si>
  <si>
    <t>МАОУ СШ № 6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</si>
  <si>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</si>
  <si>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</si>
  <si>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критично - сдали на 68% и выше меньше  50% и сдавших ниже 27% 10% и более или 10 чел. и более</t>
  </si>
  <si>
    <t>38-68</t>
  </si>
  <si>
    <t>69-79</t>
  </si>
  <si>
    <t>Сдали на 68% и выше, %</t>
  </si>
  <si>
    <t>Код КИАСУО</t>
  </si>
  <si>
    <t>Сумма (чел.)/Среднее значение по городу (%)</t>
  </si>
  <si>
    <t>МБОУ СШ № 6</t>
  </si>
  <si>
    <t>-</t>
  </si>
  <si>
    <t>МБОУ СШ № 154</t>
  </si>
  <si>
    <t>допустимо - сдали на 68% и выше с 50% до среднего значения по  городу и сдавших ниже 27% не более 10% или 10 чел.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</si>
</sst>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5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</cellStyleXfs>
  <cellXfs count="290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2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3" fontId="0" fillId="0" borderId="7" xfId="0" applyNumberFormat="1" applyFill="1" applyBorder="1"/>
    <xf numFmtId="2" fontId="13" fillId="0" borderId="7" xfId="10" applyNumberFormat="1" applyBorder="1"/>
    <xf numFmtId="0" fontId="7" fillId="11" borderId="0" xfId="0" applyFont="1" applyFill="1"/>
    <xf numFmtId="2" fontId="13" fillId="0" borderId="40" xfId="10" applyNumberFormat="1" applyBorder="1"/>
    <xf numFmtId="2" fontId="10" fillId="0" borderId="55" xfId="8" applyNumberFormat="1" applyBorder="1"/>
    <xf numFmtId="2" fontId="13" fillId="0" borderId="54" xfId="10" applyNumberFormat="1" applyBorder="1"/>
    <xf numFmtId="0" fontId="7" fillId="0" borderId="0" xfId="0" applyFont="1" applyFill="1"/>
    <xf numFmtId="0" fontId="2" fillId="0" borderId="5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60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2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4" xfId="0" applyFont="1" applyFill="1" applyBorder="1" applyAlignment="1">
      <alignment wrapText="1"/>
    </xf>
    <xf numFmtId="0" fontId="4" fillId="3" borderId="65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2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5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7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2" fillId="12" borderId="0" xfId="0" applyFont="1" applyFill="1" applyBorder="1" applyAlignment="1"/>
    <xf numFmtId="0" fontId="2" fillId="0" borderId="0" xfId="0" applyFont="1" applyBorder="1" applyAlignment="1">
      <alignment horizontal="center"/>
    </xf>
    <xf numFmtId="0" fontId="2" fillId="0" borderId="68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9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5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</cellStyles>
  <dxfs count="98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97"/>
    </tableStyle>
  </tableStyles>
  <colors>
    <mruColors>
      <color rgb="FFCCFF99"/>
      <color rgb="FFFFCCCC"/>
      <color rgb="FFFFFF66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7"/>
      <c r="E1" s="17" t="s">
        <v>137</v>
      </c>
      <c r="F1" s="208"/>
      <c r="G1" s="208"/>
      <c r="I1" s="17"/>
      <c r="J1" s="17"/>
      <c r="L1" s="204"/>
      <c r="M1" s="17" t="s">
        <v>148</v>
      </c>
    </row>
    <row r="2" spans="1:23" ht="18" customHeight="1" x14ac:dyDescent="0.25">
      <c r="A2" s="4"/>
      <c r="B2" s="269" t="s">
        <v>128</v>
      </c>
      <c r="C2" s="269"/>
      <c r="D2" s="268"/>
      <c r="E2" s="17" t="s">
        <v>138</v>
      </c>
      <c r="F2" s="208"/>
      <c r="G2" s="208"/>
      <c r="I2" s="17"/>
      <c r="J2" s="17"/>
      <c r="L2" s="18"/>
      <c r="M2" s="17" t="s">
        <v>139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275" t="s">
        <v>0</v>
      </c>
      <c r="B4" s="277" t="s">
        <v>143</v>
      </c>
      <c r="C4" s="277" t="s">
        <v>2</v>
      </c>
      <c r="D4" s="279" t="s">
        <v>123</v>
      </c>
      <c r="E4" s="280"/>
      <c r="F4" s="280"/>
      <c r="G4" s="280"/>
      <c r="H4" s="281" t="s">
        <v>133</v>
      </c>
      <c r="I4" s="271"/>
      <c r="J4" s="271"/>
      <c r="K4" s="272"/>
      <c r="L4" s="270" t="s">
        <v>134</v>
      </c>
      <c r="M4" s="271"/>
      <c r="N4" s="271"/>
      <c r="O4" s="272"/>
      <c r="P4" s="270" t="s">
        <v>129</v>
      </c>
      <c r="Q4" s="271"/>
      <c r="R4" s="271"/>
      <c r="S4" s="272"/>
      <c r="T4" s="270" t="s">
        <v>130</v>
      </c>
      <c r="U4" s="271"/>
      <c r="V4" s="271"/>
      <c r="W4" s="272"/>
    </row>
    <row r="5" spans="1:23" ht="15" customHeight="1" thickBot="1" x14ac:dyDescent="0.3">
      <c r="A5" s="276"/>
      <c r="B5" s="278"/>
      <c r="C5" s="278"/>
      <c r="D5" s="87">
        <v>2018</v>
      </c>
      <c r="E5" s="88">
        <v>2019</v>
      </c>
      <c r="F5" s="88">
        <v>2020</v>
      </c>
      <c r="G5" s="209">
        <v>2021</v>
      </c>
      <c r="H5" s="87">
        <v>2018</v>
      </c>
      <c r="I5" s="88">
        <v>2019</v>
      </c>
      <c r="J5" s="88">
        <v>2020</v>
      </c>
      <c r="K5" s="210">
        <v>2021</v>
      </c>
      <c r="L5" s="211">
        <v>2018</v>
      </c>
      <c r="M5" s="88">
        <v>2019</v>
      </c>
      <c r="N5" s="88">
        <v>2020</v>
      </c>
      <c r="O5" s="209">
        <v>2021</v>
      </c>
      <c r="P5" s="87">
        <v>2018</v>
      </c>
      <c r="Q5" s="88">
        <v>2019</v>
      </c>
      <c r="R5" s="88">
        <v>2020</v>
      </c>
      <c r="S5" s="210">
        <v>2021</v>
      </c>
      <c r="T5" s="211">
        <v>2018</v>
      </c>
      <c r="U5" s="88">
        <v>2019</v>
      </c>
      <c r="V5" s="88">
        <v>2020</v>
      </c>
      <c r="W5" s="210">
        <v>2021</v>
      </c>
    </row>
    <row r="6" spans="1:23" ht="15" customHeight="1" thickBot="1" x14ac:dyDescent="0.3">
      <c r="A6" s="29">
        <f>A7+A16+A29+A47+A67+A82+A114+A124</f>
        <v>111</v>
      </c>
      <c r="B6" s="273" t="s">
        <v>144</v>
      </c>
      <c r="C6" s="274"/>
      <c r="D6" s="212">
        <f>'Математика-11 2018 расклад'!L6</f>
        <v>2718</v>
      </c>
      <c r="E6" s="213">
        <f>'Математика-11 2019 расклад'!L6</f>
        <v>2712</v>
      </c>
      <c r="F6" s="213">
        <f>'Математика-11 2020 расклад'!L6</f>
        <v>2932</v>
      </c>
      <c r="G6" s="214">
        <f>'Математика-11 2021 расклад'!M6</f>
        <v>3046</v>
      </c>
      <c r="H6" s="212">
        <f>'Математика-11 2018 расклад'!M6</f>
        <v>721.99920000000009</v>
      </c>
      <c r="I6" s="213">
        <f>'Математика-11 2019 расклад'!M6</f>
        <v>1199.9981</v>
      </c>
      <c r="J6" s="213">
        <f>'Математика-11 2020 расклад'!M6</f>
        <v>0</v>
      </c>
      <c r="K6" s="215">
        <f>'Математика-11 2021 расклад'!N6</f>
        <v>1009.9956</v>
      </c>
      <c r="L6" s="216">
        <f>'Математика-11 2018 расклад'!N6</f>
        <v>21.366039603960388</v>
      </c>
      <c r="M6" s="217">
        <f>'Математика-11 2019 расклад'!N6</f>
        <v>36.565145631067949</v>
      </c>
      <c r="N6" s="217">
        <f>'Математика-11 2020 расклад'!N6</f>
        <v>0</v>
      </c>
      <c r="O6" s="218">
        <f>'Математика-11 2021 расклад'!O6</f>
        <v>31.868540935672517</v>
      </c>
      <c r="P6" s="212">
        <f>'Математика-11 2018 расклад'!O6</f>
        <v>134.00189999999998</v>
      </c>
      <c r="Q6" s="213">
        <f>'Математика-11 2019 расклад'!O6</f>
        <v>14.9964</v>
      </c>
      <c r="R6" s="213">
        <f>'Математика-11 2020 расклад'!O6</f>
        <v>229.97870000000003</v>
      </c>
      <c r="S6" s="215">
        <f>'Математика-11 2021 расклад'!P6</f>
        <v>182.9991</v>
      </c>
      <c r="T6" s="216">
        <f>'Математика-11 2018 расклад'!P6</f>
        <v>7.9186138613861408</v>
      </c>
      <c r="U6" s="217">
        <f>'Математика-11 2019 расклад'!P6</f>
        <v>0.69009708737864095</v>
      </c>
      <c r="V6" s="217">
        <f>'Математика-11 2020 расклад'!P6</f>
        <v>12.143333333333338</v>
      </c>
      <c r="W6" s="219">
        <f>'Математика-11 2021 расклад'!Q6</f>
        <v>10.290461538461541</v>
      </c>
    </row>
    <row r="7" spans="1:23" ht="15" customHeight="1" thickBot="1" x14ac:dyDescent="0.3">
      <c r="A7" s="47">
        <v>1</v>
      </c>
      <c r="B7" s="62">
        <v>50050</v>
      </c>
      <c r="C7" s="220" t="s">
        <v>55</v>
      </c>
      <c r="D7" s="221">
        <f>'Математика-11 2018 расклад'!L7</f>
        <v>14</v>
      </c>
      <c r="E7" s="222">
        <f>'Математика-11 2019 расклад'!L7</f>
        <v>19</v>
      </c>
      <c r="F7" s="222">
        <f>'Математика-11 2020 расклад'!L7</f>
        <v>18</v>
      </c>
      <c r="G7" s="223">
        <f>'Математика-11 2021 расклад'!M7</f>
        <v>39</v>
      </c>
      <c r="H7" s="221">
        <f>'Математика-11 2018 расклад'!M7</f>
        <v>6.0004</v>
      </c>
      <c r="I7" s="222">
        <f>'Математика-11 2019 расклад'!M7</f>
        <v>12.000399999999999</v>
      </c>
      <c r="J7" s="222">
        <f>'Математика-11 2020 расклад'!M7</f>
        <v>0</v>
      </c>
      <c r="K7" s="224">
        <f>'Математика-11 2021 расклад'!N7</f>
        <v>14.999400000000001</v>
      </c>
      <c r="L7" s="225">
        <f>'Математика-11 2018 расклад'!N7</f>
        <v>42.86</v>
      </c>
      <c r="M7" s="226">
        <f>'Математика-11 2019 расклад'!N7</f>
        <v>63.160000000000004</v>
      </c>
      <c r="N7" s="226"/>
      <c r="O7" s="227">
        <f>'Математика-11 2021 расклад'!O7</f>
        <v>38.46</v>
      </c>
      <c r="P7" s="221">
        <f>'Математика-11 2018 расклад'!O7</f>
        <v>0</v>
      </c>
      <c r="Q7" s="222">
        <f>'Математика-11 2019 расклад'!O7</f>
        <v>0</v>
      </c>
      <c r="R7" s="222">
        <f>'Математика-11 2020 расклад'!O7</f>
        <v>1.0007999999999999</v>
      </c>
      <c r="S7" s="224">
        <f>'Математика-11 2021 расклад'!P7</f>
        <v>0</v>
      </c>
      <c r="T7" s="225">
        <f>'Математика-11 2018 расклад'!P7</f>
        <v>0</v>
      </c>
      <c r="U7" s="226">
        <f>'Математика-11 2019 расклад'!P7</f>
        <v>0</v>
      </c>
      <c r="V7" s="226">
        <f>'Математика-11 2020 расклад'!P7</f>
        <v>5.56</v>
      </c>
      <c r="W7" s="228">
        <f>'Математика-11 2021 расклад'!Q7</f>
        <v>0</v>
      </c>
    </row>
    <row r="8" spans="1:23" ht="15" customHeight="1" thickBot="1" x14ac:dyDescent="0.3">
      <c r="A8" s="32"/>
      <c r="B8" s="25"/>
      <c r="C8" s="229" t="s">
        <v>100</v>
      </c>
      <c r="D8" s="212">
        <f>'Математика-11 2018 расклад'!L8</f>
        <v>251</v>
      </c>
      <c r="E8" s="213">
        <f>'Математика-11 2019 расклад'!L8</f>
        <v>284</v>
      </c>
      <c r="F8" s="213">
        <f>'Математика-11 2020 расклад'!L8</f>
        <v>284</v>
      </c>
      <c r="G8" s="214">
        <f>'Математика-11 2021 расклад'!M8</f>
        <v>264</v>
      </c>
      <c r="H8" s="212">
        <f>'Математика-11 2018 расклад'!M8</f>
        <v>87.996300000000005</v>
      </c>
      <c r="I8" s="213">
        <f>'Математика-11 2019 расклад'!M8</f>
        <v>134.0052</v>
      </c>
      <c r="J8" s="213">
        <f>'Математика-11 2020 расклад'!M8</f>
        <v>0</v>
      </c>
      <c r="K8" s="215">
        <f>'Математика-11 2021 расклад'!N8</f>
        <v>101.00330000000001</v>
      </c>
      <c r="L8" s="216">
        <f>'Математика-11 2018 расклад'!N8</f>
        <v>28.71125</v>
      </c>
      <c r="M8" s="217">
        <f>'Математика-11 2019 расклад'!N8</f>
        <v>35.401250000000005</v>
      </c>
      <c r="N8" s="217">
        <f>'Математика-11 2020 расклад'!N8</f>
        <v>0</v>
      </c>
      <c r="O8" s="218">
        <f>'Математика-11 2021 расклад'!O8</f>
        <v>31.3675</v>
      </c>
      <c r="P8" s="212">
        <f>'Математика-11 2018 расклад'!O8</f>
        <v>4.9988000000000001</v>
      </c>
      <c r="Q8" s="213">
        <f>'Математика-11 2019 расклад'!O8</f>
        <v>2.9950000000000001</v>
      </c>
      <c r="R8" s="213">
        <f>'Математика-11 2020 расклад'!O8</f>
        <v>27.996299999999998</v>
      </c>
      <c r="S8" s="215">
        <f>'Математика-11 2021 расклад'!P8</f>
        <v>17.997300000000003</v>
      </c>
      <c r="T8" s="216">
        <f>'Математика-11 2018 расклад'!P8</f>
        <v>3.88375</v>
      </c>
      <c r="U8" s="217">
        <f>'Математика-11 2019 расклад'!P8</f>
        <v>1.2837499999999999</v>
      </c>
      <c r="V8" s="217">
        <f>'Математика-11 2020 расклад'!P8</f>
        <v>13.706250000000001</v>
      </c>
      <c r="W8" s="219">
        <f>'Математика-11 2021 расклад'!Q8</f>
        <v>10.625714285714285</v>
      </c>
    </row>
    <row r="9" spans="1:23" s="1" customFormat="1" ht="15" customHeight="1" x14ac:dyDescent="0.25">
      <c r="A9" s="11">
        <v>1</v>
      </c>
      <c r="B9" s="48">
        <v>10002</v>
      </c>
      <c r="C9" s="239" t="s">
        <v>5</v>
      </c>
      <c r="D9" s="240">
        <f>'Математика-11 2018 расклад'!L9</f>
        <v>40</v>
      </c>
      <c r="E9" s="241">
        <f>'Математика-11 2019 расклад'!L9</f>
        <v>44</v>
      </c>
      <c r="F9" s="241">
        <f>'Математика-11 2020 расклад'!L9</f>
        <v>30</v>
      </c>
      <c r="G9" s="242">
        <f>'Математика-11 2021 расклад'!M9</f>
        <v>42</v>
      </c>
      <c r="H9" s="240">
        <f>'Математика-11 2018 расклад'!M9</f>
        <v>11</v>
      </c>
      <c r="I9" s="241">
        <f>'Математика-11 2019 расклад'!M9</f>
        <v>19.998000000000001</v>
      </c>
      <c r="J9" s="241">
        <f>'Математика-11 2020 расклад'!M9</f>
        <v>0</v>
      </c>
      <c r="K9" s="243">
        <f>'Математика-11 2021 расклад'!N9</f>
        <v>6.9972000000000003</v>
      </c>
      <c r="L9" s="244">
        <f>'Математика-11 2018 расклад'!N9</f>
        <v>27.5</v>
      </c>
      <c r="M9" s="245">
        <f>'Математика-11 2019 расклад'!N9</f>
        <v>45.45</v>
      </c>
      <c r="N9" s="245"/>
      <c r="O9" s="246">
        <f>'Математика-11 2021 расклад'!O9</f>
        <v>16.66</v>
      </c>
      <c r="P9" s="240">
        <f>'Математика-11 2018 расклад'!O9</f>
        <v>0</v>
      </c>
      <c r="Q9" s="241">
        <f>'Математика-11 2019 расклад'!O9</f>
        <v>0</v>
      </c>
      <c r="R9" s="241">
        <f>'Математика-11 2020 расклад'!O9</f>
        <v>6</v>
      </c>
      <c r="S9" s="243">
        <f>'Математика-11 2021 расклад'!P9</f>
        <v>6.0017999999999994</v>
      </c>
      <c r="T9" s="244">
        <f>'Математика-11 2018 расклад'!P9</f>
        <v>0</v>
      </c>
      <c r="U9" s="245">
        <f>'Математика-11 2019 расклад'!P9</f>
        <v>0</v>
      </c>
      <c r="V9" s="245">
        <f>'Математика-11 2020 расклад'!P9</f>
        <v>20</v>
      </c>
      <c r="W9" s="247">
        <f>'Математика-11 2021 расклад'!Q9</f>
        <v>14.29</v>
      </c>
    </row>
    <row r="10" spans="1:23" s="1" customFormat="1" ht="15" customHeight="1" x14ac:dyDescent="0.25">
      <c r="A10" s="11">
        <v>2</v>
      </c>
      <c r="B10" s="48">
        <v>10090</v>
      </c>
      <c r="C10" s="239" t="s">
        <v>7</v>
      </c>
      <c r="D10" s="240">
        <f>'Математика-11 2018 расклад'!L10</f>
        <v>44</v>
      </c>
      <c r="E10" s="241">
        <f>'Математика-11 2019 расклад'!L10</f>
        <v>48</v>
      </c>
      <c r="F10" s="241">
        <f>'Математика-11 2020 расклад'!L10</f>
        <v>45</v>
      </c>
      <c r="G10" s="242">
        <f>'Математика-11 2021 расклад'!M10</f>
        <v>40</v>
      </c>
      <c r="H10" s="240">
        <f>'Математика-11 2018 расклад'!M10</f>
        <v>11</v>
      </c>
      <c r="I10" s="241">
        <f>'Математика-11 2019 расклад'!M10</f>
        <v>21</v>
      </c>
      <c r="J10" s="241">
        <f>'Математика-11 2020 расклад'!M10</f>
        <v>0</v>
      </c>
      <c r="K10" s="243">
        <f>'Математика-11 2021 расклад'!N10</f>
        <v>18</v>
      </c>
      <c r="L10" s="244">
        <f>'Математика-11 2018 расклад'!N10</f>
        <v>25</v>
      </c>
      <c r="M10" s="245">
        <f>'Математика-11 2019 расклад'!N10</f>
        <v>43.75</v>
      </c>
      <c r="N10" s="245"/>
      <c r="O10" s="246">
        <f>'Математика-11 2021 расклад'!O10</f>
        <v>45</v>
      </c>
      <c r="P10" s="240">
        <f>'Математика-11 2018 расклад'!O10</f>
        <v>0.99879999999999991</v>
      </c>
      <c r="Q10" s="241">
        <f>'Математика-11 2019 расклад'!O10</f>
        <v>0</v>
      </c>
      <c r="R10" s="241">
        <f>'Математика-11 2020 расклад'!O10</f>
        <v>5.9984999999999999</v>
      </c>
      <c r="S10" s="243">
        <f>'Математика-11 2021 расклад'!P10</f>
        <v>1</v>
      </c>
      <c r="T10" s="244">
        <f>'Математика-11 2018 расклад'!P10</f>
        <v>2.27</v>
      </c>
      <c r="U10" s="245">
        <f>'Математика-11 2019 расклад'!P10</f>
        <v>0</v>
      </c>
      <c r="V10" s="245">
        <f>'Математика-11 2020 расклад'!P10</f>
        <v>13.33</v>
      </c>
      <c r="W10" s="247">
        <f>'Математика-11 2021 расклад'!Q10</f>
        <v>2.5</v>
      </c>
    </row>
    <row r="11" spans="1:23" s="1" customFormat="1" ht="15" customHeight="1" x14ac:dyDescent="0.25">
      <c r="A11" s="11">
        <v>3</v>
      </c>
      <c r="B11" s="50">
        <v>10004</v>
      </c>
      <c r="C11" s="248" t="s">
        <v>6</v>
      </c>
      <c r="D11" s="240">
        <f>'Математика-11 2018 расклад'!L11</f>
        <v>78</v>
      </c>
      <c r="E11" s="241">
        <f>'Математика-11 2019 расклад'!L11</f>
        <v>94</v>
      </c>
      <c r="F11" s="241">
        <f>'Математика-11 2020 расклад'!L11</f>
        <v>95</v>
      </c>
      <c r="G11" s="242">
        <f>'Математика-11 2021 расклад'!M11</f>
        <v>89</v>
      </c>
      <c r="H11" s="240">
        <f>'Математика-11 2018 расклад'!M11</f>
        <v>45.996600000000001</v>
      </c>
      <c r="I11" s="241">
        <f>'Математика-11 2019 расклад'!M11</f>
        <v>66.006799999999998</v>
      </c>
      <c r="J11" s="241">
        <f>'Математика-11 2020 расклад'!M11</f>
        <v>0</v>
      </c>
      <c r="K11" s="243">
        <f>'Математика-11 2021 расклад'!N11</f>
        <v>57.0045</v>
      </c>
      <c r="L11" s="244">
        <f>'Математика-11 2018 расклад'!N11</f>
        <v>58.97</v>
      </c>
      <c r="M11" s="245">
        <f>'Математика-11 2019 расклад'!N11</f>
        <v>70.22</v>
      </c>
      <c r="N11" s="245"/>
      <c r="O11" s="246">
        <f>'Математика-11 2021 расклад'!O11</f>
        <v>64.05</v>
      </c>
      <c r="P11" s="240">
        <f>'Математика-11 2018 расклад'!O11</f>
        <v>0</v>
      </c>
      <c r="Q11" s="241">
        <f>'Математика-11 2019 расклад'!O11</f>
        <v>0.99639999999999995</v>
      </c>
      <c r="R11" s="241">
        <f>'Математика-11 2020 расклад'!O11</f>
        <v>0.99750000000000005</v>
      </c>
      <c r="S11" s="243">
        <f>'Математика-11 2021 расклад'!P11</f>
        <v>0.99680000000000002</v>
      </c>
      <c r="T11" s="244">
        <f>'Математика-11 2018 расклад'!P11</f>
        <v>0</v>
      </c>
      <c r="U11" s="245">
        <f>'Математика-11 2019 расклад'!P11</f>
        <v>1.06</v>
      </c>
      <c r="V11" s="245">
        <f>'Математика-11 2020 расклад'!P11</f>
        <v>1.05</v>
      </c>
      <c r="W11" s="247">
        <f>'Математика-11 2021 расклад'!Q11</f>
        <v>1.1200000000000001</v>
      </c>
    </row>
    <row r="12" spans="1:23" s="1" customFormat="1" ht="14.25" customHeight="1" x14ac:dyDescent="0.25">
      <c r="A12" s="11">
        <v>4</v>
      </c>
      <c r="B12" s="48">
        <v>10001</v>
      </c>
      <c r="C12" s="239" t="s">
        <v>4</v>
      </c>
      <c r="D12" s="240">
        <f>'Математика-11 2018 расклад'!L12</f>
        <v>25</v>
      </c>
      <c r="E12" s="241">
        <f>'Математика-11 2019 расклад'!L12</f>
        <v>30</v>
      </c>
      <c r="F12" s="241">
        <f>'Математика-11 2020 расклад'!L12</f>
        <v>31</v>
      </c>
      <c r="G12" s="242">
        <f>'Математика-11 2021 расклад'!M12</f>
        <v>24</v>
      </c>
      <c r="H12" s="240">
        <f>'Математика-11 2018 расклад'!M12</f>
        <v>6</v>
      </c>
      <c r="I12" s="241">
        <f>'Математика-11 2019 расклад'!M12</f>
        <v>10.997999999999999</v>
      </c>
      <c r="J12" s="241">
        <f>'Математика-11 2020 расклад'!M12</f>
        <v>0</v>
      </c>
      <c r="K12" s="243">
        <f>'Математика-11 2021 расклад'!N12</f>
        <v>4.9991999999999992</v>
      </c>
      <c r="L12" s="244">
        <f>'Математика-11 2018 расклад'!N12</f>
        <v>24</v>
      </c>
      <c r="M12" s="245">
        <f>'Математика-11 2019 расклад'!N12</f>
        <v>36.659999999999997</v>
      </c>
      <c r="N12" s="245"/>
      <c r="O12" s="246">
        <f>'Математика-11 2021 расклад'!O12</f>
        <v>20.83</v>
      </c>
      <c r="P12" s="240">
        <f>'Математика-11 2018 расклад'!O12</f>
        <v>0</v>
      </c>
      <c r="Q12" s="241">
        <f>'Математика-11 2019 расклад'!O12</f>
        <v>0.99900000000000011</v>
      </c>
      <c r="R12" s="241">
        <f>'Математика-11 2020 расклад'!O12</f>
        <v>1.9995000000000003</v>
      </c>
      <c r="S12" s="243">
        <f>'Математика-11 2021 расклад'!P12</f>
        <v>3</v>
      </c>
      <c r="T12" s="244">
        <f>'Математика-11 2018 расклад'!P12</f>
        <v>0</v>
      </c>
      <c r="U12" s="245">
        <f>'Математика-11 2019 расклад'!P12</f>
        <v>3.33</v>
      </c>
      <c r="V12" s="245">
        <f>'Математика-11 2020 расклад'!P12</f>
        <v>6.45</v>
      </c>
      <c r="W12" s="247">
        <f>'Математика-11 2021 расклад'!Q12</f>
        <v>12.5</v>
      </c>
    </row>
    <row r="13" spans="1:23" s="1" customFormat="1" ht="15" customHeight="1" x14ac:dyDescent="0.25">
      <c r="A13" s="11">
        <v>5</v>
      </c>
      <c r="B13" s="48">
        <v>10120</v>
      </c>
      <c r="C13" s="239" t="s">
        <v>8</v>
      </c>
      <c r="D13" s="240">
        <f>'Математика-11 2018 расклад'!L13</f>
        <v>12</v>
      </c>
      <c r="E13" s="241">
        <f>'Математика-11 2019 расклад'!L13</f>
        <v>10</v>
      </c>
      <c r="F13" s="241">
        <f>'Математика-11 2020 расклад'!L13</f>
        <v>10</v>
      </c>
      <c r="G13" s="242">
        <f>'Математика-11 2021 расклад'!M13</f>
        <v>15</v>
      </c>
      <c r="H13" s="240">
        <f>'Математика-11 2018 расклад'!M13</f>
        <v>5.0004</v>
      </c>
      <c r="I13" s="241">
        <f>'Математика-11 2019 расклад'!M13</f>
        <v>1</v>
      </c>
      <c r="J13" s="241">
        <f>'Математика-11 2020 расклад'!M13</f>
        <v>0</v>
      </c>
      <c r="K13" s="243">
        <f>'Математика-11 2021 расклад'!N13</f>
        <v>1.0004999999999999</v>
      </c>
      <c r="L13" s="244">
        <f>'Математика-11 2018 расклад'!N13</f>
        <v>41.67</v>
      </c>
      <c r="M13" s="245">
        <f>'Математика-11 2019 расклад'!N13</f>
        <v>10</v>
      </c>
      <c r="N13" s="245"/>
      <c r="O13" s="246">
        <f>'Математика-11 2021 расклад'!O13</f>
        <v>6.67</v>
      </c>
      <c r="P13" s="240">
        <f>'Математика-11 2018 расклад'!O13</f>
        <v>2.0004000000000004</v>
      </c>
      <c r="Q13" s="241">
        <f>'Математика-11 2019 расклад'!O13</f>
        <v>0</v>
      </c>
      <c r="R13" s="241">
        <f>'Математика-11 2020 расклад'!O13</f>
        <v>2</v>
      </c>
      <c r="S13" s="243">
        <f>'Математика-11 2021 расклад'!P13</f>
        <v>4.9995000000000003</v>
      </c>
      <c r="T13" s="244">
        <f>'Математика-11 2018 расклад'!P13</f>
        <v>16.670000000000002</v>
      </c>
      <c r="U13" s="245">
        <f>'Математика-11 2019 расклад'!P13</f>
        <v>0</v>
      </c>
      <c r="V13" s="245">
        <f>'Математика-11 2020 расклад'!P13</f>
        <v>20</v>
      </c>
      <c r="W13" s="247">
        <f>'Математика-11 2021 расклад'!Q13</f>
        <v>33.33</v>
      </c>
    </row>
    <row r="14" spans="1:23" s="1" customFormat="1" ht="15" customHeight="1" x14ac:dyDescent="0.25">
      <c r="A14" s="11">
        <v>6</v>
      </c>
      <c r="B14" s="48">
        <v>10190</v>
      </c>
      <c r="C14" s="239" t="s">
        <v>9</v>
      </c>
      <c r="D14" s="240">
        <f>'Математика-11 2018 расклад'!L14</f>
        <v>19</v>
      </c>
      <c r="E14" s="241">
        <f>'Математика-11 2019 расклад'!L14</f>
        <v>15</v>
      </c>
      <c r="F14" s="241">
        <f>'Математика-11 2020 расклад'!L14</f>
        <v>30</v>
      </c>
      <c r="G14" s="242">
        <f>'Математика-11 2021 расклад'!M14</f>
        <v>16</v>
      </c>
      <c r="H14" s="240">
        <f>'Математика-11 2018 расклад'!M14</f>
        <v>3.0000999999999998</v>
      </c>
      <c r="I14" s="241">
        <f>'Математика-11 2019 расклад'!M14</f>
        <v>4.0004999999999997</v>
      </c>
      <c r="J14" s="241">
        <f>'Математика-11 2020 расклад'!M14</f>
        <v>0</v>
      </c>
      <c r="K14" s="243">
        <f>'Математика-11 2021 расклад'!N14</f>
        <v>3</v>
      </c>
      <c r="L14" s="244">
        <f>'Математика-11 2018 расклад'!N14</f>
        <v>15.79</v>
      </c>
      <c r="M14" s="245">
        <f>'Математика-11 2019 расклад'!N14</f>
        <v>26.67</v>
      </c>
      <c r="N14" s="245"/>
      <c r="O14" s="246">
        <f>'Математика-11 2021 расклад'!O14</f>
        <v>18.75</v>
      </c>
      <c r="P14" s="240">
        <f>'Математика-11 2018 расклад'!O14</f>
        <v>0</v>
      </c>
      <c r="Q14" s="241">
        <f>'Математика-11 2019 расклад'!O14</f>
        <v>0</v>
      </c>
      <c r="R14" s="241">
        <f>'Математика-11 2020 расклад'!O14</f>
        <v>3</v>
      </c>
      <c r="S14" s="243">
        <f>'Математика-11 2021 расклад'!P14</f>
        <v>0</v>
      </c>
      <c r="T14" s="244">
        <f>'Математика-11 2018 расклад'!P14</f>
        <v>0</v>
      </c>
      <c r="U14" s="245">
        <f>'Математика-11 2019 расклад'!P14</f>
        <v>0</v>
      </c>
      <c r="V14" s="245">
        <f>'Математика-11 2020 расклад'!P14</f>
        <v>10</v>
      </c>
      <c r="W14" s="247">
        <f>'Математика-11 2021 расклад'!Q14</f>
        <v>0</v>
      </c>
    </row>
    <row r="15" spans="1:23" s="1" customFormat="1" ht="15" customHeight="1" x14ac:dyDescent="0.25">
      <c r="A15" s="11">
        <v>7</v>
      </c>
      <c r="B15" s="48">
        <v>10320</v>
      </c>
      <c r="C15" s="239" t="s">
        <v>10</v>
      </c>
      <c r="D15" s="240">
        <f>'Математика-11 2018 расклад'!L15</f>
        <v>16</v>
      </c>
      <c r="E15" s="241">
        <f>'Математика-11 2019 расклад'!L15</f>
        <v>17</v>
      </c>
      <c r="F15" s="241">
        <f>'Математика-11 2020 расклад'!L15</f>
        <v>19</v>
      </c>
      <c r="G15" s="242">
        <f>'Математика-11 2021 расклад'!M15</f>
        <v>21</v>
      </c>
      <c r="H15" s="240">
        <f>'Математика-11 2018 расклад'!M15</f>
        <v>4</v>
      </c>
      <c r="I15" s="241">
        <f>'Математика-11 2019 расклад'!M15</f>
        <v>4.0000999999999998</v>
      </c>
      <c r="J15" s="241">
        <f>'Математика-11 2020 расклад'!M15</f>
        <v>0</v>
      </c>
      <c r="K15" s="243">
        <f>'Математика-11 2021 расклад'!N15</f>
        <v>7.0014000000000012</v>
      </c>
      <c r="L15" s="244">
        <f>'Математика-11 2018 расклад'!N15</f>
        <v>25</v>
      </c>
      <c r="M15" s="245">
        <f>'Математика-11 2019 расклад'!N15</f>
        <v>23.53</v>
      </c>
      <c r="N15" s="245"/>
      <c r="O15" s="246">
        <f>'Математика-11 2021 расклад'!O15</f>
        <v>33.340000000000003</v>
      </c>
      <c r="P15" s="240">
        <f>'Математика-11 2018 расклад'!O15</f>
        <v>1</v>
      </c>
      <c r="Q15" s="241">
        <f>'Математика-11 2019 расклад'!O15</f>
        <v>0.99959999999999993</v>
      </c>
      <c r="R15" s="241">
        <f>'Математика-11 2020 расклад'!O15</f>
        <v>5.0007999999999999</v>
      </c>
      <c r="S15" s="243">
        <f>'Математика-11 2021 расклад'!P15</f>
        <v>0.99959999999999993</v>
      </c>
      <c r="T15" s="244">
        <f>'Математика-11 2018 расклад'!P15</f>
        <v>6.25</v>
      </c>
      <c r="U15" s="245">
        <f>'Математика-11 2019 расклад'!P15</f>
        <v>5.88</v>
      </c>
      <c r="V15" s="245">
        <f>'Математика-11 2020 расклад'!P15</f>
        <v>26.32</v>
      </c>
      <c r="W15" s="247">
        <f>'Математика-11 2021 расклад'!Q15</f>
        <v>4.76</v>
      </c>
    </row>
    <row r="16" spans="1:23" s="1" customFormat="1" ht="15" customHeight="1" thickBot="1" x14ac:dyDescent="0.3">
      <c r="A16" s="12">
        <v>8</v>
      </c>
      <c r="B16" s="52">
        <v>10860</v>
      </c>
      <c r="C16" s="249" t="s">
        <v>111</v>
      </c>
      <c r="D16" s="250">
        <f>'Математика-11 2018 расклад'!L16</f>
        <v>17</v>
      </c>
      <c r="E16" s="251">
        <f>'Математика-11 2019 расклад'!L16</f>
        <v>26</v>
      </c>
      <c r="F16" s="251">
        <f>'Математика-11 2020 расклад'!L16</f>
        <v>24</v>
      </c>
      <c r="G16" s="252">
        <f>'Математика-11 2021 расклад'!M16</f>
        <v>17</v>
      </c>
      <c r="H16" s="250">
        <f>'Математика-11 2018 расклад'!M16</f>
        <v>1.9991999999999999</v>
      </c>
      <c r="I16" s="251">
        <f>'Математика-11 2019 расклад'!M16</f>
        <v>7.0017999999999994</v>
      </c>
      <c r="J16" s="251">
        <f>'Математика-11 2020 расклад'!M16</f>
        <v>0</v>
      </c>
      <c r="K16" s="253">
        <f>'Математика-11 2021 расклад'!N16</f>
        <v>3.0004999999999997</v>
      </c>
      <c r="L16" s="254">
        <f>'Математика-11 2018 расклад'!N16</f>
        <v>11.76</v>
      </c>
      <c r="M16" s="255">
        <f>'Математика-11 2019 расклад'!N16</f>
        <v>26.93</v>
      </c>
      <c r="N16" s="255"/>
      <c r="O16" s="256">
        <f>'Математика-11 2021 расклад'!O16</f>
        <v>17.649999999999999</v>
      </c>
      <c r="P16" s="250">
        <f>'Математика-11 2018 расклад'!O16</f>
        <v>0.99959999999999993</v>
      </c>
      <c r="Q16" s="251">
        <f>'Математика-11 2019 расклад'!O16</f>
        <v>0</v>
      </c>
      <c r="R16" s="251">
        <f>'Математика-11 2020 расклад'!O16</f>
        <v>3</v>
      </c>
      <c r="S16" s="253">
        <f>'Математика-11 2021 расклад'!P16</f>
        <v>0.99959999999999993</v>
      </c>
      <c r="T16" s="254">
        <f>'Математика-11 2018 расклад'!P16</f>
        <v>5.88</v>
      </c>
      <c r="U16" s="255">
        <f>'Математика-11 2019 расклад'!P16</f>
        <v>0</v>
      </c>
      <c r="V16" s="255">
        <f>'Математика-11 2020 расклад'!P16</f>
        <v>12.5</v>
      </c>
      <c r="W16" s="257">
        <f>'Математика-11 2021 расклад'!Q16</f>
        <v>5.88</v>
      </c>
    </row>
    <row r="17" spans="1:23" s="1" customFormat="1" ht="15" customHeight="1" thickBot="1" x14ac:dyDescent="0.3">
      <c r="A17" s="35"/>
      <c r="B17" s="51"/>
      <c r="C17" s="258" t="s">
        <v>101</v>
      </c>
      <c r="D17" s="212">
        <f>'Математика-11 2018 расклад'!L17</f>
        <v>246</v>
      </c>
      <c r="E17" s="213">
        <f>'Математика-11 2019 расклад'!L17</f>
        <v>250</v>
      </c>
      <c r="F17" s="213">
        <f>'Математика-11 2020 расклад'!L17</f>
        <v>303</v>
      </c>
      <c r="G17" s="214">
        <f>'Математика-11 2021 расклад'!M17</f>
        <v>326</v>
      </c>
      <c r="H17" s="212">
        <f>'Математика-11 2018 расклад'!M17</f>
        <v>58.005800000000001</v>
      </c>
      <c r="I17" s="213">
        <f>'Математика-11 2019 расклад'!M17</f>
        <v>97.004600000000011</v>
      </c>
      <c r="J17" s="213">
        <f>'Математика-11 2020 расклад'!M17</f>
        <v>0</v>
      </c>
      <c r="K17" s="215">
        <f>'Математика-11 2021 расклад'!N17</f>
        <v>98.0077</v>
      </c>
      <c r="L17" s="216">
        <f>'Математика-11 2018 расклад'!N17</f>
        <v>16.184000000000001</v>
      </c>
      <c r="M17" s="217">
        <f>'Математика-11 2019 расклад'!N17</f>
        <v>29.869166666666661</v>
      </c>
      <c r="N17" s="217">
        <f>'Математика-11 2020 расклад'!N17</f>
        <v>0</v>
      </c>
      <c r="O17" s="218">
        <f>'Математика-11 2021 расклад'!O17</f>
        <v>30.058285714285716</v>
      </c>
      <c r="P17" s="212">
        <f>'Математика-11 2018 расклад'!O17</f>
        <v>19.000699999999998</v>
      </c>
      <c r="Q17" s="213">
        <f>'Математика-11 2019 расклад'!O17</f>
        <v>0</v>
      </c>
      <c r="R17" s="213">
        <f>'Математика-11 2020 расклад'!O17</f>
        <v>21.999900000000004</v>
      </c>
      <c r="S17" s="215">
        <f>'Математика-11 2021 расклад'!P17</f>
        <v>8.0035999999999987</v>
      </c>
      <c r="T17" s="216">
        <f>'Математика-11 2018 расклад'!P17</f>
        <v>17.396999999999998</v>
      </c>
      <c r="U17" s="217">
        <f>'Математика-11 2019 расклад'!P17</f>
        <v>0</v>
      </c>
      <c r="V17" s="217">
        <f>'Математика-11 2020 расклад'!P17</f>
        <v>10.42818181818182</v>
      </c>
      <c r="W17" s="219">
        <f>'Математика-11 2021 расклад'!Q17</f>
        <v>6.4316666666666675</v>
      </c>
    </row>
    <row r="18" spans="1:23" s="1" customFormat="1" ht="15" customHeight="1" x14ac:dyDescent="0.25">
      <c r="A18" s="10">
        <v>1</v>
      </c>
      <c r="B18" s="49">
        <v>20040</v>
      </c>
      <c r="C18" s="230" t="s">
        <v>11</v>
      </c>
      <c r="D18" s="231">
        <f>'Математика-11 2018 расклад'!L18</f>
        <v>27</v>
      </c>
      <c r="E18" s="232">
        <f>'Математика-11 2019 расклад'!L18</f>
        <v>43</v>
      </c>
      <c r="F18" s="232">
        <f>'Математика-11 2020 расклад'!L18</f>
        <v>46</v>
      </c>
      <c r="G18" s="233">
        <f>'Математика-11 2021 расклад'!M18</f>
        <v>46</v>
      </c>
      <c r="H18" s="231">
        <f>'Математика-11 2018 расклад'!M18</f>
        <v>2.9996999999999998</v>
      </c>
      <c r="I18" s="232">
        <f>'Математика-11 2019 расклад'!M18</f>
        <v>13.003200000000001</v>
      </c>
      <c r="J18" s="232">
        <f>'Математика-11 2020 расклад'!M18</f>
        <v>0</v>
      </c>
      <c r="K18" s="234">
        <f>'Математика-11 2021 расклад'!N18</f>
        <v>11.003200000000001</v>
      </c>
      <c r="L18" s="235">
        <f>'Математика-11 2018 расклад'!N18</f>
        <v>11.11</v>
      </c>
      <c r="M18" s="236">
        <f>'Математика-11 2019 расклад'!N18</f>
        <v>30.240000000000002</v>
      </c>
      <c r="N18" s="236"/>
      <c r="O18" s="237">
        <f>'Математика-11 2021 расклад'!O18</f>
        <v>23.92</v>
      </c>
      <c r="P18" s="231">
        <f>'Математика-11 2018 расклад'!O18</f>
        <v>2.0007000000000001</v>
      </c>
      <c r="Q18" s="232">
        <f>'Математика-11 2019 расклад'!O18</f>
        <v>0</v>
      </c>
      <c r="R18" s="232">
        <f>'Математика-11 2020 расклад'!O18</f>
        <v>7.0011999999999999</v>
      </c>
      <c r="S18" s="234">
        <f>'Математика-11 2021 расклад'!P18</f>
        <v>2.0009999999999999</v>
      </c>
      <c r="T18" s="235">
        <f>'Математика-11 2018 расклад'!P18</f>
        <v>7.41</v>
      </c>
      <c r="U18" s="236">
        <f>'Математика-11 2019 расклад'!P18</f>
        <v>0</v>
      </c>
      <c r="V18" s="236">
        <f>'Математика-11 2020 расклад'!P18</f>
        <v>15.22</v>
      </c>
      <c r="W18" s="238">
        <f>'Математика-11 2021 расклад'!Q18</f>
        <v>4.3499999999999996</v>
      </c>
    </row>
    <row r="19" spans="1:23" s="1" customFormat="1" ht="15" customHeight="1" x14ac:dyDescent="0.25">
      <c r="A19" s="16">
        <v>2</v>
      </c>
      <c r="B19" s="48">
        <v>20061</v>
      </c>
      <c r="C19" s="239" t="s">
        <v>13</v>
      </c>
      <c r="D19" s="240">
        <f>'Математика-11 2018 расклад'!L19</f>
        <v>22</v>
      </c>
      <c r="E19" s="241">
        <f>'Математика-11 2019 расклад'!L19</f>
        <v>22</v>
      </c>
      <c r="F19" s="241">
        <f>'Математика-11 2020 расклад'!L19</f>
        <v>22</v>
      </c>
      <c r="G19" s="242">
        <f>'Математика-11 2021 расклад'!M19</f>
        <v>30</v>
      </c>
      <c r="H19" s="240">
        <f>'Математика-11 2018 расклад'!M19</f>
        <v>2.0019999999999998</v>
      </c>
      <c r="I19" s="241">
        <f>'Математика-11 2019 расклад'!M19</f>
        <v>5.0006000000000004</v>
      </c>
      <c r="J19" s="241">
        <f>'Математика-11 2020 расклад'!M19</f>
        <v>0</v>
      </c>
      <c r="K19" s="243">
        <f>'Математика-11 2021 расклад'!N19</f>
        <v>12</v>
      </c>
      <c r="L19" s="244">
        <f>'Математика-11 2018 расклад'!N19</f>
        <v>9.1</v>
      </c>
      <c r="M19" s="245">
        <f>'Математика-11 2019 расклад'!N19</f>
        <v>22.73</v>
      </c>
      <c r="N19" s="245"/>
      <c r="O19" s="246">
        <f>'Математика-11 2021 расклад'!O19</f>
        <v>40</v>
      </c>
      <c r="P19" s="240">
        <f>'Математика-11 2018 расклад'!O19</f>
        <v>3.0008000000000004</v>
      </c>
      <c r="Q19" s="241">
        <f>'Математика-11 2019 расклад'!O19</f>
        <v>0</v>
      </c>
      <c r="R19" s="241">
        <f>'Математика-11 2020 расклад'!O19</f>
        <v>1.9997999999999998</v>
      </c>
      <c r="S19" s="243">
        <f>'Математика-11 2021 расклад'!P19</f>
        <v>2.0009999999999999</v>
      </c>
      <c r="T19" s="244">
        <f>'Математика-11 2018 расклад'!P19</f>
        <v>13.64</v>
      </c>
      <c r="U19" s="245">
        <f>'Математика-11 2019 расклад'!P19</f>
        <v>0</v>
      </c>
      <c r="V19" s="245">
        <f>'Математика-11 2020 расклад'!P19</f>
        <v>9.09</v>
      </c>
      <c r="W19" s="247">
        <f>'Математика-11 2021 расклад'!Q19</f>
        <v>6.67</v>
      </c>
    </row>
    <row r="20" spans="1:23" s="1" customFormat="1" ht="15" customHeight="1" x14ac:dyDescent="0.25">
      <c r="A20" s="16">
        <v>3</v>
      </c>
      <c r="B20" s="48">
        <v>21020</v>
      </c>
      <c r="C20" s="239" t="s">
        <v>21</v>
      </c>
      <c r="D20" s="240">
        <f>'Математика-11 2018 расклад'!L20</f>
        <v>25</v>
      </c>
      <c r="E20" s="241">
        <f>'Математика-11 2019 расклад'!L20</f>
        <v>32</v>
      </c>
      <c r="F20" s="241">
        <f>'Математика-11 2020 расклад'!L20</f>
        <v>42</v>
      </c>
      <c r="G20" s="242">
        <f>'Математика-11 2021 расклад'!M20</f>
        <v>28</v>
      </c>
      <c r="H20" s="240">
        <f>'Математика-11 2018 расклад'!M20</f>
        <v>11</v>
      </c>
      <c r="I20" s="241">
        <f>'Математика-11 2019 расклад'!M20</f>
        <v>11.001600000000002</v>
      </c>
      <c r="J20" s="241">
        <f>'Математика-11 2020 расклад'!M20</f>
        <v>0</v>
      </c>
      <c r="K20" s="243">
        <f>'Математика-11 2021 расклад'!N20</f>
        <v>9.0019999999999989</v>
      </c>
      <c r="L20" s="244">
        <f>'Математика-11 2018 расклад'!N20</f>
        <v>44</v>
      </c>
      <c r="M20" s="245">
        <f>'Математика-11 2019 расклад'!N20</f>
        <v>34.380000000000003</v>
      </c>
      <c r="N20" s="245"/>
      <c r="O20" s="246">
        <f>'Математика-11 2021 расклад'!O20</f>
        <v>32.15</v>
      </c>
      <c r="P20" s="240">
        <f>'Математика-11 2018 расклад'!O20</f>
        <v>3</v>
      </c>
      <c r="Q20" s="241">
        <f>'Математика-11 2019 расклад'!O20</f>
        <v>0</v>
      </c>
      <c r="R20" s="241">
        <f>'Математика-11 2020 расклад'!O20</f>
        <v>0.99959999999999993</v>
      </c>
      <c r="S20" s="243">
        <f>'Математика-11 2021 расклад'!P20</f>
        <v>0.99959999999999993</v>
      </c>
      <c r="T20" s="244">
        <f>'Математика-11 2018 расклад'!P20</f>
        <v>12</v>
      </c>
      <c r="U20" s="245">
        <f>'Математика-11 2019 расклад'!P20</f>
        <v>0</v>
      </c>
      <c r="V20" s="245">
        <f>'Математика-11 2020 расклад'!P20</f>
        <v>2.38</v>
      </c>
      <c r="W20" s="247">
        <f>'Математика-11 2021 расклад'!Q20</f>
        <v>3.57</v>
      </c>
    </row>
    <row r="21" spans="1:23" s="1" customFormat="1" ht="15" customHeight="1" x14ac:dyDescent="0.25">
      <c r="A21" s="11">
        <v>4</v>
      </c>
      <c r="B21" s="48">
        <v>20060</v>
      </c>
      <c r="C21" s="239" t="s">
        <v>12</v>
      </c>
      <c r="D21" s="240">
        <f>'Математика-11 2018 расклад'!L21</f>
        <v>61</v>
      </c>
      <c r="E21" s="241">
        <f>'Математика-11 2019 расклад'!L21</f>
        <v>52</v>
      </c>
      <c r="F21" s="241">
        <f>'Математика-11 2020 расклад'!L21</f>
        <v>71</v>
      </c>
      <c r="G21" s="242">
        <f>'Математика-11 2021 расклад'!M21</f>
        <v>62</v>
      </c>
      <c r="H21" s="240">
        <f>'Математика-11 2018 расклад'!M21</f>
        <v>26.004300000000004</v>
      </c>
      <c r="I21" s="241">
        <f>'Математика-11 2019 расклад'!M21</f>
        <v>38.001599999999996</v>
      </c>
      <c r="J21" s="241">
        <f>'Математика-11 2020 расклад'!M21</f>
        <v>0</v>
      </c>
      <c r="K21" s="243">
        <f>'Математика-11 2021 расклад'!N21</f>
        <v>31</v>
      </c>
      <c r="L21" s="244">
        <f>'Математика-11 2018 расклад'!N21</f>
        <v>42.63</v>
      </c>
      <c r="M21" s="245">
        <f>'Математика-11 2019 расклад'!N21</f>
        <v>73.08</v>
      </c>
      <c r="N21" s="245"/>
      <c r="O21" s="246">
        <f>'Математика-11 2021 расклад'!O21</f>
        <v>50</v>
      </c>
      <c r="P21" s="240">
        <f>'Математика-11 2018 расклад'!O21</f>
        <v>1.0004</v>
      </c>
      <c r="Q21" s="241">
        <f>'Математика-11 2019 расклад'!O21</f>
        <v>0</v>
      </c>
      <c r="R21" s="241">
        <f>'Математика-11 2020 расклад'!O21</f>
        <v>1.0011000000000001</v>
      </c>
      <c r="S21" s="243">
        <f>'Математика-11 2021 расклад'!P21</f>
        <v>0</v>
      </c>
      <c r="T21" s="244">
        <f>'Математика-11 2018 расклад'!P21</f>
        <v>1.64</v>
      </c>
      <c r="U21" s="245">
        <f>'Математика-11 2019 расклад'!P21</f>
        <v>0</v>
      </c>
      <c r="V21" s="245">
        <f>'Математика-11 2020 расклад'!P21</f>
        <v>1.41</v>
      </c>
      <c r="W21" s="247">
        <f>'Математика-11 2021 расклад'!Q21</f>
        <v>0</v>
      </c>
    </row>
    <row r="22" spans="1:23" s="1" customFormat="1" ht="15" customHeight="1" x14ac:dyDescent="0.25">
      <c r="A22" s="11">
        <v>5</v>
      </c>
      <c r="B22" s="48">
        <v>20400</v>
      </c>
      <c r="C22" s="239" t="s">
        <v>15</v>
      </c>
      <c r="D22" s="240">
        <f>'Математика-11 2018 расклад'!L22</f>
        <v>40</v>
      </c>
      <c r="E22" s="241">
        <f>'Математика-11 2019 расклад'!L22</f>
        <v>37</v>
      </c>
      <c r="F22" s="241">
        <f>'Математика-11 2020 расклад'!L22</f>
        <v>40</v>
      </c>
      <c r="G22" s="242">
        <f>'Математика-11 2021 расклад'!M22</f>
        <v>43</v>
      </c>
      <c r="H22" s="240">
        <f>'Математика-11 2018 расклад'!M22</f>
        <v>12</v>
      </c>
      <c r="I22" s="241">
        <f>'Математика-11 2019 расклад'!M22</f>
        <v>15.998800000000001</v>
      </c>
      <c r="J22" s="241">
        <f>'Математика-11 2020 расклад'!M22</f>
        <v>0</v>
      </c>
      <c r="K22" s="243">
        <f>'Математика-11 2021 расклад'!N22</f>
        <v>17.9998</v>
      </c>
      <c r="L22" s="244">
        <f>'Математика-11 2018 расклад'!N22</f>
        <v>30</v>
      </c>
      <c r="M22" s="245">
        <f>'Математика-11 2019 расклад'!N22</f>
        <v>43.24</v>
      </c>
      <c r="N22" s="245"/>
      <c r="O22" s="246">
        <f>'Математика-11 2021 расклад'!O22</f>
        <v>41.86</v>
      </c>
      <c r="P22" s="240">
        <f>'Математика-11 2018 расклад'!O22</f>
        <v>2</v>
      </c>
      <c r="Q22" s="241">
        <f>'Математика-11 2019 расклад'!O22</f>
        <v>0</v>
      </c>
      <c r="R22" s="241">
        <f>'Математика-11 2020 расклад'!O22</f>
        <v>2</v>
      </c>
      <c r="S22" s="243">
        <f>'Математика-11 2021 расклад'!P22</f>
        <v>0</v>
      </c>
      <c r="T22" s="244">
        <f>'Математика-11 2018 расклад'!P22</f>
        <v>5</v>
      </c>
      <c r="U22" s="245">
        <f>'Математика-11 2019 расклад'!P22</f>
        <v>0</v>
      </c>
      <c r="V22" s="245">
        <f>'Математика-11 2020 расклад'!P22</f>
        <v>5</v>
      </c>
      <c r="W22" s="247">
        <f>'Математика-11 2021 расклад'!Q22</f>
        <v>0</v>
      </c>
    </row>
    <row r="23" spans="1:23" s="1" customFormat="1" ht="15" customHeight="1" x14ac:dyDescent="0.25">
      <c r="A23" s="11">
        <v>6</v>
      </c>
      <c r="B23" s="48">
        <v>20080</v>
      </c>
      <c r="C23" s="239" t="s">
        <v>14</v>
      </c>
      <c r="D23" s="240">
        <f>'Математика-11 2018 расклад'!L23</f>
        <v>14</v>
      </c>
      <c r="E23" s="241">
        <f>'Математика-11 2019 расклад'!L23</f>
        <v>12</v>
      </c>
      <c r="F23" s="241">
        <f>'Математика-11 2020 расклад'!L23</f>
        <v>16</v>
      </c>
      <c r="G23" s="242">
        <f>'Математика-11 2021 расклад'!M23</f>
        <v>8</v>
      </c>
      <c r="H23" s="240">
        <f>'Математика-11 2018 расклад'!M23</f>
        <v>3.0002</v>
      </c>
      <c r="I23" s="241">
        <f>'Математика-11 2019 расклад'!M23</f>
        <v>4.9991999999999992</v>
      </c>
      <c r="J23" s="241">
        <f>'Математика-11 2020 расклад'!M23</f>
        <v>0</v>
      </c>
      <c r="K23" s="243">
        <f>'Математика-11 2021 расклад'!N23</f>
        <v>2</v>
      </c>
      <c r="L23" s="244">
        <f>'Математика-11 2018 расклад'!N23</f>
        <v>21.43</v>
      </c>
      <c r="M23" s="245">
        <f>'Математика-11 2019 расклад'!N23</f>
        <v>41.66</v>
      </c>
      <c r="N23" s="245"/>
      <c r="O23" s="246">
        <f>'Математика-11 2021 расклад'!O23</f>
        <v>25</v>
      </c>
      <c r="P23" s="240">
        <f>'Математика-11 2018 расклад'!O23</f>
        <v>0.99959999999999993</v>
      </c>
      <c r="Q23" s="241">
        <f>'Математика-11 2019 расклад'!O23</f>
        <v>0</v>
      </c>
      <c r="R23" s="241">
        <f>'Математика-11 2020 расклад'!O23</f>
        <v>1</v>
      </c>
      <c r="S23" s="243">
        <f>'Математика-11 2021 расклад'!P23</f>
        <v>0</v>
      </c>
      <c r="T23" s="244">
        <f>'Математика-11 2018 расклад'!P23</f>
        <v>7.14</v>
      </c>
      <c r="U23" s="245">
        <f>'Математика-11 2019 расклад'!P23</f>
        <v>0</v>
      </c>
      <c r="V23" s="245">
        <f>'Математика-11 2020 расклад'!P23</f>
        <v>6.25</v>
      </c>
      <c r="W23" s="247">
        <f>'Математика-11 2021 расклад'!Q23</f>
        <v>0</v>
      </c>
    </row>
    <row r="24" spans="1:23" s="1" customFormat="1" ht="15" customHeight="1" x14ac:dyDescent="0.25">
      <c r="A24" s="11">
        <v>7</v>
      </c>
      <c r="B24" s="48">
        <v>20460</v>
      </c>
      <c r="C24" s="239" t="s">
        <v>16</v>
      </c>
      <c r="D24" s="240">
        <f>'Математика-11 2018 расклад'!L24</f>
        <v>28</v>
      </c>
      <c r="E24" s="241">
        <f>'Математика-11 2019 расклад'!L24</f>
        <v>10</v>
      </c>
      <c r="F24" s="241">
        <f>'Математика-11 2020 расклад'!L24</f>
        <v>27</v>
      </c>
      <c r="G24" s="242">
        <f>'Математика-11 2021 расклад'!M24</f>
        <v>36</v>
      </c>
      <c r="H24" s="240">
        <f>'Математика-11 2018 расклад'!M24</f>
        <v>0.99959999999999993</v>
      </c>
      <c r="I24" s="241">
        <f>'Математика-11 2019 расклад'!M24</f>
        <v>1</v>
      </c>
      <c r="J24" s="241">
        <f>'Математика-11 2020 расклад'!M24</f>
        <v>0</v>
      </c>
      <c r="K24" s="243">
        <f>'Математика-11 2021 расклад'!N24</f>
        <v>9</v>
      </c>
      <c r="L24" s="244">
        <f>'Математика-11 2018 расклад'!N24</f>
        <v>3.57</v>
      </c>
      <c r="M24" s="245">
        <f>'Математика-11 2019 расклад'!N24</f>
        <v>10</v>
      </c>
      <c r="N24" s="245"/>
      <c r="O24" s="246">
        <f>'Математика-11 2021 расклад'!O24</f>
        <v>25</v>
      </c>
      <c r="P24" s="240">
        <f>'Математика-11 2018 расклад'!O24</f>
        <v>1.9991999999999999</v>
      </c>
      <c r="Q24" s="241">
        <f>'Математика-11 2019 расклад'!O24</f>
        <v>0</v>
      </c>
      <c r="R24" s="241">
        <f>'Математика-11 2020 расклад'!O24</f>
        <v>0.99900000000000011</v>
      </c>
      <c r="S24" s="243">
        <f>'Математика-11 2021 расклад'!P24</f>
        <v>1.0007999999999999</v>
      </c>
      <c r="T24" s="244">
        <f>'Математика-11 2018 расклад'!P24</f>
        <v>7.14</v>
      </c>
      <c r="U24" s="245">
        <f>'Математика-11 2019 расклад'!P24</f>
        <v>0</v>
      </c>
      <c r="V24" s="245">
        <f>'Математика-11 2020 расклад'!P24</f>
        <v>3.7</v>
      </c>
      <c r="W24" s="247">
        <f>'Математика-11 2021 расклад'!Q24</f>
        <v>2.78</v>
      </c>
    </row>
    <row r="25" spans="1:23" s="1" customFormat="1" ht="15" customHeight="1" x14ac:dyDescent="0.25">
      <c r="A25" s="11">
        <v>8</v>
      </c>
      <c r="B25" s="48">
        <v>20550</v>
      </c>
      <c r="C25" s="239" t="s">
        <v>17</v>
      </c>
      <c r="D25" s="240" t="s">
        <v>146</v>
      </c>
      <c r="E25" s="241">
        <f>'Математика-11 2019 расклад'!L25</f>
        <v>8</v>
      </c>
      <c r="F25" s="241" t="s">
        <v>146</v>
      </c>
      <c r="G25" s="242">
        <f>'Математика-11 2021 расклад'!M25</f>
        <v>22</v>
      </c>
      <c r="H25" s="240" t="s">
        <v>146</v>
      </c>
      <c r="I25" s="241">
        <f>'Математика-11 2019 расклад'!M25</f>
        <v>1</v>
      </c>
      <c r="J25" s="241" t="s">
        <v>146</v>
      </c>
      <c r="K25" s="243">
        <f>'Математика-11 2021 расклад'!N25</f>
        <v>1.0009999999999999</v>
      </c>
      <c r="L25" s="244" t="s">
        <v>146</v>
      </c>
      <c r="M25" s="245">
        <f>'Математика-11 2019 расклад'!N25</f>
        <v>12.5</v>
      </c>
      <c r="N25" s="245"/>
      <c r="O25" s="246">
        <f>'Математика-11 2021 расклад'!O25</f>
        <v>4.55</v>
      </c>
      <c r="P25" s="240" t="s">
        <v>146</v>
      </c>
      <c r="Q25" s="241">
        <f>'Математика-11 2019 расклад'!O25</f>
        <v>0</v>
      </c>
      <c r="R25" s="241" t="s">
        <v>146</v>
      </c>
      <c r="S25" s="243">
        <f>'Математика-11 2021 расклад'!P25</f>
        <v>1.0009999999999999</v>
      </c>
      <c r="T25" s="244" t="s">
        <v>146</v>
      </c>
      <c r="U25" s="245">
        <f>'Математика-11 2019 расклад'!P25</f>
        <v>0</v>
      </c>
      <c r="V25" s="245" t="s">
        <v>146</v>
      </c>
      <c r="W25" s="247">
        <f>'Математика-11 2021 расклад'!Q25</f>
        <v>4.55</v>
      </c>
    </row>
    <row r="26" spans="1:23" s="1" customFormat="1" ht="15" customHeight="1" x14ac:dyDescent="0.25">
      <c r="A26" s="11">
        <v>9</v>
      </c>
      <c r="B26" s="48">
        <v>20630</v>
      </c>
      <c r="C26" s="239" t="s">
        <v>18</v>
      </c>
      <c r="D26" s="240">
        <f>'Математика-11 2018 расклад'!L26</f>
        <v>15</v>
      </c>
      <c r="E26" s="241">
        <f>'Математика-11 2019 расклад'!L26</f>
        <v>10</v>
      </c>
      <c r="F26" s="241">
        <f>'Математика-11 2020 расклад'!L26</f>
        <v>10</v>
      </c>
      <c r="G26" s="242">
        <f>'Математика-11 2021 расклад'!M26</f>
        <v>11</v>
      </c>
      <c r="H26" s="240">
        <f>'Математика-11 2018 расклад'!M26</f>
        <v>0</v>
      </c>
      <c r="I26" s="241">
        <f>'Математика-11 2019 расклад'!M26</f>
        <v>0</v>
      </c>
      <c r="J26" s="241">
        <f>'Математика-11 2020 расклад'!M26</f>
        <v>0</v>
      </c>
      <c r="K26" s="243">
        <f>'Математика-11 2021 расклад'!N26</f>
        <v>0.9998999999999999</v>
      </c>
      <c r="L26" s="244">
        <f>'Математика-11 2018 расклад'!N26</f>
        <v>0</v>
      </c>
      <c r="M26" s="245">
        <f>'Математика-11 2019 расклад'!N26</f>
        <v>0</v>
      </c>
      <c r="N26" s="245"/>
      <c r="O26" s="246">
        <f>'Математика-11 2021 расклад'!O26</f>
        <v>9.09</v>
      </c>
      <c r="P26" s="240">
        <f>'Математика-11 2018 расклад'!O26</f>
        <v>3</v>
      </c>
      <c r="Q26" s="241">
        <f>'Математика-11 2019 расклад'!O26</f>
        <v>0</v>
      </c>
      <c r="R26" s="241">
        <f>'Математика-11 2020 расклад'!O26</f>
        <v>1</v>
      </c>
      <c r="S26" s="243">
        <f>'Математика-11 2021 расклад'!P26</f>
        <v>0</v>
      </c>
      <c r="T26" s="244">
        <f>'Математика-11 2018 расклад'!P26</f>
        <v>20</v>
      </c>
      <c r="U26" s="245">
        <f>'Математика-11 2019 расклад'!P26</f>
        <v>0</v>
      </c>
      <c r="V26" s="245">
        <f>'Математика-11 2020 расклад'!P26</f>
        <v>10</v>
      </c>
      <c r="W26" s="247">
        <f>'Математика-11 2021 расклад'!Q26</f>
        <v>0</v>
      </c>
    </row>
    <row r="27" spans="1:23" s="1" customFormat="1" ht="15" customHeight="1" x14ac:dyDescent="0.25">
      <c r="A27" s="11">
        <v>10</v>
      </c>
      <c r="B27" s="48">
        <v>20810</v>
      </c>
      <c r="C27" s="239" t="s">
        <v>19</v>
      </c>
      <c r="D27" s="240" t="s">
        <v>146</v>
      </c>
      <c r="E27" s="241">
        <f>'Математика-11 2019 расклад'!L27</f>
        <v>10</v>
      </c>
      <c r="F27" s="241">
        <f>'Математика-11 2020 расклад'!L27</f>
        <v>12</v>
      </c>
      <c r="G27" s="242">
        <f>'Математика-11 2021 расклад'!M27</f>
        <v>6</v>
      </c>
      <c r="H27" s="240" t="s">
        <v>146</v>
      </c>
      <c r="I27" s="241">
        <f>'Математика-11 2019 расклад'!M27</f>
        <v>3</v>
      </c>
      <c r="J27" s="241">
        <f>'Математика-11 2020 расклад'!M27</f>
        <v>0</v>
      </c>
      <c r="K27" s="243">
        <f>'Математика-11 2021 расклад'!N27</f>
        <v>0</v>
      </c>
      <c r="L27" s="244" t="s">
        <v>146</v>
      </c>
      <c r="M27" s="245">
        <f>'Математика-11 2019 расклад'!N27</f>
        <v>30</v>
      </c>
      <c r="N27" s="245"/>
      <c r="O27" s="246">
        <f>'Математика-11 2021 расклад'!O27</f>
        <v>0</v>
      </c>
      <c r="P27" s="240" t="s">
        <v>146</v>
      </c>
      <c r="Q27" s="241">
        <f>'Математика-11 2019 расклад'!O27</f>
        <v>0</v>
      </c>
      <c r="R27" s="241">
        <f>'Математика-11 2020 расклад'!O27</f>
        <v>0.99960000000000004</v>
      </c>
      <c r="S27" s="243">
        <f>'Математика-11 2021 расклад'!P27</f>
        <v>1.0002000000000002</v>
      </c>
      <c r="T27" s="244" t="s">
        <v>146</v>
      </c>
      <c r="U27" s="245">
        <f>'Математика-11 2019 расклад'!P27</f>
        <v>0</v>
      </c>
      <c r="V27" s="245">
        <f>'Математика-11 2020 расклад'!P27</f>
        <v>8.33</v>
      </c>
      <c r="W27" s="247">
        <f>'Математика-11 2021 расклад'!Q27</f>
        <v>16.670000000000002</v>
      </c>
    </row>
    <row r="28" spans="1:23" s="1" customFormat="1" ht="15" customHeight="1" x14ac:dyDescent="0.25">
      <c r="A28" s="11">
        <v>11</v>
      </c>
      <c r="B28" s="48">
        <v>20900</v>
      </c>
      <c r="C28" s="239" t="s">
        <v>20</v>
      </c>
      <c r="D28" s="240">
        <f>'Математика-11 2018 расклад'!L28</f>
        <v>12</v>
      </c>
      <c r="E28" s="241">
        <f>'Математика-11 2019 расклад'!L28</f>
        <v>11</v>
      </c>
      <c r="F28" s="241">
        <f>'Математика-11 2020 расклад'!L28</f>
        <v>12</v>
      </c>
      <c r="G28" s="242">
        <f>'Математика-11 2021 расклад'!M28</f>
        <v>22</v>
      </c>
      <c r="H28" s="240">
        <f>'Математика-11 2018 расклад'!M28</f>
        <v>0</v>
      </c>
      <c r="I28" s="241">
        <f>'Математика-11 2019 расклад'!M28</f>
        <v>2.9996999999999998</v>
      </c>
      <c r="J28" s="241">
        <f>'Математика-11 2020 расклад'!M28</f>
        <v>0</v>
      </c>
      <c r="K28" s="243">
        <f>'Математика-11 2021 расклад'!N28</f>
        <v>4.0018000000000002</v>
      </c>
      <c r="L28" s="244">
        <f>'Математика-11 2018 расклад'!N28</f>
        <v>0</v>
      </c>
      <c r="M28" s="245">
        <f>'Математика-11 2019 расклад'!N28</f>
        <v>27.27</v>
      </c>
      <c r="N28" s="245"/>
      <c r="O28" s="246">
        <f>'Математика-11 2021 расклад'!O28</f>
        <v>18.190000000000001</v>
      </c>
      <c r="P28" s="240">
        <f>'Математика-11 2018 расклад'!O28</f>
        <v>0</v>
      </c>
      <c r="Q28" s="241">
        <f>'Математика-11 2019 расклад'!O28</f>
        <v>0</v>
      </c>
      <c r="R28" s="241">
        <f>'Математика-11 2020 расклад'!O28</f>
        <v>3.9995999999999996</v>
      </c>
      <c r="S28" s="243">
        <f>'Математика-11 2021 расклад'!P28</f>
        <v>0</v>
      </c>
      <c r="T28" s="244">
        <f>'Математика-11 2018 расклад'!P28</f>
        <v>0</v>
      </c>
      <c r="U28" s="245">
        <f>'Математика-11 2019 расклад'!P28</f>
        <v>0</v>
      </c>
      <c r="V28" s="245">
        <f>'Математика-11 2020 расклад'!P28</f>
        <v>33.33</v>
      </c>
      <c r="W28" s="247">
        <f>'Математика-11 2021 расклад'!Q28</f>
        <v>0</v>
      </c>
    </row>
    <row r="29" spans="1:23" s="1" customFormat="1" ht="15" customHeight="1" thickBot="1" x14ac:dyDescent="0.3">
      <c r="A29" s="12">
        <v>12</v>
      </c>
      <c r="B29" s="52">
        <v>21350</v>
      </c>
      <c r="C29" s="249" t="s">
        <v>22</v>
      </c>
      <c r="D29" s="250">
        <f>'Математика-11 2018 расклад'!L29</f>
        <v>2</v>
      </c>
      <c r="E29" s="251">
        <f>'Математика-11 2019 расклад'!L29</f>
        <v>3</v>
      </c>
      <c r="F29" s="251">
        <f>'Математика-11 2020 расклад'!L29</f>
        <v>5</v>
      </c>
      <c r="G29" s="252">
        <f>'Математика-11 2021 расклад'!M29</f>
        <v>12</v>
      </c>
      <c r="H29" s="250">
        <f>'Математика-11 2018 расклад'!M29</f>
        <v>0</v>
      </c>
      <c r="I29" s="251">
        <f>'Математика-11 2019 расклад'!M29</f>
        <v>0.9998999999999999</v>
      </c>
      <c r="J29" s="251">
        <f>'Математика-11 2020 расклад'!M29</f>
        <v>0</v>
      </c>
      <c r="K29" s="253">
        <f>'Математика-11 2021 расклад'!N29</f>
        <v>0</v>
      </c>
      <c r="L29" s="254">
        <f>'Математика-11 2018 расклад'!N29</f>
        <v>0</v>
      </c>
      <c r="M29" s="255">
        <f>'Математика-11 2019 расклад'!N29</f>
        <v>33.33</v>
      </c>
      <c r="N29" s="255"/>
      <c r="O29" s="256">
        <f>'Математика-11 2021 расклад'!O29</f>
        <v>0</v>
      </c>
      <c r="P29" s="250">
        <f>'Математика-11 2018 расклад'!O29</f>
        <v>2</v>
      </c>
      <c r="Q29" s="251">
        <f>'Математика-11 2019 расклад'!O29</f>
        <v>0</v>
      </c>
      <c r="R29" s="251">
        <f>'Математика-11 2020 расклад'!O29</f>
        <v>1</v>
      </c>
      <c r="S29" s="253">
        <f>'Математика-11 2021 расклад'!P29</f>
        <v>0</v>
      </c>
      <c r="T29" s="254">
        <f>'Математика-11 2018 расклад'!P29</f>
        <v>100</v>
      </c>
      <c r="U29" s="255">
        <f>'Математика-11 2019 расклад'!P29</f>
        <v>0</v>
      </c>
      <c r="V29" s="255">
        <f>'Математика-11 2020 расклад'!P29</f>
        <v>20</v>
      </c>
      <c r="W29" s="257">
        <f>'Математика-11 2021 расклад'!Q29</f>
        <v>0</v>
      </c>
    </row>
    <row r="30" spans="1:23" s="1" customFormat="1" ht="15" customHeight="1" thickBot="1" x14ac:dyDescent="0.3">
      <c r="A30" s="35"/>
      <c r="B30" s="51"/>
      <c r="C30" s="258" t="s">
        <v>102</v>
      </c>
      <c r="D30" s="212">
        <f>'Математика-11 2018 расклад'!L30</f>
        <v>310</v>
      </c>
      <c r="E30" s="213">
        <f>'Математика-11 2019 расклад'!L30</f>
        <v>310</v>
      </c>
      <c r="F30" s="213">
        <f>'Математика-11 2020 расклад'!L30</f>
        <v>332</v>
      </c>
      <c r="G30" s="214">
        <f>'Математика-11 2021 расклад'!M30</f>
        <v>351</v>
      </c>
      <c r="H30" s="212">
        <f>'Математика-11 2018 расклад'!M30</f>
        <v>64.997799999999998</v>
      </c>
      <c r="I30" s="213">
        <f>'Математика-11 2019 расклад'!M30</f>
        <v>107.99810000000001</v>
      </c>
      <c r="J30" s="213">
        <f>'Математика-11 2020 расклад'!M30</f>
        <v>0</v>
      </c>
      <c r="K30" s="215">
        <f>'Математика-11 2021 расклад'!N30</f>
        <v>97.002099999999999</v>
      </c>
      <c r="L30" s="216">
        <f>'Математика-11 2018 расклад'!N30</f>
        <v>18.658125000000002</v>
      </c>
      <c r="M30" s="217">
        <f>'Математика-11 2019 расклад'!N30</f>
        <v>30.945882352941176</v>
      </c>
      <c r="N30" s="217">
        <f>'Математика-11 2020 расклад'!N30</f>
        <v>0</v>
      </c>
      <c r="O30" s="218">
        <f>'Математика-11 2021 расклад'!O30</f>
        <v>29.715664335664336</v>
      </c>
      <c r="P30" s="212">
        <f>'Математика-11 2018 расклад'!O30</f>
        <v>25.003399999999999</v>
      </c>
      <c r="Q30" s="213">
        <f>'Математика-11 2019 расклад'!O30</f>
        <v>3.0004999999999997</v>
      </c>
      <c r="R30" s="213">
        <f>'Математика-11 2020 расклад'!O30</f>
        <v>39.003799999999998</v>
      </c>
      <c r="S30" s="215">
        <f>'Математика-11 2021 расклад'!P30</f>
        <v>19.994900000000001</v>
      </c>
      <c r="T30" s="216">
        <f>'Математика-11 2018 расклад'!P30</f>
        <v>8.3531249999999986</v>
      </c>
      <c r="U30" s="217">
        <f>'Математика-11 2019 расклад'!P30</f>
        <v>1.2511764705882356</v>
      </c>
      <c r="V30" s="217">
        <f>'Математика-11 2020 расклад'!P30</f>
        <v>12.75</v>
      </c>
      <c r="W30" s="219">
        <f>'Математика-11 2021 расклад'!Q30</f>
        <v>11.625555555555556</v>
      </c>
    </row>
    <row r="31" spans="1:23" s="1" customFormat="1" ht="15" customHeight="1" x14ac:dyDescent="0.25">
      <c r="A31" s="10">
        <v>1</v>
      </c>
      <c r="B31" s="49">
        <v>30070</v>
      </c>
      <c r="C31" s="230" t="s">
        <v>24</v>
      </c>
      <c r="D31" s="231">
        <f>'Математика-11 2018 расклад'!L31</f>
        <v>32</v>
      </c>
      <c r="E31" s="232">
        <f>'Математика-11 2019 расклад'!L31</f>
        <v>46</v>
      </c>
      <c r="F31" s="232">
        <f>'Математика-11 2020 расклад'!L31</f>
        <v>41</v>
      </c>
      <c r="G31" s="233">
        <f>'Математика-11 2021 расклад'!M31</f>
        <v>41</v>
      </c>
      <c r="H31" s="231">
        <f>'Математика-11 2018 расклад'!M31</f>
        <v>8</v>
      </c>
      <c r="I31" s="232">
        <f>'Математика-11 2019 расклад'!M31</f>
        <v>25.000999999999998</v>
      </c>
      <c r="J31" s="232">
        <f>'Математика-11 2020 расклад'!M31</f>
        <v>0</v>
      </c>
      <c r="K31" s="234">
        <f>'Математика-11 2021 расклад'!N31</f>
        <v>17.002700000000001</v>
      </c>
      <c r="L31" s="235">
        <f>'Математика-11 2018 расклад'!N31</f>
        <v>25</v>
      </c>
      <c r="M31" s="236">
        <f>'Математика-11 2019 расклад'!N31</f>
        <v>54.35</v>
      </c>
      <c r="N31" s="236"/>
      <c r="O31" s="237">
        <f>'Математика-11 2021 расклад'!O31</f>
        <v>41.47</v>
      </c>
      <c r="P31" s="231">
        <f>'Математика-11 2018 расклад'!O31</f>
        <v>2</v>
      </c>
      <c r="Q31" s="232">
        <f>'Математика-11 2019 расклад'!O31</f>
        <v>0</v>
      </c>
      <c r="R31" s="232">
        <f>'Математика-11 2020 расклад'!O31</f>
        <v>5.0019999999999998</v>
      </c>
      <c r="S31" s="234">
        <f>'Математика-11 2021 расклад'!P31</f>
        <v>0</v>
      </c>
      <c r="T31" s="235">
        <f>'Математика-11 2018 расклад'!P31</f>
        <v>6.25</v>
      </c>
      <c r="U31" s="236">
        <f>'Математика-11 2019 расклад'!P31</f>
        <v>0</v>
      </c>
      <c r="V31" s="236">
        <f>'Математика-11 2020 расклад'!P31</f>
        <v>12.2</v>
      </c>
      <c r="W31" s="238">
        <f>'Математика-11 2021 расклад'!Q31</f>
        <v>0</v>
      </c>
    </row>
    <row r="32" spans="1:23" s="1" customFormat="1" ht="15" customHeight="1" x14ac:dyDescent="0.25">
      <c r="A32" s="11">
        <v>2</v>
      </c>
      <c r="B32" s="48">
        <v>30480</v>
      </c>
      <c r="C32" s="239" t="s">
        <v>110</v>
      </c>
      <c r="D32" s="240">
        <f>'Математика-11 2018 расклад'!L32</f>
        <v>28</v>
      </c>
      <c r="E32" s="241">
        <f>'Математика-11 2019 расклад'!L32</f>
        <v>37</v>
      </c>
      <c r="F32" s="241">
        <f>'Математика-11 2020 расклад'!L32</f>
        <v>53</v>
      </c>
      <c r="G32" s="242">
        <f>'Математика-11 2021 расклад'!M32</f>
        <v>29</v>
      </c>
      <c r="H32" s="240">
        <f>'Математика-11 2018 расклад'!M32</f>
        <v>7</v>
      </c>
      <c r="I32" s="241">
        <f>'Математика-11 2019 расклад'!M32</f>
        <v>15.998800000000001</v>
      </c>
      <c r="J32" s="241">
        <f>'Математика-11 2020 расклад'!M32</f>
        <v>0</v>
      </c>
      <c r="K32" s="243">
        <f>'Математика-11 2021 расклад'!N32</f>
        <v>9.0015999999999998</v>
      </c>
      <c r="L32" s="244">
        <f>'Математика-11 2018 расклад'!N32</f>
        <v>25</v>
      </c>
      <c r="M32" s="245">
        <f>'Математика-11 2019 расклад'!N32</f>
        <v>43.24</v>
      </c>
      <c r="N32" s="245"/>
      <c r="O32" s="246">
        <f>'Математика-11 2021 расклад'!O32</f>
        <v>31.04</v>
      </c>
      <c r="P32" s="240">
        <f>'Математика-11 2018 расклад'!O32</f>
        <v>0.99959999999999993</v>
      </c>
      <c r="Q32" s="241">
        <f>'Математика-11 2019 расклад'!O32</f>
        <v>0</v>
      </c>
      <c r="R32" s="241">
        <f>'Математика-11 2020 расклад'!O32</f>
        <v>5.9996</v>
      </c>
      <c r="S32" s="243">
        <f>'Математика-11 2021 расклад'!P32</f>
        <v>0</v>
      </c>
      <c r="T32" s="244">
        <f>'Математика-11 2018 расклад'!P32</f>
        <v>3.57</v>
      </c>
      <c r="U32" s="245">
        <f>'Математика-11 2019 расклад'!P32</f>
        <v>0</v>
      </c>
      <c r="V32" s="245">
        <f>'Математика-11 2020 расклад'!P32</f>
        <v>11.32</v>
      </c>
      <c r="W32" s="247">
        <f>'Математика-11 2021 расклад'!Q32</f>
        <v>0</v>
      </c>
    </row>
    <row r="33" spans="1:23" s="1" customFormat="1" ht="15" customHeight="1" x14ac:dyDescent="0.25">
      <c r="A33" s="11">
        <v>3</v>
      </c>
      <c r="B33" s="50">
        <v>30460</v>
      </c>
      <c r="C33" s="248" t="s">
        <v>29</v>
      </c>
      <c r="D33" s="240">
        <f>'Математика-11 2018 расклад'!L33</f>
        <v>17</v>
      </c>
      <c r="E33" s="241">
        <f>'Математика-11 2019 расклад'!L33</f>
        <v>15</v>
      </c>
      <c r="F33" s="241">
        <f>'Математика-11 2020 расклад'!L33</f>
        <v>24</v>
      </c>
      <c r="G33" s="242">
        <f>'Математика-11 2021 расклад'!M33</f>
        <v>27</v>
      </c>
      <c r="H33" s="240">
        <f>'Математика-11 2018 расклад'!M33</f>
        <v>3.0004999999999997</v>
      </c>
      <c r="I33" s="241">
        <f>'Математика-11 2019 расклад'!M33</f>
        <v>7.0005000000000006</v>
      </c>
      <c r="J33" s="241">
        <f>'Математика-11 2020 расклад'!M33</f>
        <v>0</v>
      </c>
      <c r="K33" s="243">
        <f>'Математика-11 2021 расклад'!N33</f>
        <v>5.9993999999999996</v>
      </c>
      <c r="L33" s="244">
        <f>'Математика-11 2018 расклад'!N33</f>
        <v>17.649999999999999</v>
      </c>
      <c r="M33" s="245">
        <f>'Математика-11 2019 расклад'!N33</f>
        <v>46.67</v>
      </c>
      <c r="N33" s="245"/>
      <c r="O33" s="246">
        <f>'Математика-11 2021 расклад'!O33</f>
        <v>22.22</v>
      </c>
      <c r="P33" s="240">
        <f>'Математика-11 2018 расклад'!O33</f>
        <v>0.99959999999999993</v>
      </c>
      <c r="Q33" s="241">
        <f>'Математика-11 2019 расклад'!O33</f>
        <v>0</v>
      </c>
      <c r="R33" s="241">
        <f>'Математика-11 2020 расклад'!O33</f>
        <v>1.0007999999999999</v>
      </c>
      <c r="S33" s="243">
        <f>'Математика-11 2021 расклад'!P33</f>
        <v>0.99900000000000011</v>
      </c>
      <c r="T33" s="244">
        <f>'Математика-11 2018 расклад'!P33</f>
        <v>5.88</v>
      </c>
      <c r="U33" s="245">
        <f>'Математика-11 2019 расклад'!P33</f>
        <v>0</v>
      </c>
      <c r="V33" s="245">
        <f>'Математика-11 2020 расклад'!P33</f>
        <v>4.17</v>
      </c>
      <c r="W33" s="247">
        <f>'Математика-11 2021 расклад'!Q33</f>
        <v>3.7</v>
      </c>
    </row>
    <row r="34" spans="1:23" s="1" customFormat="1" ht="15" customHeight="1" x14ac:dyDescent="0.25">
      <c r="A34" s="11">
        <v>4</v>
      </c>
      <c r="B34" s="48">
        <v>30030</v>
      </c>
      <c r="C34" s="239" t="s">
        <v>23</v>
      </c>
      <c r="D34" s="240">
        <f>'Математика-11 2018 расклад'!L34</f>
        <v>32</v>
      </c>
      <c r="E34" s="241">
        <f>'Математика-11 2019 расклад'!L34</f>
        <v>15</v>
      </c>
      <c r="F34" s="241">
        <f>'Математика-11 2020 расклад'!L34</f>
        <v>20</v>
      </c>
      <c r="G34" s="242">
        <f>'Математика-11 2021 расклад'!M34</f>
        <v>28</v>
      </c>
      <c r="H34" s="240">
        <f>'Математика-11 2018 расклад'!M34</f>
        <v>16</v>
      </c>
      <c r="I34" s="241">
        <f>'Математика-11 2019 расклад'!M34</f>
        <v>7.9994999999999994</v>
      </c>
      <c r="J34" s="241">
        <f>'Математика-11 2020 расклад'!M34</f>
        <v>0</v>
      </c>
      <c r="K34" s="243">
        <f>'Математика-11 2021 расклад'!N34</f>
        <v>11.001199999999999</v>
      </c>
      <c r="L34" s="244">
        <f>'Математика-11 2018 расклад'!N34</f>
        <v>50</v>
      </c>
      <c r="M34" s="245">
        <f>'Математика-11 2019 расклад'!N34</f>
        <v>53.33</v>
      </c>
      <c r="N34" s="245"/>
      <c r="O34" s="246">
        <f>'Математика-11 2021 расклад'!O34</f>
        <v>39.29</v>
      </c>
      <c r="P34" s="240">
        <f>'Математика-11 2018 расклад'!O34</f>
        <v>1.0016</v>
      </c>
      <c r="Q34" s="241">
        <f>'Математика-11 2019 расклад'!O34</f>
        <v>0</v>
      </c>
      <c r="R34" s="241">
        <f>'Математика-11 2020 расклад'!O34</f>
        <v>0</v>
      </c>
      <c r="S34" s="243">
        <f>'Математика-11 2021 расклад'!P34</f>
        <v>0.99959999999999993</v>
      </c>
      <c r="T34" s="244">
        <f>'Математика-11 2018 расклад'!P34</f>
        <v>3.13</v>
      </c>
      <c r="U34" s="245">
        <f>'Математика-11 2019 расклад'!P34</f>
        <v>0</v>
      </c>
      <c r="V34" s="245">
        <f>'Математика-11 2020 расклад'!P34</f>
        <v>0</v>
      </c>
      <c r="W34" s="247">
        <f>'Математика-11 2021 расклад'!Q34</f>
        <v>3.57</v>
      </c>
    </row>
    <row r="35" spans="1:23" s="1" customFormat="1" ht="15" customHeight="1" x14ac:dyDescent="0.25">
      <c r="A35" s="11">
        <v>5</v>
      </c>
      <c r="B35" s="48">
        <v>31000</v>
      </c>
      <c r="C35" s="239" t="s">
        <v>37</v>
      </c>
      <c r="D35" s="240">
        <f>'Математика-11 2018 расклад'!L35</f>
        <v>33</v>
      </c>
      <c r="E35" s="241">
        <f>'Математика-11 2019 расклад'!L35</f>
        <v>42</v>
      </c>
      <c r="F35" s="241">
        <f>'Математика-11 2020 расклад'!L35</f>
        <v>45</v>
      </c>
      <c r="G35" s="242">
        <f>'Математика-11 2021 расклад'!M35</f>
        <v>33</v>
      </c>
      <c r="H35" s="240">
        <f>'Математика-11 2018 расклад'!M35</f>
        <v>7.999200000000001</v>
      </c>
      <c r="I35" s="241">
        <f>'Математика-11 2019 расклад'!M35</f>
        <v>15.997800000000002</v>
      </c>
      <c r="J35" s="241">
        <f>'Математика-11 2020 расклад'!M35</f>
        <v>0</v>
      </c>
      <c r="K35" s="243">
        <f>'Математика-11 2021 расклад'!N35</f>
        <v>7.9991999999999992</v>
      </c>
      <c r="L35" s="244">
        <f>'Математика-11 2018 расклад'!N35</f>
        <v>24.240000000000002</v>
      </c>
      <c r="M35" s="245">
        <f>'Математика-11 2019 расклад'!N35</f>
        <v>38.090000000000003</v>
      </c>
      <c r="N35" s="245"/>
      <c r="O35" s="246">
        <f>'Математика-11 2021 расклад'!O35</f>
        <v>24.24</v>
      </c>
      <c r="P35" s="240">
        <f>'Математика-11 2018 расклад'!O35</f>
        <v>0</v>
      </c>
      <c r="Q35" s="241">
        <f>'Математика-11 2019 расклад'!O35</f>
        <v>0</v>
      </c>
      <c r="R35" s="241">
        <f>'Математика-11 2020 расклад'!O35</f>
        <v>3.0014999999999996</v>
      </c>
      <c r="S35" s="243">
        <f>'Математика-11 2021 расклад'!P35</f>
        <v>2.9996999999999998</v>
      </c>
      <c r="T35" s="244">
        <f>'Математика-11 2018 расклад'!P35</f>
        <v>0</v>
      </c>
      <c r="U35" s="245">
        <f>'Математика-11 2019 расклад'!P35</f>
        <v>0</v>
      </c>
      <c r="V35" s="245">
        <f>'Математика-11 2020 расклад'!P35</f>
        <v>6.67</v>
      </c>
      <c r="W35" s="247">
        <f>'Математика-11 2021 расклад'!Q35</f>
        <v>9.09</v>
      </c>
    </row>
    <row r="36" spans="1:23" s="1" customFormat="1" ht="15" customHeight="1" x14ac:dyDescent="0.25">
      <c r="A36" s="11">
        <v>6</v>
      </c>
      <c r="B36" s="48">
        <v>30130</v>
      </c>
      <c r="C36" s="239" t="s">
        <v>25</v>
      </c>
      <c r="D36" s="240">
        <f>'Математика-11 2018 расклад'!L36</f>
        <v>8</v>
      </c>
      <c r="E36" s="241">
        <f>'Математика-11 2019 расклад'!L36</f>
        <v>7</v>
      </c>
      <c r="F36" s="241" t="s">
        <v>146</v>
      </c>
      <c r="G36" s="242" t="s">
        <v>146</v>
      </c>
      <c r="H36" s="240">
        <f>'Математика-11 2018 расклад'!M36</f>
        <v>1</v>
      </c>
      <c r="I36" s="241">
        <f>'Математика-11 2019 расклад'!M36</f>
        <v>1.9999</v>
      </c>
      <c r="J36" s="241" t="s">
        <v>146</v>
      </c>
      <c r="K36" s="243" t="s">
        <v>146</v>
      </c>
      <c r="L36" s="244">
        <f>'Математика-11 2018 расклад'!N36</f>
        <v>12.5</v>
      </c>
      <c r="M36" s="245">
        <f>'Математика-11 2019 расклад'!N36</f>
        <v>28.57</v>
      </c>
      <c r="N36" s="245"/>
      <c r="O36" s="246" t="s">
        <v>146</v>
      </c>
      <c r="P36" s="240">
        <f>'Математика-11 2018 расклад'!O36</f>
        <v>3</v>
      </c>
      <c r="Q36" s="241">
        <f>'Математика-11 2019 расклад'!O36</f>
        <v>0</v>
      </c>
      <c r="R36" s="241" t="s">
        <v>146</v>
      </c>
      <c r="S36" s="243" t="s">
        <v>146</v>
      </c>
      <c r="T36" s="244">
        <f>'Математика-11 2018 расклад'!P36</f>
        <v>37.5</v>
      </c>
      <c r="U36" s="245">
        <f>'Математика-11 2019 расклад'!P36</f>
        <v>0</v>
      </c>
      <c r="V36" s="245" t="s">
        <v>146</v>
      </c>
      <c r="W36" s="247" t="s">
        <v>146</v>
      </c>
    </row>
    <row r="37" spans="1:23" s="1" customFormat="1" ht="15" customHeight="1" x14ac:dyDescent="0.25">
      <c r="A37" s="11">
        <v>7</v>
      </c>
      <c r="B37" s="48">
        <v>30160</v>
      </c>
      <c r="C37" s="239" t="s">
        <v>26</v>
      </c>
      <c r="D37" s="240">
        <f>'Математика-11 2018 расклад'!L37</f>
        <v>8</v>
      </c>
      <c r="E37" s="241">
        <f>'Математика-11 2019 расклад'!L37</f>
        <v>2</v>
      </c>
      <c r="F37" s="241">
        <f>'Математика-11 2020 расклад'!L37</f>
        <v>10</v>
      </c>
      <c r="G37" s="242">
        <f>'Математика-11 2021 расклад'!M37</f>
        <v>6</v>
      </c>
      <c r="H37" s="240">
        <f>'Математика-11 2018 расклад'!M37</f>
        <v>2</v>
      </c>
      <c r="I37" s="241">
        <f>'Математика-11 2019 расклад'!M37</f>
        <v>0</v>
      </c>
      <c r="J37" s="241">
        <f>'Математика-11 2020 расклад'!M37</f>
        <v>0</v>
      </c>
      <c r="K37" s="243">
        <f>'Математика-11 2021 расклад'!N37</f>
        <v>1.0002000000000002</v>
      </c>
      <c r="L37" s="244">
        <f>'Математика-11 2018 расклад'!N37</f>
        <v>25</v>
      </c>
      <c r="M37" s="245">
        <f>'Математика-11 2019 расклад'!N37</f>
        <v>0</v>
      </c>
      <c r="N37" s="245"/>
      <c r="O37" s="246">
        <f>'Математика-11 2021 расклад'!O37</f>
        <v>16.670000000000002</v>
      </c>
      <c r="P37" s="240">
        <f>'Математика-11 2018 расклад'!O37</f>
        <v>0</v>
      </c>
      <c r="Q37" s="241">
        <f>'Математика-11 2019 расклад'!O37</f>
        <v>0</v>
      </c>
      <c r="R37" s="241">
        <f>'Математика-11 2020 расклад'!O37</f>
        <v>1</v>
      </c>
      <c r="S37" s="243">
        <f>'Математика-11 2021 расклад'!P37</f>
        <v>0</v>
      </c>
      <c r="T37" s="244">
        <f>'Математика-11 2018 расклад'!P37</f>
        <v>0</v>
      </c>
      <c r="U37" s="245">
        <f>'Математика-11 2019 расклад'!P37</f>
        <v>0</v>
      </c>
      <c r="V37" s="245">
        <f>'Математика-11 2020 расклад'!P37</f>
        <v>10</v>
      </c>
      <c r="W37" s="247">
        <f>'Математика-11 2021 расклад'!Q37</f>
        <v>0</v>
      </c>
    </row>
    <row r="38" spans="1:23" s="1" customFormat="1" ht="15" customHeight="1" x14ac:dyDescent="0.25">
      <c r="A38" s="11">
        <v>8</v>
      </c>
      <c r="B38" s="48">
        <v>30310</v>
      </c>
      <c r="C38" s="239" t="s">
        <v>27</v>
      </c>
      <c r="D38" s="240">
        <f>'Математика-11 2018 расклад'!L38</f>
        <v>9</v>
      </c>
      <c r="E38" s="241">
        <f>'Математика-11 2019 расклад'!L38</f>
        <v>12</v>
      </c>
      <c r="F38" s="241">
        <f>'Математика-11 2020 расклад'!L38</f>
        <v>11</v>
      </c>
      <c r="G38" s="242" t="s">
        <v>146</v>
      </c>
      <c r="H38" s="240">
        <f>'Математика-11 2018 расклад'!M38</f>
        <v>1.9997999999999998</v>
      </c>
      <c r="I38" s="241">
        <f>'Математика-11 2019 расклад'!M38</f>
        <v>2.0004000000000004</v>
      </c>
      <c r="J38" s="241">
        <f>'Математика-11 2020 расклад'!M38</f>
        <v>0</v>
      </c>
      <c r="K38" s="243" t="s">
        <v>146</v>
      </c>
      <c r="L38" s="244">
        <f>'Математика-11 2018 расклад'!N38</f>
        <v>22.22</v>
      </c>
      <c r="M38" s="245">
        <f>'Математика-11 2019 расклад'!N38</f>
        <v>16.670000000000002</v>
      </c>
      <c r="N38" s="245"/>
      <c r="O38" s="246" t="s">
        <v>146</v>
      </c>
      <c r="P38" s="240">
        <f>'Математика-11 2018 расклад'!O38</f>
        <v>1.9997999999999998</v>
      </c>
      <c r="Q38" s="241">
        <f>'Математика-11 2019 расклад'!O38</f>
        <v>0.99960000000000004</v>
      </c>
      <c r="R38" s="241">
        <f>'Математика-11 2020 расклад'!O38</f>
        <v>0.9998999999999999</v>
      </c>
      <c r="S38" s="243" t="s">
        <v>146</v>
      </c>
      <c r="T38" s="244">
        <f>'Математика-11 2018 расклад'!P38</f>
        <v>22.22</v>
      </c>
      <c r="U38" s="245">
        <f>'Математика-11 2019 расклад'!P38</f>
        <v>8.33</v>
      </c>
      <c r="V38" s="245">
        <f>'Математика-11 2020 расклад'!P38</f>
        <v>9.09</v>
      </c>
      <c r="W38" s="247" t="s">
        <v>146</v>
      </c>
    </row>
    <row r="39" spans="1:23" s="1" customFormat="1" ht="15" customHeight="1" x14ac:dyDescent="0.25">
      <c r="A39" s="11">
        <v>9</v>
      </c>
      <c r="B39" s="48">
        <v>30440</v>
      </c>
      <c r="C39" s="239" t="s">
        <v>28</v>
      </c>
      <c r="D39" s="240">
        <f>'Математика-11 2018 расклад'!L39</f>
        <v>12</v>
      </c>
      <c r="E39" s="241">
        <f>'Математика-11 2019 расклад'!L39</f>
        <v>12</v>
      </c>
      <c r="F39" s="241">
        <f>'Математика-11 2020 расклад'!L39</f>
        <v>14</v>
      </c>
      <c r="G39" s="242">
        <f>'Математика-11 2021 расклад'!M39</f>
        <v>19</v>
      </c>
      <c r="H39" s="240">
        <f>'Математика-11 2018 расклад'!M39</f>
        <v>0</v>
      </c>
      <c r="I39" s="241">
        <f>'Математика-11 2019 расклад'!M39</f>
        <v>2.0004000000000004</v>
      </c>
      <c r="J39" s="241">
        <f>'Математика-11 2020 расклад'!M39</f>
        <v>0</v>
      </c>
      <c r="K39" s="243">
        <f>'Математика-11 2021 расклад'!N39</f>
        <v>6.0001999999999995</v>
      </c>
      <c r="L39" s="244">
        <f>'Математика-11 2018 расклад'!N39</f>
        <v>0</v>
      </c>
      <c r="M39" s="245">
        <f>'Математика-11 2019 расклад'!N39</f>
        <v>16.670000000000002</v>
      </c>
      <c r="N39" s="245"/>
      <c r="O39" s="246">
        <f>'Математика-11 2021 расклад'!O39</f>
        <v>31.58</v>
      </c>
      <c r="P39" s="240">
        <f>'Математика-11 2018 расклад'!O39</f>
        <v>2.0004000000000004</v>
      </c>
      <c r="Q39" s="241">
        <f>'Математика-11 2019 расклад'!O39</f>
        <v>0</v>
      </c>
      <c r="R39" s="241">
        <f>'Математика-11 2020 расклад'!O39</f>
        <v>0.99959999999999993</v>
      </c>
      <c r="S39" s="243">
        <f>'Математика-11 2021 расклад'!P39</f>
        <v>3.0000999999999998</v>
      </c>
      <c r="T39" s="244">
        <f>'Математика-11 2018 расклад'!P39</f>
        <v>16.670000000000002</v>
      </c>
      <c r="U39" s="245">
        <f>'Математика-11 2019 расклад'!P39</f>
        <v>0</v>
      </c>
      <c r="V39" s="245">
        <f>'Математика-11 2020 расклад'!P39</f>
        <v>7.14</v>
      </c>
      <c r="W39" s="247">
        <f>'Математика-11 2021 расклад'!Q39</f>
        <v>15.79</v>
      </c>
    </row>
    <row r="40" spans="1:23" s="1" customFormat="1" ht="15" customHeight="1" x14ac:dyDescent="0.25">
      <c r="A40" s="11">
        <v>10</v>
      </c>
      <c r="B40" s="48">
        <v>30500</v>
      </c>
      <c r="C40" s="239" t="s">
        <v>30</v>
      </c>
      <c r="D40" s="240">
        <f>'Математика-11 2018 расклад'!L40</f>
        <v>6</v>
      </c>
      <c r="E40" s="241">
        <f>'Математика-11 2019 расклад'!L40</f>
        <v>10</v>
      </c>
      <c r="F40" s="241" t="s">
        <v>146</v>
      </c>
      <c r="G40" s="242">
        <f>'Математика-11 2021 расклад'!M40</f>
        <v>9</v>
      </c>
      <c r="H40" s="240">
        <f>'Математика-11 2018 расклад'!M40</f>
        <v>0</v>
      </c>
      <c r="I40" s="241">
        <f>'Математика-11 2019 расклад'!M40</f>
        <v>5</v>
      </c>
      <c r="J40" s="241" t="s">
        <v>146</v>
      </c>
      <c r="K40" s="243">
        <f>'Математика-11 2021 расклад'!N40</f>
        <v>1.9997999999999998</v>
      </c>
      <c r="L40" s="244">
        <f>'Математика-11 2018 расклад'!N40</f>
        <v>0</v>
      </c>
      <c r="M40" s="245">
        <f>'Математика-11 2019 расклад'!N40</f>
        <v>50</v>
      </c>
      <c r="N40" s="245"/>
      <c r="O40" s="246">
        <f>'Математика-11 2021 расклад'!O40</f>
        <v>22.22</v>
      </c>
      <c r="P40" s="240">
        <f>'Математика-11 2018 расклад'!O40</f>
        <v>0</v>
      </c>
      <c r="Q40" s="241">
        <f>'Математика-11 2019 расклад'!O40</f>
        <v>0</v>
      </c>
      <c r="R40" s="241" t="s">
        <v>146</v>
      </c>
      <c r="S40" s="243">
        <f>'Математика-11 2021 расклад'!P40</f>
        <v>1.9997999999999998</v>
      </c>
      <c r="T40" s="244">
        <f>'Математика-11 2018 расклад'!P40</f>
        <v>0</v>
      </c>
      <c r="U40" s="245">
        <f>'Математика-11 2019 расклад'!P40</f>
        <v>0</v>
      </c>
      <c r="V40" s="245" t="s">
        <v>146</v>
      </c>
      <c r="W40" s="247">
        <f>'Математика-11 2021 расклад'!Q40</f>
        <v>22.22</v>
      </c>
    </row>
    <row r="41" spans="1:23" s="1" customFormat="1" ht="15" customHeight="1" x14ac:dyDescent="0.25">
      <c r="A41" s="11">
        <v>11</v>
      </c>
      <c r="B41" s="48">
        <v>30530</v>
      </c>
      <c r="C41" s="239" t="s">
        <v>31</v>
      </c>
      <c r="D41" s="240">
        <f>'Математика-11 2018 расклад'!L41</f>
        <v>11</v>
      </c>
      <c r="E41" s="241">
        <f>'Математика-11 2019 расклад'!L41</f>
        <v>11</v>
      </c>
      <c r="F41" s="241">
        <f>'Математика-11 2020 расклад'!L41</f>
        <v>23</v>
      </c>
      <c r="G41" s="242">
        <f>'Математика-11 2021 расклад'!M41</f>
        <v>9</v>
      </c>
      <c r="H41" s="240">
        <f>'Математика-11 2018 расклад'!M41</f>
        <v>0.9998999999999999</v>
      </c>
      <c r="I41" s="241">
        <f>'Математика-11 2019 расклад'!M41</f>
        <v>2.9996999999999998</v>
      </c>
      <c r="J41" s="241">
        <f>'Математика-11 2020 расклад'!M41</f>
        <v>0</v>
      </c>
      <c r="K41" s="243">
        <f>'Математика-11 2021 расклад'!N41</f>
        <v>0.9998999999999999</v>
      </c>
      <c r="L41" s="244">
        <f>'Математика-11 2018 расклад'!N41</f>
        <v>9.09</v>
      </c>
      <c r="M41" s="245">
        <f>'Математика-11 2019 расклад'!N41</f>
        <v>27.27</v>
      </c>
      <c r="N41" s="245"/>
      <c r="O41" s="246">
        <f>'Математика-11 2021 расклад'!O41</f>
        <v>11.11</v>
      </c>
      <c r="P41" s="240">
        <f>'Математика-11 2018 расклад'!O41</f>
        <v>0</v>
      </c>
      <c r="Q41" s="241">
        <f>'Математика-11 2019 расклад'!O41</f>
        <v>0.9998999999999999</v>
      </c>
      <c r="R41" s="241">
        <f>'Математика-11 2020 расклад'!O41</f>
        <v>5.0001999999999995</v>
      </c>
      <c r="S41" s="243">
        <f>'Математика-11 2021 расклад'!P41</f>
        <v>0</v>
      </c>
      <c r="T41" s="244">
        <f>'Математика-11 2018 расклад'!P41</f>
        <v>0</v>
      </c>
      <c r="U41" s="245">
        <f>'Математика-11 2019 расклад'!P41</f>
        <v>9.09</v>
      </c>
      <c r="V41" s="245">
        <f>'Математика-11 2020 расклад'!P41</f>
        <v>21.74</v>
      </c>
      <c r="W41" s="247">
        <f>'Математика-11 2021 расклад'!Q41</f>
        <v>0</v>
      </c>
    </row>
    <row r="42" spans="1:23" s="1" customFormat="1" ht="15" customHeight="1" x14ac:dyDescent="0.25">
      <c r="A42" s="11">
        <v>12</v>
      </c>
      <c r="B42" s="48">
        <v>30640</v>
      </c>
      <c r="C42" s="239" t="s">
        <v>32</v>
      </c>
      <c r="D42" s="240">
        <f>'Математика-11 2018 расклад'!L42</f>
        <v>16</v>
      </c>
      <c r="E42" s="241">
        <f>'Математика-11 2019 расклад'!L42</f>
        <v>13</v>
      </c>
      <c r="F42" s="241">
        <f>'Математика-11 2020 расклад'!L42</f>
        <v>13</v>
      </c>
      <c r="G42" s="242">
        <f>'Математика-11 2021 расклад'!M42</f>
        <v>26</v>
      </c>
      <c r="H42" s="240">
        <f>'Математика-11 2018 расклад'!M42</f>
        <v>6</v>
      </c>
      <c r="I42" s="241">
        <f>'Математика-11 2019 расклад'!M42</f>
        <v>11.000599999999999</v>
      </c>
      <c r="J42" s="241">
        <f>'Математика-11 2020 расклад'!M42</f>
        <v>0</v>
      </c>
      <c r="K42" s="243">
        <f>'Математика-11 2021 расклад'!N42</f>
        <v>13.998399999999998</v>
      </c>
      <c r="L42" s="244">
        <f>'Математика-11 2018 расклад'!N42</f>
        <v>37.5</v>
      </c>
      <c r="M42" s="245">
        <f>'Математика-11 2019 расклад'!N42</f>
        <v>84.62</v>
      </c>
      <c r="N42" s="245"/>
      <c r="O42" s="246">
        <f>'Математика-11 2021 расклад'!O42</f>
        <v>53.839999999999996</v>
      </c>
      <c r="P42" s="240">
        <f>'Математика-11 2018 расклад'!O42</f>
        <v>0</v>
      </c>
      <c r="Q42" s="241">
        <f>'Математика-11 2019 расклад'!O42</f>
        <v>0</v>
      </c>
      <c r="R42" s="241">
        <f>'Математика-11 2020 расклад'!O42</f>
        <v>0</v>
      </c>
      <c r="S42" s="243">
        <f>'Математика-11 2021 расклад'!P42</f>
        <v>0</v>
      </c>
      <c r="T42" s="244">
        <f>'Математика-11 2018 расклад'!P42</f>
        <v>0</v>
      </c>
      <c r="U42" s="245">
        <f>'Математика-11 2019 расклад'!P42</f>
        <v>0</v>
      </c>
      <c r="V42" s="245">
        <f>'Математика-11 2020 расклад'!P42</f>
        <v>0</v>
      </c>
      <c r="W42" s="247">
        <f>'Математика-11 2021 расклад'!Q42</f>
        <v>0</v>
      </c>
    </row>
    <row r="43" spans="1:23" s="1" customFormat="1" ht="15" customHeight="1" x14ac:dyDescent="0.25">
      <c r="A43" s="11">
        <v>13</v>
      </c>
      <c r="B43" s="48">
        <v>30650</v>
      </c>
      <c r="C43" s="239" t="s">
        <v>33</v>
      </c>
      <c r="D43" s="240" t="s">
        <v>146</v>
      </c>
      <c r="E43" s="241">
        <f>'Математика-11 2019 расклад'!L43</f>
        <v>15</v>
      </c>
      <c r="F43" s="241" t="s">
        <v>146</v>
      </c>
      <c r="G43" s="242">
        <f>'Математика-11 2021 расклад'!M43</f>
        <v>9</v>
      </c>
      <c r="H43" s="240" t="s">
        <v>146</v>
      </c>
      <c r="I43" s="241">
        <f>'Математика-11 2019 расклад'!M43</f>
        <v>1.0004999999999999</v>
      </c>
      <c r="J43" s="241" t="s">
        <v>146</v>
      </c>
      <c r="K43" s="243">
        <f>'Математика-11 2021 расклад'!N43</f>
        <v>0.9998999999999999</v>
      </c>
      <c r="L43" s="244" t="s">
        <v>146</v>
      </c>
      <c r="M43" s="245">
        <f>'Математика-11 2019 расклад'!N43</f>
        <v>6.67</v>
      </c>
      <c r="N43" s="245"/>
      <c r="O43" s="246">
        <f>'Математика-11 2021 расклад'!O43</f>
        <v>11.11</v>
      </c>
      <c r="P43" s="240" t="s">
        <v>146</v>
      </c>
      <c r="Q43" s="241">
        <f>'Математика-11 2019 расклад'!O43</f>
        <v>0</v>
      </c>
      <c r="R43" s="241" t="s">
        <v>146</v>
      </c>
      <c r="S43" s="243">
        <f>'Математика-11 2021 расклад'!P43</f>
        <v>1.9997999999999998</v>
      </c>
      <c r="T43" s="244" t="s">
        <v>146</v>
      </c>
      <c r="U43" s="245">
        <f>'Математика-11 2019 расклад'!P43</f>
        <v>0</v>
      </c>
      <c r="V43" s="245" t="s">
        <v>146</v>
      </c>
      <c r="W43" s="247">
        <f>'Математика-11 2021 расклад'!Q43</f>
        <v>22.22</v>
      </c>
    </row>
    <row r="44" spans="1:23" s="1" customFormat="1" ht="15" customHeight="1" x14ac:dyDescent="0.25">
      <c r="A44" s="11">
        <v>14</v>
      </c>
      <c r="B44" s="48">
        <v>30790</v>
      </c>
      <c r="C44" s="239" t="s">
        <v>34</v>
      </c>
      <c r="D44" s="240">
        <f>'Математика-11 2018 расклад'!L44</f>
        <v>12</v>
      </c>
      <c r="E44" s="241">
        <f>'Математика-11 2019 расклад'!L44</f>
        <v>10</v>
      </c>
      <c r="F44" s="241" t="s">
        <v>146</v>
      </c>
      <c r="G44" s="242">
        <f>'Математика-11 2021 расклад'!M44</f>
        <v>17</v>
      </c>
      <c r="H44" s="240">
        <f>'Математика-11 2018 расклад'!M44</f>
        <v>0.99960000000000004</v>
      </c>
      <c r="I44" s="241">
        <f>'Математика-11 2019 расклад'!M44</f>
        <v>1</v>
      </c>
      <c r="J44" s="241" t="s">
        <v>146</v>
      </c>
      <c r="K44" s="243">
        <f>'Математика-11 2021 расклад'!N44</f>
        <v>4.0000999999999998</v>
      </c>
      <c r="L44" s="244">
        <f>'Математика-11 2018 расклад'!N44</f>
        <v>8.33</v>
      </c>
      <c r="M44" s="245">
        <f>'Математика-11 2019 расклад'!N44</f>
        <v>10</v>
      </c>
      <c r="N44" s="245"/>
      <c r="O44" s="246">
        <f>'Математика-11 2021 расклад'!O44</f>
        <v>23.529999999999998</v>
      </c>
      <c r="P44" s="240">
        <f>'Математика-11 2018 расклад'!O44</f>
        <v>0</v>
      </c>
      <c r="Q44" s="241">
        <f>'Математика-11 2019 расклад'!O44</f>
        <v>0</v>
      </c>
      <c r="R44" s="241" t="s">
        <v>146</v>
      </c>
      <c r="S44" s="243">
        <f>'Математика-11 2021 расклад'!P44</f>
        <v>0</v>
      </c>
      <c r="T44" s="244">
        <f>'Математика-11 2018 расклад'!P44</f>
        <v>0</v>
      </c>
      <c r="U44" s="245">
        <f>'Математика-11 2019 расклад'!P44</f>
        <v>0</v>
      </c>
      <c r="V44" s="245" t="s">
        <v>146</v>
      </c>
      <c r="W44" s="247">
        <f>'Математика-11 2021 расклад'!Q44</f>
        <v>0</v>
      </c>
    </row>
    <row r="45" spans="1:23" s="1" customFormat="1" ht="15" customHeight="1" x14ac:dyDescent="0.25">
      <c r="A45" s="11">
        <v>15</v>
      </c>
      <c r="B45" s="48">
        <v>30890</v>
      </c>
      <c r="C45" s="239" t="s">
        <v>35</v>
      </c>
      <c r="D45" s="240">
        <f>'Математика-11 2018 расклад'!L45</f>
        <v>15</v>
      </c>
      <c r="E45" s="241">
        <f>'Математика-11 2019 расклад'!L45</f>
        <v>8</v>
      </c>
      <c r="F45" s="241">
        <f>'Математика-11 2020 расклад'!L45</f>
        <v>6</v>
      </c>
      <c r="G45" s="242">
        <f>'Математика-11 2021 расклад'!M45</f>
        <v>15</v>
      </c>
      <c r="H45" s="240">
        <f>'Математика-11 2018 расклад'!M45</f>
        <v>3</v>
      </c>
      <c r="I45" s="241">
        <f>'Математика-11 2019 расклад'!M45</f>
        <v>2</v>
      </c>
      <c r="J45" s="241">
        <f>'Математика-11 2020 расклад'!M45</f>
        <v>0</v>
      </c>
      <c r="K45" s="243">
        <f>'Математика-11 2021 расклад'!N45</f>
        <v>0</v>
      </c>
      <c r="L45" s="244">
        <f>'Математика-11 2018 расклад'!N45</f>
        <v>20</v>
      </c>
      <c r="M45" s="245">
        <f>'Математика-11 2019 расклад'!N45</f>
        <v>25</v>
      </c>
      <c r="N45" s="245"/>
      <c r="O45" s="246">
        <f>'Математика-11 2021 расклад'!O45</f>
        <v>0</v>
      </c>
      <c r="P45" s="240">
        <f>'Математика-11 2018 расклад'!O45</f>
        <v>0</v>
      </c>
      <c r="Q45" s="241">
        <f>'Математика-11 2019 расклад'!O45</f>
        <v>0</v>
      </c>
      <c r="R45" s="241">
        <f>'Математика-11 2020 расклад'!O45</f>
        <v>1.0002000000000002</v>
      </c>
      <c r="S45" s="243">
        <f>'Математика-11 2021 расклад'!P45</f>
        <v>1.9994999999999998</v>
      </c>
      <c r="T45" s="244">
        <f>'Математика-11 2018 расклад'!P45</f>
        <v>0</v>
      </c>
      <c r="U45" s="245">
        <f>'Математика-11 2019 расклад'!P45</f>
        <v>0</v>
      </c>
      <c r="V45" s="245">
        <f>'Математика-11 2020 расклад'!P45</f>
        <v>16.670000000000002</v>
      </c>
      <c r="W45" s="247">
        <f>'Математика-11 2021 расклад'!Q45</f>
        <v>13.33</v>
      </c>
    </row>
    <row r="46" spans="1:23" s="1" customFormat="1" ht="15" customHeight="1" x14ac:dyDescent="0.25">
      <c r="A46" s="11">
        <v>16</v>
      </c>
      <c r="B46" s="48">
        <v>30940</v>
      </c>
      <c r="C46" s="239" t="s">
        <v>36</v>
      </c>
      <c r="D46" s="240">
        <f>'Математика-11 2018 расклад'!L46</f>
        <v>42</v>
      </c>
      <c r="E46" s="241">
        <f>'Математика-11 2019 расклад'!L46</f>
        <v>29</v>
      </c>
      <c r="F46" s="241">
        <f>'Математика-11 2020 расклад'!L46</f>
        <v>32</v>
      </c>
      <c r="G46" s="242">
        <f>'Математика-11 2021 расклад'!M46</f>
        <v>36</v>
      </c>
      <c r="H46" s="240">
        <f>'Математика-11 2018 расклад'!M46</f>
        <v>1.9991999999999999</v>
      </c>
      <c r="I46" s="241">
        <f>'Математика-11 2019 расклад'!M46</f>
        <v>4.9996</v>
      </c>
      <c r="J46" s="241">
        <f>'Математика-11 2020 расклад'!M46</f>
        <v>0</v>
      </c>
      <c r="K46" s="243">
        <f>'Математика-11 2021 расклад'!N46</f>
        <v>5.0004</v>
      </c>
      <c r="L46" s="244">
        <f>'Математика-11 2018 расклад'!N46</f>
        <v>4.76</v>
      </c>
      <c r="M46" s="245">
        <f>'Математика-11 2019 расклад'!N46</f>
        <v>17.240000000000002</v>
      </c>
      <c r="N46" s="245"/>
      <c r="O46" s="246">
        <f>'Математика-11 2021 расклад'!O46</f>
        <v>13.889999999999999</v>
      </c>
      <c r="P46" s="240">
        <f>'Математика-11 2018 расклад'!O46</f>
        <v>6.0017999999999994</v>
      </c>
      <c r="Q46" s="241">
        <f>'Математика-11 2019 расклад'!O46</f>
        <v>0</v>
      </c>
      <c r="R46" s="241">
        <f>'Математика-11 2020 расклад'!O46</f>
        <v>6</v>
      </c>
      <c r="S46" s="243">
        <f>'Математика-11 2021 расклад'!P46</f>
        <v>2.9988000000000001</v>
      </c>
      <c r="T46" s="244">
        <f>'Математика-11 2018 расклад'!P46</f>
        <v>14.29</v>
      </c>
      <c r="U46" s="245">
        <f>'Математика-11 2019 расклад'!P46</f>
        <v>0</v>
      </c>
      <c r="V46" s="245">
        <f>'Математика-11 2020 расклад'!P46</f>
        <v>18.75</v>
      </c>
      <c r="W46" s="247">
        <f>'Математика-11 2021 расклад'!Q46</f>
        <v>8.33</v>
      </c>
    </row>
    <row r="47" spans="1:23" s="1" customFormat="1" ht="15" customHeight="1" thickBot="1" x14ac:dyDescent="0.3">
      <c r="A47" s="11">
        <v>17</v>
      </c>
      <c r="B47" s="52">
        <v>31480</v>
      </c>
      <c r="C47" s="249" t="s">
        <v>38</v>
      </c>
      <c r="D47" s="250">
        <f>'Математика-11 2018 расклад'!L47</f>
        <v>29</v>
      </c>
      <c r="E47" s="251">
        <f>'Математика-11 2019 расклад'!L47</f>
        <v>26</v>
      </c>
      <c r="F47" s="251">
        <f>'Математика-11 2020 расклад'!L47</f>
        <v>40</v>
      </c>
      <c r="G47" s="252">
        <f>'Математика-11 2021 расклад'!M47</f>
        <v>47</v>
      </c>
      <c r="H47" s="250">
        <f>'Математика-11 2018 расклад'!M47</f>
        <v>4.9996</v>
      </c>
      <c r="I47" s="251">
        <f>'Математика-11 2019 расклад'!M47</f>
        <v>1.9994000000000001</v>
      </c>
      <c r="J47" s="251">
        <f>'Математика-11 2020 расклад'!M47</f>
        <v>0</v>
      </c>
      <c r="K47" s="253">
        <f>'Математика-11 2021 расклад'!N47</f>
        <v>11.9991</v>
      </c>
      <c r="L47" s="254">
        <f>'Математика-11 2018 расклад'!N47</f>
        <v>17.239999999999998</v>
      </c>
      <c r="M47" s="255">
        <f>'Математика-11 2019 расклад'!N47</f>
        <v>7.69</v>
      </c>
      <c r="N47" s="255"/>
      <c r="O47" s="256">
        <f>'Математика-11 2021 расклад'!O47</f>
        <v>25.53</v>
      </c>
      <c r="P47" s="250">
        <f>'Математика-11 2018 расклад'!O47</f>
        <v>7.0006000000000004</v>
      </c>
      <c r="Q47" s="251">
        <f>'Математика-11 2019 расклад'!O47</f>
        <v>1.0010000000000001</v>
      </c>
      <c r="R47" s="251">
        <f>'Математика-11 2020 расклад'!O47</f>
        <v>9</v>
      </c>
      <c r="S47" s="253">
        <f>'Математика-11 2021 расклад'!P47</f>
        <v>2.9986000000000002</v>
      </c>
      <c r="T47" s="254">
        <f>'Математика-11 2018 расклад'!P47</f>
        <v>24.14</v>
      </c>
      <c r="U47" s="255">
        <f>'Математика-11 2019 расклад'!P47</f>
        <v>3.85</v>
      </c>
      <c r="V47" s="255">
        <f>'Математика-11 2020 расклад'!P47</f>
        <v>22.5</v>
      </c>
      <c r="W47" s="257">
        <f>'Математика-11 2021 расклад'!Q47</f>
        <v>6.38</v>
      </c>
    </row>
    <row r="48" spans="1:23" s="1" customFormat="1" ht="15" customHeight="1" thickBot="1" x14ac:dyDescent="0.3">
      <c r="A48" s="35"/>
      <c r="B48" s="51"/>
      <c r="C48" s="258" t="s">
        <v>103</v>
      </c>
      <c r="D48" s="212">
        <f>'Математика-11 2018 расклад'!L48</f>
        <v>558</v>
      </c>
      <c r="E48" s="213">
        <f>'Математика-11 2019 расклад'!L48</f>
        <v>475</v>
      </c>
      <c r="F48" s="213">
        <f>'Математика-11 2020 расклад'!L48</f>
        <v>512</v>
      </c>
      <c r="G48" s="214">
        <f>'Математика-11 2021 расклад'!M48</f>
        <v>553</v>
      </c>
      <c r="H48" s="212">
        <f>'Математика-11 2018 расклад'!M48</f>
        <v>182.99039999999999</v>
      </c>
      <c r="I48" s="213">
        <f>'Математика-11 2019 расклад'!M48</f>
        <v>258.00580000000002</v>
      </c>
      <c r="J48" s="213">
        <f>'Математика-11 2020 расклад'!M48</f>
        <v>0</v>
      </c>
      <c r="K48" s="215">
        <f>'Математика-11 2021 расклад'!N48</f>
        <v>213.999</v>
      </c>
      <c r="L48" s="216">
        <f>'Математика-11 2018 расклад'!N48</f>
        <v>26.183157894736841</v>
      </c>
      <c r="M48" s="217">
        <f>'Математика-11 2019 расклад'!N48</f>
        <v>46.72941176470588</v>
      </c>
      <c r="N48" s="217">
        <f>'Математика-11 2020 расклад'!N48</f>
        <v>0</v>
      </c>
      <c r="O48" s="218">
        <f>'Математика-11 2021 расклад'!O48</f>
        <v>34.531833333333324</v>
      </c>
      <c r="P48" s="212">
        <f>'Математика-11 2018 расклад'!O48</f>
        <v>22.995399999999997</v>
      </c>
      <c r="Q48" s="213">
        <f>'Математика-11 2019 расклад'!O48</f>
        <v>2.0023999999999997</v>
      </c>
      <c r="R48" s="213">
        <f>'Математика-11 2020 расклад'!O48</f>
        <v>23.991099999999999</v>
      </c>
      <c r="S48" s="215">
        <f>'Математика-11 2021 расклад'!P48</f>
        <v>11.998200000000001</v>
      </c>
      <c r="T48" s="216">
        <f>'Математика-11 2018 расклад'!P48</f>
        <v>10.15578947368421</v>
      </c>
      <c r="U48" s="217">
        <f>'Математика-11 2019 расклад'!P48</f>
        <v>0.26588235294117646</v>
      </c>
      <c r="V48" s="217">
        <f>'Математика-11 2020 расклад'!P48</f>
        <v>19.937272727272727</v>
      </c>
      <c r="W48" s="219">
        <f>'Математика-11 2021 расклад'!Q48</f>
        <v>5.2316666666666665</v>
      </c>
    </row>
    <row r="49" spans="1:23" s="1" customFormat="1" ht="15" customHeight="1" x14ac:dyDescent="0.25">
      <c r="A49" s="59">
        <v>1</v>
      </c>
      <c r="B49" s="49">
        <v>40010</v>
      </c>
      <c r="C49" s="230" t="s">
        <v>39</v>
      </c>
      <c r="D49" s="231">
        <f>'Математика-11 2018 расклад'!L49</f>
        <v>103</v>
      </c>
      <c r="E49" s="232">
        <f>'Математика-11 2019 расклад'!L49</f>
        <v>77</v>
      </c>
      <c r="F49" s="232">
        <f>'Математика-11 2020 расклад'!L49</f>
        <v>96</v>
      </c>
      <c r="G49" s="233">
        <f>'Математика-11 2021 расклад'!M49</f>
        <v>100</v>
      </c>
      <c r="H49" s="231">
        <f>'Математика-11 2018 расклад'!M49</f>
        <v>29.993600000000001</v>
      </c>
      <c r="I49" s="232">
        <f>'Математика-11 2019 расклад'!M49</f>
        <v>34.996499999999997</v>
      </c>
      <c r="J49" s="232">
        <f>'Математика-11 2020 расклад'!M49</f>
        <v>0</v>
      </c>
      <c r="K49" s="234">
        <f>'Математика-11 2021 расклад'!N49</f>
        <v>38</v>
      </c>
      <c r="L49" s="235">
        <f>'Математика-11 2018 расклад'!N49</f>
        <v>29.12</v>
      </c>
      <c r="M49" s="236">
        <f>'Математика-11 2019 расклад'!N49</f>
        <v>45.45</v>
      </c>
      <c r="N49" s="236"/>
      <c r="O49" s="237">
        <f>'Математика-11 2021 расклад'!O49</f>
        <v>38</v>
      </c>
      <c r="P49" s="231">
        <f>'Математика-11 2018 расклад'!O49</f>
        <v>1.9982</v>
      </c>
      <c r="Q49" s="232">
        <f>'Математика-11 2019 расклад'!O49</f>
        <v>0</v>
      </c>
      <c r="R49" s="232">
        <f>'Математика-11 2020 расклад'!O49</f>
        <v>1.9968000000000001</v>
      </c>
      <c r="S49" s="234">
        <f>'Математика-11 2021 расклад'!P49</f>
        <v>3</v>
      </c>
      <c r="T49" s="235">
        <f>'Математика-11 2018 расклад'!P49</f>
        <v>1.94</v>
      </c>
      <c r="U49" s="236">
        <f>'Математика-11 2019 расклад'!P49</f>
        <v>0</v>
      </c>
      <c r="V49" s="236">
        <f>'Математика-11 2020 расклад'!P49</f>
        <v>2.08</v>
      </c>
      <c r="W49" s="238">
        <f>'Математика-11 2021 расклад'!Q49</f>
        <v>3</v>
      </c>
    </row>
    <row r="50" spans="1:23" s="1" customFormat="1" ht="15" customHeight="1" x14ac:dyDescent="0.25">
      <c r="A50" s="23">
        <v>2</v>
      </c>
      <c r="B50" s="48">
        <v>40030</v>
      </c>
      <c r="C50" s="239" t="s">
        <v>41</v>
      </c>
      <c r="D50" s="240">
        <f>'Математика-11 2018 расклад'!L50</f>
        <v>30</v>
      </c>
      <c r="E50" s="241">
        <f>'Математика-11 2019 расклад'!L50</f>
        <v>27</v>
      </c>
      <c r="F50" s="241">
        <f>'Математика-11 2020 расклад'!L50</f>
        <v>28</v>
      </c>
      <c r="G50" s="242">
        <f>'Математика-11 2021 расклад'!M50</f>
        <v>31</v>
      </c>
      <c r="H50" s="240">
        <f>'Математика-11 2018 расклад'!M50</f>
        <v>12.998999999999999</v>
      </c>
      <c r="I50" s="241">
        <f>'Математика-11 2019 расклад'!M50</f>
        <v>14.9985</v>
      </c>
      <c r="J50" s="241">
        <f>'Математика-11 2020 расклад'!M50</f>
        <v>0</v>
      </c>
      <c r="K50" s="243">
        <f>'Математика-11 2021 расклад'!N50</f>
        <v>12.000099999999998</v>
      </c>
      <c r="L50" s="244">
        <f>'Математика-11 2018 расклад'!N50</f>
        <v>43.33</v>
      </c>
      <c r="M50" s="245">
        <f>'Математика-11 2019 расклад'!N50</f>
        <v>55.55</v>
      </c>
      <c r="N50" s="245"/>
      <c r="O50" s="246">
        <f>'Математика-11 2021 расклад'!O50</f>
        <v>38.709999999999994</v>
      </c>
      <c r="P50" s="240">
        <f>'Математика-11 2018 расклад'!O50</f>
        <v>0</v>
      </c>
      <c r="Q50" s="241">
        <f>'Математика-11 2019 расклад'!O50</f>
        <v>0</v>
      </c>
      <c r="R50" s="241">
        <f>'Математика-11 2020 расклад'!O50</f>
        <v>0</v>
      </c>
      <c r="S50" s="243">
        <f>'Математика-11 2021 расклад'!P50</f>
        <v>0</v>
      </c>
      <c r="T50" s="244">
        <f>'Математика-11 2018 расклад'!P50</f>
        <v>0</v>
      </c>
      <c r="U50" s="245">
        <f>'Математика-11 2019 расклад'!P50</f>
        <v>0</v>
      </c>
      <c r="V50" s="245">
        <f>'Математика-11 2020 расклад'!P50</f>
        <v>0</v>
      </c>
      <c r="W50" s="247">
        <f>'Математика-11 2021 расклад'!Q50</f>
        <v>0</v>
      </c>
    </row>
    <row r="51" spans="1:23" s="1" customFormat="1" ht="15" customHeight="1" x14ac:dyDescent="0.25">
      <c r="A51" s="23">
        <v>3</v>
      </c>
      <c r="B51" s="48">
        <v>40410</v>
      </c>
      <c r="C51" s="239" t="s">
        <v>48</v>
      </c>
      <c r="D51" s="240">
        <f>'Математика-11 2018 расклад'!L51</f>
        <v>81</v>
      </c>
      <c r="E51" s="241">
        <f>'Математика-11 2019 расклад'!L51</f>
        <v>89</v>
      </c>
      <c r="F51" s="241">
        <f>'Математика-11 2020 расклад'!L51</f>
        <v>104</v>
      </c>
      <c r="G51" s="242">
        <f>'Математика-11 2021 расклад'!M51</f>
        <v>101</v>
      </c>
      <c r="H51" s="240">
        <f>'Математика-11 2018 расклад'!M51</f>
        <v>43.999199999999995</v>
      </c>
      <c r="I51" s="241">
        <f>'Математика-11 2019 расклад'!M51</f>
        <v>62.006300000000003</v>
      </c>
      <c r="J51" s="241">
        <f>'Математика-11 2020 расклад'!M51</f>
        <v>0</v>
      </c>
      <c r="K51" s="243">
        <f>'Математика-11 2021 расклад'!N51</f>
        <v>57.994199999999999</v>
      </c>
      <c r="L51" s="244">
        <f>'Математика-11 2018 расклад'!N51</f>
        <v>54.319999999999993</v>
      </c>
      <c r="M51" s="245">
        <f>'Математика-11 2019 расклад'!N51</f>
        <v>69.67</v>
      </c>
      <c r="N51" s="245"/>
      <c r="O51" s="246">
        <f>'Математика-11 2021 расклад'!O51</f>
        <v>57.42</v>
      </c>
      <c r="P51" s="240">
        <f>'Математика-11 2018 расклад'!O51</f>
        <v>2.9969999999999999</v>
      </c>
      <c r="Q51" s="241">
        <f>'Математика-11 2019 расклад'!O51</f>
        <v>0</v>
      </c>
      <c r="R51" s="241">
        <f>'Математика-11 2020 расклад'!O51</f>
        <v>2.9951999999999996</v>
      </c>
      <c r="S51" s="243">
        <f>'Математика-11 2021 расклад'!P51</f>
        <v>2.9997000000000003</v>
      </c>
      <c r="T51" s="244">
        <f>'Математика-11 2018 расклад'!P51</f>
        <v>3.7</v>
      </c>
      <c r="U51" s="245">
        <f>'Математика-11 2019 расклад'!P51</f>
        <v>0</v>
      </c>
      <c r="V51" s="245">
        <f>'Математика-11 2020 расклад'!P51</f>
        <v>2.88</v>
      </c>
      <c r="W51" s="247">
        <f>'Математика-11 2021 расклад'!Q51</f>
        <v>2.97</v>
      </c>
    </row>
    <row r="52" spans="1:23" s="1" customFormat="1" ht="15" customHeight="1" x14ac:dyDescent="0.25">
      <c r="A52" s="23">
        <v>4</v>
      </c>
      <c r="B52" s="48">
        <v>40011</v>
      </c>
      <c r="C52" s="239" t="s">
        <v>40</v>
      </c>
      <c r="D52" s="240">
        <f>'Математика-11 2018 расклад'!L52</f>
        <v>73</v>
      </c>
      <c r="E52" s="241">
        <f>'Математика-11 2019 расклад'!L52</f>
        <v>72</v>
      </c>
      <c r="F52" s="241">
        <f>'Математика-11 2020 расклад'!L52</f>
        <v>68</v>
      </c>
      <c r="G52" s="242">
        <f>'Математика-11 2021 расклад'!M52</f>
        <v>73</v>
      </c>
      <c r="H52" s="240">
        <f>'Математика-11 2018 расклад'!M52</f>
        <v>19.001899999999999</v>
      </c>
      <c r="I52" s="241">
        <f>'Математика-11 2019 расклад'!M52</f>
        <v>33.998400000000004</v>
      </c>
      <c r="J52" s="241">
        <f>'Математика-11 2020 расклад'!M52</f>
        <v>0</v>
      </c>
      <c r="K52" s="243">
        <f>'Математика-11 2021 расклад'!N52</f>
        <v>32.0032</v>
      </c>
      <c r="L52" s="244">
        <f>'Математика-11 2018 расклад'!N52</f>
        <v>26.03</v>
      </c>
      <c r="M52" s="245">
        <f>'Математика-11 2019 расклад'!N52</f>
        <v>47.22</v>
      </c>
      <c r="N52" s="245"/>
      <c r="O52" s="246">
        <f>'Математика-11 2021 расклад'!O52</f>
        <v>43.84</v>
      </c>
      <c r="P52" s="240">
        <f>'Математика-11 2018 расклад'!O52</f>
        <v>3.0003000000000002</v>
      </c>
      <c r="Q52" s="241">
        <f>'Математика-11 2019 расклад'!O52</f>
        <v>1.0007999999999999</v>
      </c>
      <c r="R52" s="241">
        <f>'Математика-11 2020 расклад'!O52</f>
        <v>6.9971999999999994</v>
      </c>
      <c r="S52" s="243">
        <f>'Математика-11 2021 расклад'!P52</f>
        <v>2.0002</v>
      </c>
      <c r="T52" s="244">
        <f>'Математика-11 2018 расклад'!P52</f>
        <v>4.1100000000000003</v>
      </c>
      <c r="U52" s="245">
        <f>'Математика-11 2019 расклад'!P52</f>
        <v>1.39</v>
      </c>
      <c r="V52" s="245">
        <f>'Математика-11 2020 расклад'!P52</f>
        <v>10.29</v>
      </c>
      <c r="W52" s="247">
        <f>'Математика-11 2021 расклад'!Q52</f>
        <v>2.74</v>
      </c>
    </row>
    <row r="53" spans="1:23" s="1" customFormat="1" ht="15" customHeight="1" x14ac:dyDescent="0.25">
      <c r="A53" s="23">
        <v>5</v>
      </c>
      <c r="B53" s="48">
        <v>40080</v>
      </c>
      <c r="C53" s="239" t="s">
        <v>95</v>
      </c>
      <c r="D53" s="240">
        <f>'Математика-11 2018 расклад'!L53</f>
        <v>25</v>
      </c>
      <c r="E53" s="241">
        <f>'Математика-11 2019 расклад'!L53</f>
        <v>31</v>
      </c>
      <c r="F53" s="241">
        <f>'Математика-11 2020 расклад'!L53</f>
        <v>29</v>
      </c>
      <c r="G53" s="242">
        <f>'Математика-11 2021 расклад'!M53</f>
        <v>38</v>
      </c>
      <c r="H53" s="240">
        <f>'Математика-11 2018 расклад'!M53</f>
        <v>7</v>
      </c>
      <c r="I53" s="241">
        <f>'Математика-11 2019 расклад'!M53</f>
        <v>16.002200000000002</v>
      </c>
      <c r="J53" s="241">
        <f>'Математика-11 2020 расклад'!M53</f>
        <v>0</v>
      </c>
      <c r="K53" s="243">
        <f>'Математика-11 2021 расклад'!N53</f>
        <v>11.000999999999999</v>
      </c>
      <c r="L53" s="244">
        <f>'Математика-11 2018 расклад'!N53</f>
        <v>28</v>
      </c>
      <c r="M53" s="245">
        <f>'Математика-11 2019 расклад'!N53</f>
        <v>51.62</v>
      </c>
      <c r="N53" s="245"/>
      <c r="O53" s="246">
        <f>'Математика-11 2021 расклад'!O53</f>
        <v>28.95</v>
      </c>
      <c r="P53" s="240">
        <f>'Математика-11 2018 расклад'!O53</f>
        <v>2</v>
      </c>
      <c r="Q53" s="241">
        <f>'Математика-11 2019 расклад'!O53</f>
        <v>0</v>
      </c>
      <c r="R53" s="241">
        <f>'Математика-11 2020 расклад'!O53</f>
        <v>1.0005000000000002</v>
      </c>
      <c r="S53" s="243">
        <f>'Математика-11 2021 расклад'!P53</f>
        <v>1.9987999999999999</v>
      </c>
      <c r="T53" s="244">
        <f>'Математика-11 2018 расклад'!P53</f>
        <v>8</v>
      </c>
      <c r="U53" s="245">
        <f>'Математика-11 2019 расклад'!P53</f>
        <v>0</v>
      </c>
      <c r="V53" s="245">
        <f>'Математика-11 2020 расклад'!P53</f>
        <v>3.45</v>
      </c>
      <c r="W53" s="247">
        <f>'Математика-11 2021 расклад'!Q53</f>
        <v>5.26</v>
      </c>
    </row>
    <row r="54" spans="1:23" s="1" customFormat="1" ht="15" customHeight="1" x14ac:dyDescent="0.25">
      <c r="A54" s="23">
        <v>6</v>
      </c>
      <c r="B54" s="48">
        <v>40100</v>
      </c>
      <c r="C54" s="239" t="s">
        <v>42</v>
      </c>
      <c r="D54" s="240">
        <f>'Математика-11 2018 расклад'!L54</f>
        <v>25</v>
      </c>
      <c r="E54" s="241">
        <f>'Математика-11 2019 расклад'!L54</f>
        <v>34</v>
      </c>
      <c r="F54" s="241">
        <f>'Математика-11 2020 расклад'!L54</f>
        <v>32</v>
      </c>
      <c r="G54" s="242">
        <f>'Математика-11 2021 расклад'!M54</f>
        <v>37</v>
      </c>
      <c r="H54" s="240">
        <f>'Математика-11 2018 расклад'!M54</f>
        <v>15</v>
      </c>
      <c r="I54" s="241">
        <f>'Математика-11 2019 расклад'!M54</f>
        <v>26.999400000000001</v>
      </c>
      <c r="J54" s="241">
        <f>'Математика-11 2020 расклад'!M54</f>
        <v>0</v>
      </c>
      <c r="K54" s="243">
        <f>'Математика-11 2021 расклад'!N54</f>
        <v>14.000800000000002</v>
      </c>
      <c r="L54" s="244">
        <f>'Математика-11 2018 расклад'!N54</f>
        <v>60</v>
      </c>
      <c r="M54" s="245">
        <f>'Математика-11 2019 расклад'!N54</f>
        <v>79.41</v>
      </c>
      <c r="N54" s="245"/>
      <c r="O54" s="246">
        <f>'Математика-11 2021 расклад'!O54</f>
        <v>37.840000000000003</v>
      </c>
      <c r="P54" s="240">
        <f>'Математика-11 2018 расклад'!O54</f>
        <v>0</v>
      </c>
      <c r="Q54" s="241">
        <f>'Математика-11 2019 расклад'!O54</f>
        <v>0</v>
      </c>
      <c r="R54" s="241">
        <f>'Математика-11 2020 расклад'!O54</f>
        <v>0</v>
      </c>
      <c r="S54" s="243">
        <f>'Математика-11 2021 расклад'!P54</f>
        <v>0</v>
      </c>
      <c r="T54" s="244">
        <f>'Математика-11 2018 расклад'!P54</f>
        <v>0</v>
      </c>
      <c r="U54" s="245">
        <f>'Математика-11 2019 расклад'!P54</f>
        <v>0</v>
      </c>
      <c r="V54" s="245">
        <f>'Математика-11 2020 расклад'!P54</f>
        <v>0</v>
      </c>
      <c r="W54" s="247">
        <f>'Математика-11 2021 расклад'!Q54</f>
        <v>0</v>
      </c>
    </row>
    <row r="55" spans="1:23" s="1" customFormat="1" ht="15" customHeight="1" x14ac:dyDescent="0.25">
      <c r="A55" s="23">
        <v>7</v>
      </c>
      <c r="B55" s="48">
        <v>40020</v>
      </c>
      <c r="C55" s="239" t="s">
        <v>109</v>
      </c>
      <c r="D55" s="240">
        <f>'Математика-11 2018 расклад'!L55</f>
        <v>22</v>
      </c>
      <c r="E55" s="241">
        <f>'Математика-11 2019 расклад'!L55</f>
        <v>12</v>
      </c>
      <c r="F55" s="241">
        <f>'Математика-11 2020 расклад'!L55</f>
        <v>15</v>
      </c>
      <c r="G55" s="242">
        <f>'Математика-11 2021 расклад'!M55</f>
        <v>17</v>
      </c>
      <c r="H55" s="240">
        <f>'Математика-11 2018 расклад'!M55</f>
        <v>11.998800000000001</v>
      </c>
      <c r="I55" s="241">
        <f>'Математика-11 2019 расклад'!M55</f>
        <v>6.9996</v>
      </c>
      <c r="J55" s="241">
        <f>'Математика-11 2020 расклад'!M55</f>
        <v>0</v>
      </c>
      <c r="K55" s="243">
        <f>'Математика-11 2021 расклад'!N55</f>
        <v>4.9997000000000007</v>
      </c>
      <c r="L55" s="244">
        <f>'Математика-11 2018 расклад'!N55</f>
        <v>54.540000000000006</v>
      </c>
      <c r="M55" s="245">
        <f>'Математика-11 2019 расклад'!N55</f>
        <v>58.33</v>
      </c>
      <c r="N55" s="245"/>
      <c r="O55" s="246">
        <f>'Математика-11 2021 расклад'!O55</f>
        <v>29.41</v>
      </c>
      <c r="P55" s="240">
        <f>'Математика-11 2018 расклад'!O55</f>
        <v>1.0009999999999999</v>
      </c>
      <c r="Q55" s="241">
        <f>'Математика-11 2019 расклад'!O55</f>
        <v>0</v>
      </c>
      <c r="R55" s="241">
        <f>'Математика-11 2020 расклад'!O55</f>
        <v>0</v>
      </c>
      <c r="S55" s="243">
        <f>'Математика-11 2021 расклад'!P55</f>
        <v>0</v>
      </c>
      <c r="T55" s="244">
        <f>'Математика-11 2018 расклад'!P55</f>
        <v>4.55</v>
      </c>
      <c r="U55" s="245">
        <f>'Математика-11 2019 расклад'!P55</f>
        <v>0</v>
      </c>
      <c r="V55" s="245">
        <f>'Математика-11 2020 расклад'!P55</f>
        <v>0</v>
      </c>
      <c r="W55" s="247">
        <f>'Математика-11 2021 расклад'!Q55</f>
        <v>0</v>
      </c>
    </row>
    <row r="56" spans="1:23" s="1" customFormat="1" ht="15" customHeight="1" x14ac:dyDescent="0.25">
      <c r="A56" s="23">
        <v>8</v>
      </c>
      <c r="B56" s="48">
        <v>40031</v>
      </c>
      <c r="C56" s="239" t="s">
        <v>112</v>
      </c>
      <c r="D56" s="240">
        <f>'Математика-11 2018 расклад'!L56</f>
        <v>21</v>
      </c>
      <c r="E56" s="241">
        <f>'Математика-11 2019 расклад'!L56</f>
        <v>12</v>
      </c>
      <c r="F56" s="241">
        <f>'Математика-11 2020 расклад'!L56</f>
        <v>15</v>
      </c>
      <c r="G56" s="242">
        <f>'Математика-11 2021 расклад'!M56</f>
        <v>12</v>
      </c>
      <c r="H56" s="240">
        <f>'Математика-11 2018 расклад'!M56</f>
        <v>5.0000999999999998</v>
      </c>
      <c r="I56" s="241">
        <f>'Математика-11 2019 расклад'!M56</f>
        <v>3.9995999999999996</v>
      </c>
      <c r="J56" s="241">
        <f>'Математика-11 2020 расклад'!M56</f>
        <v>0</v>
      </c>
      <c r="K56" s="243">
        <f>'Математика-11 2021 расклад'!N56</f>
        <v>1.9992000000000001</v>
      </c>
      <c r="L56" s="244">
        <f>'Математика-11 2018 расклад'!N56</f>
        <v>23.81</v>
      </c>
      <c r="M56" s="245">
        <f>'Математика-11 2019 расклад'!N56</f>
        <v>33.33</v>
      </c>
      <c r="N56" s="245"/>
      <c r="O56" s="246">
        <f>'Математика-11 2021 расклад'!O56</f>
        <v>16.66</v>
      </c>
      <c r="P56" s="240">
        <f>'Математика-11 2018 расклад'!O56</f>
        <v>0.99959999999999993</v>
      </c>
      <c r="Q56" s="241">
        <f>'Математика-11 2019 расклад'!O56</f>
        <v>0</v>
      </c>
      <c r="R56" s="241">
        <f>'Математика-11 2020 расклад'!O56</f>
        <v>0</v>
      </c>
      <c r="S56" s="243">
        <f>'Математика-11 2021 расклад'!P56</f>
        <v>0.99960000000000004</v>
      </c>
      <c r="T56" s="244">
        <f>'Математика-11 2018 расклад'!P56</f>
        <v>4.76</v>
      </c>
      <c r="U56" s="245">
        <f>'Математика-11 2019 расклад'!P56</f>
        <v>0</v>
      </c>
      <c r="V56" s="245">
        <f>'Математика-11 2020 расклад'!P56</f>
        <v>0</v>
      </c>
      <c r="W56" s="247">
        <f>'Математика-11 2021 расклад'!Q56</f>
        <v>8.33</v>
      </c>
    </row>
    <row r="57" spans="1:23" s="1" customFormat="1" ht="15" customHeight="1" x14ac:dyDescent="0.25">
      <c r="A57" s="23">
        <v>9</v>
      </c>
      <c r="B57" s="48">
        <v>40210</v>
      </c>
      <c r="C57" s="239" t="s">
        <v>44</v>
      </c>
      <c r="D57" s="240">
        <f>'Математика-11 2018 расклад'!L57</f>
        <v>14</v>
      </c>
      <c r="E57" s="241">
        <f>'Математика-11 2019 расклад'!L57</f>
        <v>3</v>
      </c>
      <c r="F57" s="241">
        <f>'Математика-11 2020 расклад'!L57</f>
        <v>21</v>
      </c>
      <c r="G57" s="242" t="s">
        <v>146</v>
      </c>
      <c r="H57" s="240">
        <f>'Математика-11 2018 расклад'!M57</f>
        <v>0</v>
      </c>
      <c r="I57" s="241">
        <f>'Математика-11 2019 расклад'!M57</f>
        <v>0.9998999999999999</v>
      </c>
      <c r="J57" s="241">
        <f>'Математика-11 2020 расклад'!M57</f>
        <v>0</v>
      </c>
      <c r="K57" s="243" t="s">
        <v>146</v>
      </c>
      <c r="L57" s="244">
        <f>'Математика-11 2018 расклад'!N57</f>
        <v>0</v>
      </c>
      <c r="M57" s="245">
        <f>'Математика-11 2019 расклад'!N57</f>
        <v>33.33</v>
      </c>
      <c r="N57" s="245"/>
      <c r="O57" s="246" t="s">
        <v>146</v>
      </c>
      <c r="P57" s="240">
        <f>'Математика-11 2018 расклад'!O57</f>
        <v>0</v>
      </c>
      <c r="Q57" s="241">
        <f>'Математика-11 2019 расклад'!O57</f>
        <v>0</v>
      </c>
      <c r="R57" s="241">
        <f>'Математика-11 2020 расклад'!O57</f>
        <v>0.99959999999999993</v>
      </c>
      <c r="S57" s="243" t="s">
        <v>146</v>
      </c>
      <c r="T57" s="244">
        <f>'Математика-11 2018 расклад'!P57</f>
        <v>0</v>
      </c>
      <c r="U57" s="245">
        <f>'Математика-11 2019 расклад'!P57</f>
        <v>0</v>
      </c>
      <c r="V57" s="245">
        <f>'Математика-11 2020 расклад'!P57</f>
        <v>4.76</v>
      </c>
      <c r="W57" s="247" t="s">
        <v>146</v>
      </c>
    </row>
    <row r="58" spans="1:23" s="1" customFormat="1" ht="15" customHeight="1" x14ac:dyDescent="0.25">
      <c r="A58" s="23">
        <v>10</v>
      </c>
      <c r="B58" s="48">
        <v>40300</v>
      </c>
      <c r="C58" s="239" t="s">
        <v>45</v>
      </c>
      <c r="D58" s="240">
        <f>'Математика-11 2018 расклад'!L58</f>
        <v>7</v>
      </c>
      <c r="E58" s="241">
        <f>'Математика-11 2019 расклад'!L58</f>
        <v>6</v>
      </c>
      <c r="F58" s="241">
        <f>'Математика-11 2020 расклад'!L58</f>
        <v>7</v>
      </c>
      <c r="G58" s="242">
        <f>'Математика-11 2021 расклад'!M58</f>
        <v>12</v>
      </c>
      <c r="H58" s="240">
        <f>'Математика-11 2018 расклад'!M58</f>
        <v>1.0003</v>
      </c>
      <c r="I58" s="241">
        <f>'Математика-11 2019 расклад'!M58</f>
        <v>1.0002000000000002</v>
      </c>
      <c r="J58" s="241">
        <f>'Математика-11 2020 расклад'!M58</f>
        <v>0</v>
      </c>
      <c r="K58" s="243">
        <f>'Математика-11 2021 расклад'!N58</f>
        <v>0.99960000000000004</v>
      </c>
      <c r="L58" s="244">
        <f>'Математика-11 2018 расклад'!N58</f>
        <v>14.29</v>
      </c>
      <c r="M58" s="245">
        <f>'Математика-11 2019 расклад'!N58</f>
        <v>16.670000000000002</v>
      </c>
      <c r="N58" s="245"/>
      <c r="O58" s="246">
        <f>'Математика-11 2021 расклад'!O58</f>
        <v>8.33</v>
      </c>
      <c r="P58" s="240">
        <f>'Математика-11 2018 расклад'!O58</f>
        <v>1.0003</v>
      </c>
      <c r="Q58" s="241">
        <f>'Математика-11 2019 расклад'!O58</f>
        <v>0</v>
      </c>
      <c r="R58" s="241">
        <f>'Математика-11 2020 расклад'!O58</f>
        <v>1.9999</v>
      </c>
      <c r="S58" s="243">
        <f>'Математика-11 2021 расклад'!P58</f>
        <v>0</v>
      </c>
      <c r="T58" s="244">
        <f>'Математика-11 2018 расклад'!P58</f>
        <v>14.29</v>
      </c>
      <c r="U58" s="245">
        <f>'Математика-11 2019 расклад'!P58</f>
        <v>0</v>
      </c>
      <c r="V58" s="245">
        <f>'Математика-11 2020 расклад'!P58</f>
        <v>28.57</v>
      </c>
      <c r="W58" s="247">
        <f>'Математика-11 2021 расклад'!Q58</f>
        <v>0</v>
      </c>
    </row>
    <row r="59" spans="1:23" s="1" customFormat="1" ht="15" customHeight="1" x14ac:dyDescent="0.25">
      <c r="A59" s="23">
        <v>11</v>
      </c>
      <c r="B59" s="48">
        <v>40360</v>
      </c>
      <c r="C59" s="239" t="s">
        <v>46</v>
      </c>
      <c r="D59" s="240">
        <f>'Математика-11 2018 расклад'!L59</f>
        <v>13</v>
      </c>
      <c r="E59" s="241">
        <f>'Математика-11 2019 расклад'!L59</f>
        <v>5</v>
      </c>
      <c r="F59" s="241" t="s">
        <v>146</v>
      </c>
      <c r="G59" s="242" t="s">
        <v>146</v>
      </c>
      <c r="H59" s="240">
        <f>'Математика-11 2018 расклад'!M59</f>
        <v>1.9994000000000001</v>
      </c>
      <c r="I59" s="241">
        <f>'Математика-11 2019 расклад'!M59</f>
        <v>2</v>
      </c>
      <c r="J59" s="241" t="s">
        <v>146</v>
      </c>
      <c r="K59" s="243" t="s">
        <v>146</v>
      </c>
      <c r="L59" s="244">
        <f>'Математика-11 2018 расклад'!N59</f>
        <v>15.38</v>
      </c>
      <c r="M59" s="245">
        <f>'Математика-11 2019 расклад'!N59</f>
        <v>40</v>
      </c>
      <c r="N59" s="245"/>
      <c r="O59" s="246" t="s">
        <v>146</v>
      </c>
      <c r="P59" s="240">
        <f>'Математика-11 2018 расклад'!O59</f>
        <v>1.9994000000000001</v>
      </c>
      <c r="Q59" s="241">
        <f>'Математика-11 2019 расклад'!O59</f>
        <v>0</v>
      </c>
      <c r="R59" s="241" t="s">
        <v>146</v>
      </c>
      <c r="S59" s="243" t="s">
        <v>146</v>
      </c>
      <c r="T59" s="244">
        <f>'Математика-11 2018 расклад'!P59</f>
        <v>15.38</v>
      </c>
      <c r="U59" s="245">
        <f>'Математика-11 2019 расклад'!P59</f>
        <v>0</v>
      </c>
      <c r="V59" s="245" t="s">
        <v>146</v>
      </c>
      <c r="W59" s="247" t="s">
        <v>146</v>
      </c>
    </row>
    <row r="60" spans="1:23" s="1" customFormat="1" ht="15" customHeight="1" x14ac:dyDescent="0.25">
      <c r="A60" s="23">
        <v>12</v>
      </c>
      <c r="B60" s="48">
        <v>40390</v>
      </c>
      <c r="C60" s="239" t="s">
        <v>47</v>
      </c>
      <c r="D60" s="240">
        <f>'Математика-11 2018 расклад'!L60</f>
        <v>5</v>
      </c>
      <c r="E60" s="241" t="s">
        <v>146</v>
      </c>
      <c r="F60" s="241" t="s">
        <v>146</v>
      </c>
      <c r="G60" s="242">
        <f>'Математика-11 2021 расклад'!M60</f>
        <v>6</v>
      </c>
      <c r="H60" s="240">
        <f>'Математика-11 2018 расклад'!M60</f>
        <v>0</v>
      </c>
      <c r="I60" s="241" t="s">
        <v>146</v>
      </c>
      <c r="J60" s="241" t="s">
        <v>146</v>
      </c>
      <c r="K60" s="243">
        <f>'Математика-11 2021 расклад'!N60</f>
        <v>0</v>
      </c>
      <c r="L60" s="244">
        <f>'Математика-11 2018 расклад'!N60</f>
        <v>0</v>
      </c>
      <c r="M60" s="245" t="s">
        <v>146</v>
      </c>
      <c r="N60" s="245"/>
      <c r="O60" s="246">
        <f>'Математика-11 2021 расклад'!O60</f>
        <v>0</v>
      </c>
      <c r="P60" s="240">
        <f>'Математика-11 2018 расклад'!O60</f>
        <v>0</v>
      </c>
      <c r="Q60" s="241" t="s">
        <v>146</v>
      </c>
      <c r="R60" s="241" t="s">
        <v>146</v>
      </c>
      <c r="S60" s="243">
        <f>'Математика-11 2021 расклад'!P60</f>
        <v>0</v>
      </c>
      <c r="T60" s="244">
        <f>'Математика-11 2018 расклад'!P60</f>
        <v>0</v>
      </c>
      <c r="U60" s="245" t="s">
        <v>146</v>
      </c>
      <c r="V60" s="245" t="s">
        <v>146</v>
      </c>
      <c r="W60" s="247">
        <f>'Математика-11 2021 расклад'!Q60</f>
        <v>0</v>
      </c>
    </row>
    <row r="61" spans="1:23" s="1" customFormat="1" ht="15" customHeight="1" x14ac:dyDescent="0.25">
      <c r="A61" s="23">
        <v>13</v>
      </c>
      <c r="B61" s="48">
        <v>40720</v>
      </c>
      <c r="C61" s="239" t="s">
        <v>108</v>
      </c>
      <c r="D61" s="240">
        <f>'Математика-11 2018 расклад'!L61</f>
        <v>31</v>
      </c>
      <c r="E61" s="241">
        <f>'Математика-11 2019 расклад'!L61</f>
        <v>39</v>
      </c>
      <c r="F61" s="241">
        <f>'Математика-11 2020 расклад'!L61</f>
        <v>20</v>
      </c>
      <c r="G61" s="242">
        <f>'Математика-11 2021 расклад'!M61</f>
        <v>24</v>
      </c>
      <c r="H61" s="240">
        <f>'Математика-11 2018 расклад'!M61</f>
        <v>8.9992999999999999</v>
      </c>
      <c r="I61" s="241">
        <f>'Математика-11 2019 расклад'!M61</f>
        <v>28.001999999999999</v>
      </c>
      <c r="J61" s="241">
        <f>'Математика-11 2020 расклад'!M61</f>
        <v>0</v>
      </c>
      <c r="K61" s="243">
        <f>'Математика-11 2021 расклад'!N61</f>
        <v>18</v>
      </c>
      <c r="L61" s="244">
        <f>'Математика-11 2018 расклад'!N61</f>
        <v>29.03</v>
      </c>
      <c r="M61" s="245">
        <f>'Математика-11 2019 расклад'!N61</f>
        <v>71.8</v>
      </c>
      <c r="N61" s="245"/>
      <c r="O61" s="246">
        <f>'Математика-11 2021 расклад'!O61</f>
        <v>75</v>
      </c>
      <c r="P61" s="240">
        <f>'Математика-11 2018 расклад'!O61</f>
        <v>1.9995000000000003</v>
      </c>
      <c r="Q61" s="241">
        <f>'Математика-11 2019 расклад'!O61</f>
        <v>0</v>
      </c>
      <c r="R61" s="241">
        <f>'Математика-11 2020 расклад'!O61</f>
        <v>0</v>
      </c>
      <c r="S61" s="243">
        <f>'Математика-11 2021 расклад'!P61</f>
        <v>0</v>
      </c>
      <c r="T61" s="244">
        <f>'Математика-11 2018 расклад'!P61</f>
        <v>6.45</v>
      </c>
      <c r="U61" s="245">
        <f>'Математика-11 2019 расклад'!P61</f>
        <v>0</v>
      </c>
      <c r="V61" s="245">
        <f>'Математика-11 2020 расклад'!P61</f>
        <v>0</v>
      </c>
      <c r="W61" s="247">
        <f>'Математика-11 2021 расклад'!Q61</f>
        <v>0</v>
      </c>
    </row>
    <row r="62" spans="1:23" s="1" customFormat="1" ht="15" customHeight="1" x14ac:dyDescent="0.25">
      <c r="A62" s="23">
        <v>14</v>
      </c>
      <c r="B62" s="48">
        <v>40730</v>
      </c>
      <c r="C62" s="239" t="s">
        <v>49</v>
      </c>
      <c r="D62" s="240">
        <f>'Математика-11 2018 расклад'!L62</f>
        <v>1</v>
      </c>
      <c r="E62" s="241" t="s">
        <v>146</v>
      </c>
      <c r="F62" s="241">
        <f>'Математика-11 2020 расклад'!L62</f>
        <v>1</v>
      </c>
      <c r="G62" s="242" t="s">
        <v>146</v>
      </c>
      <c r="H62" s="240">
        <f>'Математика-11 2018 расклад'!M62</f>
        <v>0</v>
      </c>
      <c r="I62" s="241" t="s">
        <v>146</v>
      </c>
      <c r="J62" s="241">
        <f>'Математика-11 2020 расклад'!M62</f>
        <v>0</v>
      </c>
      <c r="K62" s="243" t="s">
        <v>146</v>
      </c>
      <c r="L62" s="244">
        <f>'Математика-11 2018 расклад'!N62</f>
        <v>0</v>
      </c>
      <c r="M62" s="245" t="s">
        <v>146</v>
      </c>
      <c r="N62" s="245"/>
      <c r="O62" s="246" t="s">
        <v>146</v>
      </c>
      <c r="P62" s="240">
        <f>'Математика-11 2018 расклад'!O62</f>
        <v>1</v>
      </c>
      <c r="Q62" s="241" t="s">
        <v>146</v>
      </c>
      <c r="R62" s="241">
        <f>'Математика-11 2020 расклад'!O62</f>
        <v>1</v>
      </c>
      <c r="S62" s="243" t="s">
        <v>146</v>
      </c>
      <c r="T62" s="244">
        <f>'Математика-11 2018 расклад'!P62</f>
        <v>100</v>
      </c>
      <c r="U62" s="245" t="s">
        <v>146</v>
      </c>
      <c r="V62" s="245">
        <f>'Математика-11 2020 расклад'!P62</f>
        <v>100</v>
      </c>
      <c r="W62" s="247" t="s">
        <v>146</v>
      </c>
    </row>
    <row r="63" spans="1:23" s="1" customFormat="1" ht="15" customHeight="1" x14ac:dyDescent="0.25">
      <c r="A63" s="23">
        <v>15</v>
      </c>
      <c r="B63" s="48">
        <v>40820</v>
      </c>
      <c r="C63" s="239" t="s">
        <v>50</v>
      </c>
      <c r="D63" s="240">
        <f>'Математика-11 2018 расклад'!L63</f>
        <v>18</v>
      </c>
      <c r="E63" s="241">
        <f>'Математика-11 2019 расклад'!L63</f>
        <v>13</v>
      </c>
      <c r="F63" s="241">
        <f>'Математика-11 2020 расклад'!L63</f>
        <v>16</v>
      </c>
      <c r="G63" s="242">
        <f>'Математика-11 2021 расклад'!M63</f>
        <v>32</v>
      </c>
      <c r="H63" s="240">
        <f>'Математика-11 2018 расклад'!M63</f>
        <v>5.0004</v>
      </c>
      <c r="I63" s="241">
        <f>'Математика-11 2019 расклад'!M63</f>
        <v>8.0001999999999995</v>
      </c>
      <c r="J63" s="241">
        <f>'Математика-11 2020 расклад'!M63</f>
        <v>0</v>
      </c>
      <c r="K63" s="243">
        <f>'Математика-11 2021 расклад'!N63</f>
        <v>7.0016000000000007</v>
      </c>
      <c r="L63" s="244">
        <f>'Математика-11 2018 расклад'!N63</f>
        <v>27.78</v>
      </c>
      <c r="M63" s="245">
        <f>'Математика-11 2019 расклад'!N63</f>
        <v>61.54</v>
      </c>
      <c r="N63" s="245"/>
      <c r="O63" s="246">
        <f>'Математика-11 2021 расклад'!O63</f>
        <v>21.880000000000003</v>
      </c>
      <c r="P63" s="240">
        <f>'Математика-11 2018 расклад'!O63</f>
        <v>0</v>
      </c>
      <c r="Q63" s="241">
        <f>'Математика-11 2019 расклад'!O63</f>
        <v>0</v>
      </c>
      <c r="R63" s="241">
        <f>'Математика-11 2020 расклад'!O63</f>
        <v>0</v>
      </c>
      <c r="S63" s="243">
        <f>'Математика-11 2021 расклад'!P63</f>
        <v>0</v>
      </c>
      <c r="T63" s="244">
        <f>'Математика-11 2018 расклад'!P63</f>
        <v>0</v>
      </c>
      <c r="U63" s="245">
        <f>'Математика-11 2019 расклад'!P63</f>
        <v>0</v>
      </c>
      <c r="V63" s="245">
        <f>'Математика-11 2020 расклад'!P63</f>
        <v>0</v>
      </c>
      <c r="W63" s="247">
        <f>'Математика-11 2021 расклад'!Q63</f>
        <v>0</v>
      </c>
    </row>
    <row r="64" spans="1:23" s="1" customFormat="1" ht="15" customHeight="1" x14ac:dyDescent="0.25">
      <c r="A64" s="23">
        <v>16</v>
      </c>
      <c r="B64" s="48">
        <v>40840</v>
      </c>
      <c r="C64" s="239" t="s">
        <v>51</v>
      </c>
      <c r="D64" s="240">
        <f>'Математика-11 2018 расклад'!L64</f>
        <v>17</v>
      </c>
      <c r="E64" s="241">
        <f>'Математика-11 2019 расклад'!L64</f>
        <v>11</v>
      </c>
      <c r="F64" s="241">
        <f>'Математика-11 2020 расклад'!L64</f>
        <v>8</v>
      </c>
      <c r="G64" s="242">
        <f>'Математика-11 2021 расклад'!M64</f>
        <v>11</v>
      </c>
      <c r="H64" s="240">
        <f>'Математика-11 2018 расклад'!M64</f>
        <v>0</v>
      </c>
      <c r="I64" s="241">
        <f>'Математика-11 2019 расклад'!M64</f>
        <v>3.9995999999999996</v>
      </c>
      <c r="J64" s="241">
        <f>'Математика-11 2020 расклад'!M64</f>
        <v>0</v>
      </c>
      <c r="K64" s="243">
        <f>'Математика-11 2021 расклад'!N64</f>
        <v>0.9998999999999999</v>
      </c>
      <c r="L64" s="244">
        <f>'Математика-11 2018 расклад'!N64</f>
        <v>0</v>
      </c>
      <c r="M64" s="245">
        <f>'Математика-11 2019 расклад'!N64</f>
        <v>36.36</v>
      </c>
      <c r="N64" s="245"/>
      <c r="O64" s="246">
        <f>'Математика-11 2021 расклад'!O64</f>
        <v>9.09</v>
      </c>
      <c r="P64" s="240">
        <f>'Математика-11 2018 расклад'!O64</f>
        <v>4.0000999999999998</v>
      </c>
      <c r="Q64" s="241">
        <f>'Математика-11 2019 расклад'!O64</f>
        <v>0</v>
      </c>
      <c r="R64" s="241">
        <f>'Математика-11 2020 расклад'!O64</f>
        <v>1</v>
      </c>
      <c r="S64" s="243">
        <f>'Математика-11 2021 расклад'!P64</f>
        <v>0.9998999999999999</v>
      </c>
      <c r="T64" s="244">
        <f>'Математика-11 2018 расклад'!P64</f>
        <v>23.53</v>
      </c>
      <c r="U64" s="245">
        <f>'Математика-11 2019 расклад'!P64</f>
        <v>0</v>
      </c>
      <c r="V64" s="245">
        <f>'Математика-11 2020 расклад'!P64</f>
        <v>12.5</v>
      </c>
      <c r="W64" s="247">
        <f>'Математика-11 2021 расклад'!Q64</f>
        <v>9.09</v>
      </c>
    </row>
    <row r="65" spans="1:23" s="1" customFormat="1" ht="15" customHeight="1" x14ac:dyDescent="0.25">
      <c r="A65" s="23">
        <v>17</v>
      </c>
      <c r="B65" s="48">
        <v>40950</v>
      </c>
      <c r="C65" s="239" t="s">
        <v>52</v>
      </c>
      <c r="D65" s="240">
        <f>'Математика-11 2018 расклад'!L65</f>
        <v>16</v>
      </c>
      <c r="E65" s="241">
        <f>'Математика-11 2019 расклад'!L65</f>
        <v>5</v>
      </c>
      <c r="F65" s="241">
        <f>'Математика-11 2020 расклад'!L65</f>
        <v>13</v>
      </c>
      <c r="G65" s="242">
        <f>'Математика-11 2021 расклад'!M65</f>
        <v>14</v>
      </c>
      <c r="H65" s="240">
        <f>'Математика-11 2018 расклад'!M65</f>
        <v>5</v>
      </c>
      <c r="I65" s="241">
        <f>'Математика-11 2019 расклад'!M65</f>
        <v>1</v>
      </c>
      <c r="J65" s="241">
        <f>'Математика-11 2020 расклад'!M65</f>
        <v>0</v>
      </c>
      <c r="K65" s="243">
        <f>'Математика-11 2021 расклад'!N65</f>
        <v>3.0002</v>
      </c>
      <c r="L65" s="244">
        <f>'Математика-11 2018 расклад'!N65</f>
        <v>31.25</v>
      </c>
      <c r="M65" s="245">
        <f>'Математика-11 2019 расклад'!N65</f>
        <v>20</v>
      </c>
      <c r="N65" s="245"/>
      <c r="O65" s="246">
        <f>'Математика-11 2021 расклад'!O65</f>
        <v>21.43</v>
      </c>
      <c r="P65" s="240">
        <f>'Математика-11 2018 расклад'!O65</f>
        <v>1</v>
      </c>
      <c r="Q65" s="241">
        <f>'Математика-11 2019 расклад'!O65</f>
        <v>0</v>
      </c>
      <c r="R65" s="241">
        <f>'Математика-11 2020 расклад'!O65</f>
        <v>3.0003999999999995</v>
      </c>
      <c r="S65" s="243">
        <f>'Математика-11 2021 расклад'!P65</f>
        <v>0</v>
      </c>
      <c r="T65" s="244">
        <f>'Математика-11 2018 расклад'!P65</f>
        <v>6.25</v>
      </c>
      <c r="U65" s="245">
        <f>'Математика-11 2019 расклад'!P65</f>
        <v>0</v>
      </c>
      <c r="V65" s="245">
        <f>'Математика-11 2020 расклад'!P65</f>
        <v>23.08</v>
      </c>
      <c r="W65" s="247">
        <f>'Математика-11 2021 расклад'!Q65</f>
        <v>0</v>
      </c>
    </row>
    <row r="66" spans="1:23" s="1" customFormat="1" ht="15" customHeight="1" x14ac:dyDescent="0.25">
      <c r="A66" s="23">
        <v>18</v>
      </c>
      <c r="B66" s="50">
        <v>40990</v>
      </c>
      <c r="C66" s="248" t="s">
        <v>53</v>
      </c>
      <c r="D66" s="240">
        <f>'Математика-11 2018 расклад'!L66</f>
        <v>44</v>
      </c>
      <c r="E66" s="241">
        <f>'Математика-11 2019 расклад'!L66</f>
        <v>32</v>
      </c>
      <c r="F66" s="241">
        <f>'Математика-11 2020 расклад'!L66</f>
        <v>32</v>
      </c>
      <c r="G66" s="242">
        <f>'Математика-11 2021 расклад'!M66</f>
        <v>31</v>
      </c>
      <c r="H66" s="240">
        <f>'Математика-11 2018 расклад'!M66</f>
        <v>11.998799999999999</v>
      </c>
      <c r="I66" s="241">
        <f>'Математика-11 2019 расклад'!M66</f>
        <v>10.0032</v>
      </c>
      <c r="J66" s="241">
        <f>'Математика-11 2020 расклад'!M66</f>
        <v>0</v>
      </c>
      <c r="K66" s="243">
        <f>'Математика-11 2021 расклад'!N66</f>
        <v>8.9992999999999999</v>
      </c>
      <c r="L66" s="244">
        <f>'Математика-11 2018 расклад'!N66</f>
        <v>27.27</v>
      </c>
      <c r="M66" s="245">
        <f>'Математика-11 2019 расклад'!N66</f>
        <v>31.259999999999998</v>
      </c>
      <c r="N66" s="245"/>
      <c r="O66" s="246">
        <f>'Математика-11 2021 расклад'!O66</f>
        <v>29.029999999999998</v>
      </c>
      <c r="P66" s="240">
        <f>'Математика-11 2018 расклад'!O66</f>
        <v>0</v>
      </c>
      <c r="Q66" s="241">
        <f>'Математика-11 2019 расклад'!O66</f>
        <v>1.0016</v>
      </c>
      <c r="R66" s="241">
        <f>'Математика-11 2020 расклад'!O66</f>
        <v>1.0016</v>
      </c>
      <c r="S66" s="243">
        <f>'Математика-11 2021 расклад'!P66</f>
        <v>0</v>
      </c>
      <c r="T66" s="244">
        <f>'Математика-11 2018 расклад'!P66</f>
        <v>0</v>
      </c>
      <c r="U66" s="245">
        <f>'Математика-11 2019 расклад'!P66</f>
        <v>3.13</v>
      </c>
      <c r="V66" s="245">
        <f>'Математика-11 2020 расклад'!P66</f>
        <v>3.13</v>
      </c>
      <c r="W66" s="247">
        <f>'Математика-11 2021 расклад'!Q66</f>
        <v>0</v>
      </c>
    </row>
    <row r="67" spans="1:23" s="1" customFormat="1" ht="15" customHeight="1" thickBot="1" x14ac:dyDescent="0.3">
      <c r="A67" s="24">
        <v>19</v>
      </c>
      <c r="B67" s="48">
        <v>40133</v>
      </c>
      <c r="C67" s="239" t="s">
        <v>43</v>
      </c>
      <c r="D67" s="250">
        <f>'Математика-11 2018 расклад'!L67</f>
        <v>12</v>
      </c>
      <c r="E67" s="251">
        <f>'Математика-11 2019 расклад'!L67</f>
        <v>7</v>
      </c>
      <c r="F67" s="251">
        <f>'Математика-11 2020 расклад'!L67</f>
        <v>7</v>
      </c>
      <c r="G67" s="252">
        <f>'Математика-11 2021 расклад'!M67</f>
        <v>14</v>
      </c>
      <c r="H67" s="250">
        <f>'Математика-11 2018 расклад'!M67</f>
        <v>3.9995999999999996</v>
      </c>
      <c r="I67" s="251">
        <f>'Математика-11 2019 расклад'!M67</f>
        <v>3.0002</v>
      </c>
      <c r="J67" s="251">
        <f>'Математика-11 2020 расклад'!M67</f>
        <v>0</v>
      </c>
      <c r="K67" s="253">
        <f>'Математика-11 2021 расклад'!N67</f>
        <v>3.0002</v>
      </c>
      <c r="L67" s="254">
        <f>'Математика-11 2018 расклад'!N67</f>
        <v>33.33</v>
      </c>
      <c r="M67" s="255">
        <f>'Математика-11 2019 расклад'!N67</f>
        <v>42.86</v>
      </c>
      <c r="N67" s="255"/>
      <c r="O67" s="256">
        <f>'Математика-11 2021 расклад'!O67</f>
        <v>21.43</v>
      </c>
      <c r="P67" s="250">
        <f>'Математика-11 2018 расклад'!O67</f>
        <v>0</v>
      </c>
      <c r="Q67" s="251">
        <f>'Математика-11 2019 расклад'!O67</f>
        <v>0</v>
      </c>
      <c r="R67" s="251">
        <f>'Математика-11 2020 расклад'!O67</f>
        <v>1.9999</v>
      </c>
      <c r="S67" s="253">
        <f>'Математика-11 2021 расклад'!P67</f>
        <v>0</v>
      </c>
      <c r="T67" s="254">
        <f>'Математика-11 2018 расклад'!P67</f>
        <v>0</v>
      </c>
      <c r="U67" s="255">
        <f>'Математика-11 2019 расклад'!P67</f>
        <v>0</v>
      </c>
      <c r="V67" s="255">
        <f>'Математика-11 2020 расклад'!P67</f>
        <v>28.57</v>
      </c>
      <c r="W67" s="257">
        <f>'Математика-11 2021 расклад'!Q67</f>
        <v>0</v>
      </c>
    </row>
    <row r="68" spans="1:23" s="1" customFormat="1" ht="15" customHeight="1" thickBot="1" x14ac:dyDescent="0.3">
      <c r="A68" s="35"/>
      <c r="B68" s="51"/>
      <c r="C68" s="258" t="s">
        <v>104</v>
      </c>
      <c r="D68" s="212">
        <f>'Математика-11 2018 расклад'!L68</f>
        <v>226</v>
      </c>
      <c r="E68" s="213">
        <f>'Математика-11 2019 расклад'!L68</f>
        <v>261</v>
      </c>
      <c r="F68" s="213">
        <f>'Математика-11 2020 расклад'!L68</f>
        <v>265</v>
      </c>
      <c r="G68" s="214">
        <f>'Математика-11 2021 расклад'!M68</f>
        <v>277</v>
      </c>
      <c r="H68" s="212">
        <f>'Математика-11 2018 расклад'!M68</f>
        <v>38.0017</v>
      </c>
      <c r="I68" s="213">
        <f>'Математика-11 2019 расклад'!M68</f>
        <v>94.991799999999998</v>
      </c>
      <c r="J68" s="213">
        <f>'Математика-11 2020 расклад'!M68</f>
        <v>0</v>
      </c>
      <c r="K68" s="215">
        <f>'Математика-11 2021 расклад'!N68</f>
        <v>81.999400000000009</v>
      </c>
      <c r="L68" s="216">
        <f>'Математика-11 2018 расклад'!N68</f>
        <v>17.802500000000002</v>
      </c>
      <c r="M68" s="217">
        <f>'Математика-11 2019 расклад'!N68</f>
        <v>34.125384615384611</v>
      </c>
      <c r="N68" s="217">
        <f>'Математика-11 2020 расклад'!N68</f>
        <v>0</v>
      </c>
      <c r="O68" s="218">
        <f>'Математика-11 2021 расклад'!O68</f>
        <v>30.716444444444441</v>
      </c>
      <c r="P68" s="212">
        <f>'Математика-11 2018 расклад'!O68</f>
        <v>9.0027999999999988</v>
      </c>
      <c r="Q68" s="213">
        <f>'Математика-11 2019 расклад'!O68</f>
        <v>0</v>
      </c>
      <c r="R68" s="213">
        <f>'Математика-11 2020 расклад'!O68</f>
        <v>21.997100000000003</v>
      </c>
      <c r="S68" s="215">
        <f>'Математика-11 2021 расклад'!P68</f>
        <v>25.001200000000004</v>
      </c>
      <c r="T68" s="216">
        <f>'Математика-11 2018 расклад'!P68</f>
        <v>0</v>
      </c>
      <c r="U68" s="217">
        <f>'Математика-11 2019 расклад'!P68</f>
        <v>0</v>
      </c>
      <c r="V68" s="217">
        <f>'Математика-11 2020 расклад'!P68</f>
        <v>12.228</v>
      </c>
      <c r="W68" s="219">
        <f>'Математика-11 2021 расклад'!Q68</f>
        <v>13.5075</v>
      </c>
    </row>
    <row r="69" spans="1:23" s="1" customFormat="1" ht="15" customHeight="1" x14ac:dyDescent="0.25">
      <c r="A69" s="16">
        <v>1</v>
      </c>
      <c r="B69" s="48">
        <v>50040</v>
      </c>
      <c r="C69" s="239" t="s">
        <v>54</v>
      </c>
      <c r="D69" s="231">
        <f>'Математика-11 2018 расклад'!L69</f>
        <v>30</v>
      </c>
      <c r="E69" s="232">
        <f>'Математика-11 2019 расклад'!L69</f>
        <v>36</v>
      </c>
      <c r="F69" s="232">
        <f>'Математика-11 2020 расклад'!L69</f>
        <v>37</v>
      </c>
      <c r="G69" s="233">
        <f>'Математика-11 2021 расклад'!M69</f>
        <v>21</v>
      </c>
      <c r="H69" s="231">
        <f>'Математика-11 2018 расклад'!M69</f>
        <v>6</v>
      </c>
      <c r="I69" s="232">
        <f>'Математика-11 2019 расклад'!M69</f>
        <v>15.998399999999998</v>
      </c>
      <c r="J69" s="232">
        <f>'Математика-11 2020 расклад'!M69</f>
        <v>0</v>
      </c>
      <c r="K69" s="234">
        <f>'Математика-11 2021 расклад'!N69</f>
        <v>5.0000999999999998</v>
      </c>
      <c r="L69" s="235">
        <f>'Математика-11 2018 расклад'!N69</f>
        <v>20</v>
      </c>
      <c r="M69" s="236">
        <f>'Математика-11 2019 расклад'!N69</f>
        <v>44.44</v>
      </c>
      <c r="N69" s="236"/>
      <c r="O69" s="237">
        <f>'Математика-11 2021 расклад'!O69</f>
        <v>23.81</v>
      </c>
      <c r="P69" s="231">
        <f>'Математика-11 2018 расклад'!O69</f>
        <v>0</v>
      </c>
      <c r="Q69" s="232">
        <f>'Математика-11 2019 расклад'!O69</f>
        <v>0</v>
      </c>
      <c r="R69" s="232">
        <f>'Математика-11 2020 расклад'!O69</f>
        <v>0</v>
      </c>
      <c r="S69" s="234">
        <f>'Математика-11 2021 расклад'!P69</f>
        <v>0</v>
      </c>
      <c r="T69" s="235">
        <f>'Математика-11 2018 расклад'!P69</f>
        <v>0</v>
      </c>
      <c r="U69" s="236">
        <f>'Математика-11 2019 расклад'!P69</f>
        <v>0</v>
      </c>
      <c r="V69" s="236">
        <f>'Математика-11 2020 расклад'!P69</f>
        <v>0</v>
      </c>
      <c r="W69" s="238">
        <f>'Математика-11 2021 расклад'!Q69</f>
        <v>0</v>
      </c>
    </row>
    <row r="70" spans="1:23" s="1" customFormat="1" ht="15" customHeight="1" x14ac:dyDescent="0.25">
      <c r="A70" s="11">
        <v>2</v>
      </c>
      <c r="B70" s="48">
        <v>50003</v>
      </c>
      <c r="C70" s="239" t="s">
        <v>96</v>
      </c>
      <c r="D70" s="240">
        <f>'Математика-11 2018 расклад'!L70</f>
        <v>30</v>
      </c>
      <c r="E70" s="241">
        <f>'Математика-11 2019 расклад'!L70</f>
        <v>49</v>
      </c>
      <c r="F70" s="241">
        <f>'Математика-11 2020 расклад'!L70</f>
        <v>44</v>
      </c>
      <c r="G70" s="242">
        <f>'Математика-11 2021 расклад'!M70</f>
        <v>50</v>
      </c>
      <c r="H70" s="240">
        <f>'Математика-11 2018 расклад'!M70</f>
        <v>5.0010000000000003</v>
      </c>
      <c r="I70" s="241">
        <f>'Математика-11 2019 расклад'!M70</f>
        <v>19.996899999999997</v>
      </c>
      <c r="J70" s="241">
        <f>'Математика-11 2020 расклад'!M70</f>
        <v>0</v>
      </c>
      <c r="K70" s="243">
        <f>'Математика-11 2021 расклад'!N70</f>
        <v>24</v>
      </c>
      <c r="L70" s="244">
        <f>'Математика-11 2018 расклад'!N70</f>
        <v>16.670000000000002</v>
      </c>
      <c r="M70" s="245">
        <f>'Математика-11 2019 расклад'!N70</f>
        <v>40.809999999999995</v>
      </c>
      <c r="N70" s="245"/>
      <c r="O70" s="246">
        <f>'Математика-11 2021 расклад'!O70</f>
        <v>48</v>
      </c>
      <c r="P70" s="240">
        <f>'Математика-11 2018 расклад'!O70</f>
        <v>2.0009999999999999</v>
      </c>
      <c r="Q70" s="241">
        <f>'Математика-11 2019 расклад'!O70</f>
        <v>0</v>
      </c>
      <c r="R70" s="241">
        <f>'Математика-11 2020 расклад'!O70</f>
        <v>0.99879999999999991</v>
      </c>
      <c r="S70" s="243">
        <f>'Математика-11 2021 расклад'!P70</f>
        <v>2</v>
      </c>
      <c r="T70" s="244">
        <f>'Математика-11 2018 расклад'!P70</f>
        <v>6.67</v>
      </c>
      <c r="U70" s="245">
        <f>'Математика-11 2019 расклад'!P70</f>
        <v>0</v>
      </c>
      <c r="V70" s="245">
        <f>'Математика-11 2020 расклад'!P70</f>
        <v>2.27</v>
      </c>
      <c r="W70" s="247">
        <f>'Математика-11 2021 расклад'!Q70</f>
        <v>4</v>
      </c>
    </row>
    <row r="71" spans="1:23" s="1" customFormat="1" ht="15" customHeight="1" x14ac:dyDescent="0.25">
      <c r="A71" s="11">
        <v>3</v>
      </c>
      <c r="B71" s="48">
        <v>50060</v>
      </c>
      <c r="C71" s="239" t="s">
        <v>145</v>
      </c>
      <c r="D71" s="240">
        <f>'Математика-11 2018 расклад'!L71</f>
        <v>21</v>
      </c>
      <c r="E71" s="241">
        <f>'Математика-11 2019 расклад'!L71</f>
        <v>21</v>
      </c>
      <c r="F71" s="241">
        <f>'Математика-11 2020 расклад'!L71</f>
        <v>34</v>
      </c>
      <c r="G71" s="242">
        <f>'Математика-11 2021 расклад'!M71</f>
        <v>40</v>
      </c>
      <c r="H71" s="240">
        <f>'Математика-11 2018 расклад'!M71</f>
        <v>4.0004999999999997</v>
      </c>
      <c r="I71" s="241">
        <f>'Математика-11 2019 расклад'!M71</f>
        <v>10.9998</v>
      </c>
      <c r="J71" s="241">
        <f>'Математика-11 2020 расклад'!M71</f>
        <v>0</v>
      </c>
      <c r="K71" s="243">
        <f>'Математика-11 2021 расклад'!N71</f>
        <v>7</v>
      </c>
      <c r="L71" s="244">
        <f>'Математика-11 2018 расклад'!N71</f>
        <v>19.05</v>
      </c>
      <c r="M71" s="245">
        <f>'Математика-11 2019 расклад'!N71</f>
        <v>52.379999999999995</v>
      </c>
      <c r="N71" s="245"/>
      <c r="O71" s="246">
        <f>'Математика-11 2021 расклад'!O71</f>
        <v>17.5</v>
      </c>
      <c r="P71" s="240">
        <f>'Математика-11 2018 расклад'!O71</f>
        <v>0</v>
      </c>
      <c r="Q71" s="241">
        <f>'Математика-11 2019 расклад'!O71</f>
        <v>0</v>
      </c>
      <c r="R71" s="241">
        <f>'Математика-11 2020 расклад'!O71</f>
        <v>2.9988000000000001</v>
      </c>
      <c r="S71" s="243">
        <f>'Математика-11 2021 расклад'!P71</f>
        <v>3</v>
      </c>
      <c r="T71" s="244">
        <f>'Математика-11 2018 расклад'!P71</f>
        <v>0</v>
      </c>
      <c r="U71" s="245">
        <f>'Математика-11 2019 расклад'!P71</f>
        <v>0</v>
      </c>
      <c r="V71" s="245">
        <f>'Математика-11 2020 расклад'!P71</f>
        <v>8.82</v>
      </c>
      <c r="W71" s="247">
        <f>'Математика-11 2021 расклад'!Q71</f>
        <v>7.5</v>
      </c>
    </row>
    <row r="72" spans="1:23" s="1" customFormat="1" ht="15" customHeight="1" x14ac:dyDescent="0.25">
      <c r="A72" s="11">
        <v>4</v>
      </c>
      <c r="B72" s="54">
        <v>50170</v>
      </c>
      <c r="C72" s="239" t="s">
        <v>56</v>
      </c>
      <c r="D72" s="240">
        <f>'Математика-11 2018 расклад'!L72</f>
        <v>18</v>
      </c>
      <c r="E72" s="241">
        <f>'Математика-11 2019 расклад'!L72</f>
        <v>9</v>
      </c>
      <c r="F72" s="241">
        <f>'Математика-11 2020 расклад'!L72</f>
        <v>8</v>
      </c>
      <c r="G72" s="242">
        <f>'Математика-11 2021 расклад'!M72</f>
        <v>10</v>
      </c>
      <c r="H72" s="240">
        <f>'Математика-11 2018 расклад'!M72</f>
        <v>3.0005999999999995</v>
      </c>
      <c r="I72" s="241">
        <f>'Математика-11 2019 расклад'!M72</f>
        <v>1.9997999999999998</v>
      </c>
      <c r="J72" s="241">
        <f>'Математика-11 2020 расклад'!M72</f>
        <v>0</v>
      </c>
      <c r="K72" s="243">
        <f>'Математика-11 2021 расклад'!N72</f>
        <v>2</v>
      </c>
      <c r="L72" s="244">
        <f>'Математика-11 2018 расклад'!N72</f>
        <v>16.669999999999998</v>
      </c>
      <c r="M72" s="245">
        <f>'Математика-11 2019 расклад'!N72</f>
        <v>22.22</v>
      </c>
      <c r="N72" s="245"/>
      <c r="O72" s="246">
        <f>'Математика-11 2021 расклад'!O72</f>
        <v>20</v>
      </c>
      <c r="P72" s="240">
        <f>'Математика-11 2018 расклад'!O72</f>
        <v>1.0007999999999999</v>
      </c>
      <c r="Q72" s="241">
        <f>'Математика-11 2019 расклад'!O72</f>
        <v>0</v>
      </c>
      <c r="R72" s="241">
        <f>'Математика-11 2020 расклад'!O72</f>
        <v>2</v>
      </c>
      <c r="S72" s="243">
        <f>'Математика-11 2021 расклад'!P72</f>
        <v>0</v>
      </c>
      <c r="T72" s="244">
        <f>'Математика-11 2018 расклад'!P72</f>
        <v>5.56</v>
      </c>
      <c r="U72" s="245">
        <f>'Математика-11 2019 расклад'!P72</f>
        <v>0</v>
      </c>
      <c r="V72" s="245">
        <f>'Математика-11 2020 расклад'!P72</f>
        <v>25</v>
      </c>
      <c r="W72" s="247">
        <f>'Математика-11 2021 расклад'!Q72</f>
        <v>0</v>
      </c>
    </row>
    <row r="73" spans="1:23" s="1" customFormat="1" ht="15" customHeight="1" x14ac:dyDescent="0.25">
      <c r="A73" s="11">
        <v>5</v>
      </c>
      <c r="B73" s="48">
        <v>50230</v>
      </c>
      <c r="C73" s="239" t="s">
        <v>57</v>
      </c>
      <c r="D73" s="240">
        <f>'Математика-11 2018 расклад'!L73</f>
        <v>11</v>
      </c>
      <c r="E73" s="241">
        <f>'Математика-11 2019 расклад'!L73</f>
        <v>19</v>
      </c>
      <c r="F73" s="241">
        <f>'Математика-11 2020 расклад'!L73</f>
        <v>16</v>
      </c>
      <c r="G73" s="242">
        <f>'Математика-11 2021 расклад'!M73</f>
        <v>29</v>
      </c>
      <c r="H73" s="240">
        <f>'Математика-11 2018 расклад'!M73</f>
        <v>2.9996999999999998</v>
      </c>
      <c r="I73" s="241">
        <f>'Математика-11 2019 расклад'!M73</f>
        <v>9.0002999999999993</v>
      </c>
      <c r="J73" s="241">
        <f>'Математика-11 2020 расклад'!M73</f>
        <v>0</v>
      </c>
      <c r="K73" s="243">
        <f>'Математика-11 2021 расклад'!N73</f>
        <v>8.9986999999999995</v>
      </c>
      <c r="L73" s="244">
        <f>'Математика-11 2018 расклад'!N73</f>
        <v>27.27</v>
      </c>
      <c r="M73" s="245">
        <f>'Математика-11 2019 расклад'!N73</f>
        <v>47.37</v>
      </c>
      <c r="N73" s="245"/>
      <c r="O73" s="246">
        <f>'Математика-11 2021 расклад'!O73</f>
        <v>31.03</v>
      </c>
      <c r="P73" s="240">
        <f>'Математика-11 2018 расклад'!O73</f>
        <v>0</v>
      </c>
      <c r="Q73" s="241">
        <f>'Математика-11 2019 расклад'!O73</f>
        <v>0</v>
      </c>
      <c r="R73" s="241">
        <f>'Математика-11 2020 расклад'!O73</f>
        <v>1</v>
      </c>
      <c r="S73" s="243">
        <f>'Математика-11 2021 расклад'!P73</f>
        <v>6.0000999999999998</v>
      </c>
      <c r="T73" s="244">
        <f>'Математика-11 2018 расклад'!P73</f>
        <v>0</v>
      </c>
      <c r="U73" s="245">
        <f>'Математика-11 2019 расклад'!P73</f>
        <v>0</v>
      </c>
      <c r="V73" s="245">
        <f>'Математика-11 2020 расклад'!P73</f>
        <v>6.25</v>
      </c>
      <c r="W73" s="247">
        <f>'Математика-11 2021 расклад'!Q73</f>
        <v>20.69</v>
      </c>
    </row>
    <row r="74" spans="1:23" s="1" customFormat="1" ht="15" customHeight="1" x14ac:dyDescent="0.25">
      <c r="A74" s="11">
        <v>6</v>
      </c>
      <c r="B74" s="48">
        <v>50340</v>
      </c>
      <c r="C74" s="239" t="s">
        <v>58</v>
      </c>
      <c r="D74" s="240">
        <f>'Математика-11 2018 расклад'!L74</f>
        <v>10</v>
      </c>
      <c r="E74" s="241">
        <f>'Математика-11 2019 расклад'!L74</f>
        <v>14</v>
      </c>
      <c r="F74" s="241">
        <f>'Математика-11 2020 расклад'!L74</f>
        <v>14</v>
      </c>
      <c r="G74" s="242">
        <f>'Математика-11 2021 расклад'!M74</f>
        <v>10</v>
      </c>
      <c r="H74" s="240">
        <f>'Математика-11 2018 расклад'!M74</f>
        <v>1</v>
      </c>
      <c r="I74" s="241">
        <f>'Математика-11 2019 расклад'!M74</f>
        <v>0.99959999999999993</v>
      </c>
      <c r="J74" s="241">
        <f>'Математика-11 2020 расклад'!M74</f>
        <v>0</v>
      </c>
      <c r="K74" s="243">
        <f>'Математика-11 2021 расклад'!N74</f>
        <v>2</v>
      </c>
      <c r="L74" s="244">
        <f>'Математика-11 2018 расклад'!N74</f>
        <v>10</v>
      </c>
      <c r="M74" s="245">
        <f>'Математика-11 2019 расклад'!N74</f>
        <v>7.14</v>
      </c>
      <c r="N74" s="245"/>
      <c r="O74" s="246">
        <f>'Математика-11 2021 расклад'!O74</f>
        <v>20</v>
      </c>
      <c r="P74" s="240">
        <f>'Математика-11 2018 расклад'!O74</f>
        <v>0</v>
      </c>
      <c r="Q74" s="241">
        <f>'Математика-11 2019 расклад'!O74</f>
        <v>0</v>
      </c>
      <c r="R74" s="241">
        <f>'Математика-11 2020 расклад'!O74</f>
        <v>2.0005999999999999</v>
      </c>
      <c r="S74" s="243">
        <f>'Математика-11 2021 расклад'!P74</f>
        <v>2</v>
      </c>
      <c r="T74" s="244">
        <f>'Математика-11 2018 расклад'!P74</f>
        <v>0</v>
      </c>
      <c r="U74" s="245">
        <f>'Математика-11 2019 расклад'!P74</f>
        <v>0</v>
      </c>
      <c r="V74" s="245">
        <f>'Математика-11 2020 расклад'!P74</f>
        <v>14.29</v>
      </c>
      <c r="W74" s="247">
        <f>'Математика-11 2021 расклад'!Q74</f>
        <v>20</v>
      </c>
    </row>
    <row r="75" spans="1:23" s="1" customFormat="1" ht="15" customHeight="1" x14ac:dyDescent="0.25">
      <c r="A75" s="11">
        <v>7</v>
      </c>
      <c r="B75" s="48">
        <v>50420</v>
      </c>
      <c r="C75" s="239" t="s">
        <v>59</v>
      </c>
      <c r="D75" s="240">
        <f>'Математика-11 2018 расклад'!L75</f>
        <v>9</v>
      </c>
      <c r="E75" s="241">
        <f>'Математика-11 2019 расклад'!L75</f>
        <v>6</v>
      </c>
      <c r="F75" s="241">
        <f>'Математика-11 2020 расклад'!L75</f>
        <v>9</v>
      </c>
      <c r="G75" s="242">
        <f>'Математика-11 2021 расклад'!M75</f>
        <v>14</v>
      </c>
      <c r="H75" s="240">
        <f>'Математика-11 2018 расклад'!M75</f>
        <v>2.9996999999999998</v>
      </c>
      <c r="I75" s="241">
        <f>'Математика-11 2019 расклад'!M75</f>
        <v>1.9997999999999998</v>
      </c>
      <c r="J75" s="241">
        <f>'Математика-11 2020 расклад'!M75</f>
        <v>0</v>
      </c>
      <c r="K75" s="243">
        <f>'Математика-11 2021 расклад'!N75</f>
        <v>5.9989999999999997</v>
      </c>
      <c r="L75" s="244">
        <f>'Математика-11 2018 расклад'!N75</f>
        <v>33.33</v>
      </c>
      <c r="M75" s="245">
        <f>'Математика-11 2019 расклад'!N75</f>
        <v>33.33</v>
      </c>
      <c r="N75" s="245"/>
      <c r="O75" s="246">
        <f>'Математика-11 2021 расклад'!O75</f>
        <v>42.85</v>
      </c>
      <c r="P75" s="240">
        <f>'Математика-11 2018 расклад'!O75</f>
        <v>0</v>
      </c>
      <c r="Q75" s="241">
        <f>'Математика-11 2019 расклад'!O75</f>
        <v>0</v>
      </c>
      <c r="R75" s="241">
        <f>'Математика-11 2020 расклад'!O75</f>
        <v>0.9998999999999999</v>
      </c>
      <c r="S75" s="243">
        <f>'Математика-11 2021 расклад'!P75</f>
        <v>0</v>
      </c>
      <c r="T75" s="244">
        <f>'Математика-11 2018 расклад'!P75</f>
        <v>0</v>
      </c>
      <c r="U75" s="245">
        <f>'Математика-11 2019 расклад'!P75</f>
        <v>0</v>
      </c>
      <c r="V75" s="245">
        <f>'Математика-11 2020 расклад'!P75</f>
        <v>11.11</v>
      </c>
      <c r="W75" s="247">
        <f>'Математика-11 2021 расклад'!Q75</f>
        <v>0</v>
      </c>
    </row>
    <row r="76" spans="1:23" s="1" customFormat="1" ht="15" customHeight="1" x14ac:dyDescent="0.25">
      <c r="A76" s="11">
        <v>8</v>
      </c>
      <c r="B76" s="48">
        <v>50450</v>
      </c>
      <c r="C76" s="239" t="s">
        <v>60</v>
      </c>
      <c r="D76" s="240">
        <f>'Математика-11 2018 расклад'!L76</f>
        <v>17</v>
      </c>
      <c r="E76" s="241">
        <f>'Математика-11 2019 расклад'!L76</f>
        <v>21</v>
      </c>
      <c r="F76" s="241">
        <f>'Математика-11 2020 расклад'!L76</f>
        <v>15</v>
      </c>
      <c r="G76" s="242">
        <f>'Математика-11 2021 расклад'!M76</f>
        <v>18</v>
      </c>
      <c r="H76" s="240">
        <f>'Математика-11 2018 расклад'!M76</f>
        <v>1.9991999999999999</v>
      </c>
      <c r="I76" s="241">
        <f>'Математика-11 2019 расклад'!M76</f>
        <v>5.9997000000000007</v>
      </c>
      <c r="J76" s="241">
        <f>'Математика-11 2020 расклад'!M76</f>
        <v>0</v>
      </c>
      <c r="K76" s="243">
        <f>'Математика-11 2021 расклад'!N76</f>
        <v>3.0005999999999995</v>
      </c>
      <c r="L76" s="244">
        <f>'Математика-11 2018 расклад'!N76</f>
        <v>11.76</v>
      </c>
      <c r="M76" s="245">
        <f>'Математика-11 2019 расклад'!N76</f>
        <v>28.57</v>
      </c>
      <c r="N76" s="245"/>
      <c r="O76" s="246">
        <f>'Математика-11 2021 расклад'!O76</f>
        <v>16.669999999999998</v>
      </c>
      <c r="P76" s="240">
        <f>'Математика-11 2018 расклад'!O76</f>
        <v>1.9991999999999999</v>
      </c>
      <c r="Q76" s="241">
        <f>'Математика-11 2019 расклад'!O76</f>
        <v>0</v>
      </c>
      <c r="R76" s="241">
        <f>'Математика-11 2020 расклад'!O76</f>
        <v>3</v>
      </c>
      <c r="S76" s="243">
        <f>'Математика-11 2021 расклад'!P76</f>
        <v>3.0006000000000004</v>
      </c>
      <c r="T76" s="244">
        <f>'Математика-11 2018 расклад'!P76</f>
        <v>11.76</v>
      </c>
      <c r="U76" s="245">
        <f>'Математика-11 2019 расклад'!P76</f>
        <v>0</v>
      </c>
      <c r="V76" s="245">
        <f>'Математика-11 2020 расклад'!P76</f>
        <v>20</v>
      </c>
      <c r="W76" s="247">
        <f>'Математика-11 2021 расклад'!Q76</f>
        <v>16.670000000000002</v>
      </c>
    </row>
    <row r="77" spans="1:23" s="1" customFormat="1" ht="15" customHeight="1" x14ac:dyDescent="0.25">
      <c r="A77" s="11">
        <v>9</v>
      </c>
      <c r="B77" s="48">
        <v>50620</v>
      </c>
      <c r="C77" s="239" t="s">
        <v>61</v>
      </c>
      <c r="D77" s="240">
        <f>'Математика-11 2018 расклад'!L77</f>
        <v>14</v>
      </c>
      <c r="E77" s="241">
        <f>'Математика-11 2019 расклад'!L77</f>
        <v>16</v>
      </c>
      <c r="F77" s="241">
        <f>'Математика-11 2020 расклад'!L77</f>
        <v>11</v>
      </c>
      <c r="G77" s="242" t="s">
        <v>146</v>
      </c>
      <c r="H77" s="240">
        <f>'Математика-11 2018 расклад'!M77</f>
        <v>0.99959999999999993</v>
      </c>
      <c r="I77" s="241">
        <f>'Математика-11 2019 расклад'!M77</f>
        <v>2</v>
      </c>
      <c r="J77" s="241">
        <f>'Математика-11 2020 расклад'!M77</f>
        <v>0</v>
      </c>
      <c r="K77" s="243" t="s">
        <v>146</v>
      </c>
      <c r="L77" s="244">
        <f>'Математика-11 2018 расклад'!N77</f>
        <v>7.14</v>
      </c>
      <c r="M77" s="245">
        <f>'Математика-11 2019 расклад'!N77</f>
        <v>12.5</v>
      </c>
      <c r="N77" s="245"/>
      <c r="O77" s="246" t="s">
        <v>146</v>
      </c>
      <c r="P77" s="240">
        <f>'Математика-11 2018 расклад'!O77</f>
        <v>3.0002</v>
      </c>
      <c r="Q77" s="241">
        <f>'Математика-11 2019 расклад'!O77</f>
        <v>0</v>
      </c>
      <c r="R77" s="241">
        <f>'Математика-11 2020 расклад'!O77</f>
        <v>0</v>
      </c>
      <c r="S77" s="243" t="s">
        <v>146</v>
      </c>
      <c r="T77" s="244">
        <f>'Математика-11 2018 расклад'!P77</f>
        <v>21.43</v>
      </c>
      <c r="U77" s="245">
        <f>'Математика-11 2019 расклад'!P77</f>
        <v>0</v>
      </c>
      <c r="V77" s="245">
        <f>'Математика-11 2020 расклад'!P77</f>
        <v>0</v>
      </c>
      <c r="W77" s="247" t="s">
        <v>146</v>
      </c>
    </row>
    <row r="78" spans="1:23" s="1" customFormat="1" ht="15" customHeight="1" x14ac:dyDescent="0.25">
      <c r="A78" s="11">
        <v>10</v>
      </c>
      <c r="B78" s="48">
        <v>50760</v>
      </c>
      <c r="C78" s="239" t="s">
        <v>62</v>
      </c>
      <c r="D78" s="240">
        <f>'Математика-11 2018 расклад'!L78</f>
        <v>16</v>
      </c>
      <c r="E78" s="241">
        <f>'Математика-11 2019 расклад'!L78</f>
        <v>20</v>
      </c>
      <c r="F78" s="241">
        <f>'Математика-11 2020 расклад'!L78</f>
        <v>26</v>
      </c>
      <c r="G78" s="242">
        <f>'Математика-11 2021 расклад'!M78</f>
        <v>43</v>
      </c>
      <c r="H78" s="240">
        <f>'Математика-11 2018 расклад'!M78</f>
        <v>5</v>
      </c>
      <c r="I78" s="241">
        <f>'Математика-11 2019 расклад'!M78</f>
        <v>5</v>
      </c>
      <c r="J78" s="241">
        <f>'Математика-11 2020 расклад'!M78</f>
        <v>0</v>
      </c>
      <c r="K78" s="243">
        <f>'Математика-11 2021 расклад'!N78</f>
        <v>14.000800000000002</v>
      </c>
      <c r="L78" s="244">
        <f>'Математика-11 2018 расклад'!N78</f>
        <v>31.25</v>
      </c>
      <c r="M78" s="245">
        <f>'Математика-11 2019 расклад'!N78</f>
        <v>25</v>
      </c>
      <c r="N78" s="245"/>
      <c r="O78" s="246">
        <f>'Математика-11 2021 расклад'!O78</f>
        <v>32.56</v>
      </c>
      <c r="P78" s="240">
        <f>'Математика-11 2018 расклад'!O78</f>
        <v>0</v>
      </c>
      <c r="Q78" s="241">
        <f>'Математика-11 2019 расклад'!O78</f>
        <v>0</v>
      </c>
      <c r="R78" s="241">
        <f>'Математика-11 2020 расклад'!O78</f>
        <v>1.9994000000000001</v>
      </c>
      <c r="S78" s="243">
        <f>'Математика-11 2021 расклад'!P78</f>
        <v>1.9995000000000003</v>
      </c>
      <c r="T78" s="244">
        <f>'Математика-11 2018 расклад'!P78</f>
        <v>0</v>
      </c>
      <c r="U78" s="245">
        <f>'Математика-11 2019 расклад'!P78</f>
        <v>0</v>
      </c>
      <c r="V78" s="245">
        <f>'Математика-11 2020 расклад'!P78</f>
        <v>7.69</v>
      </c>
      <c r="W78" s="247">
        <f>'Математика-11 2021 расклад'!Q78</f>
        <v>4.6500000000000004</v>
      </c>
    </row>
    <row r="79" spans="1:23" s="1" customFormat="1" ht="15" customHeight="1" x14ac:dyDescent="0.25">
      <c r="A79" s="11">
        <v>11</v>
      </c>
      <c r="B79" s="48">
        <v>50780</v>
      </c>
      <c r="C79" s="239" t="s">
        <v>63</v>
      </c>
      <c r="D79" s="240" t="s">
        <v>146</v>
      </c>
      <c r="E79" s="241">
        <f>'Математика-11 2019 расклад'!L79</f>
        <v>9</v>
      </c>
      <c r="F79" s="241" t="s">
        <v>146</v>
      </c>
      <c r="G79" s="242" t="s">
        <v>146</v>
      </c>
      <c r="H79" s="240" t="s">
        <v>146</v>
      </c>
      <c r="I79" s="241">
        <f>'Математика-11 2019 расклад'!M79</f>
        <v>3.9995999999999996</v>
      </c>
      <c r="J79" s="241" t="s">
        <v>146</v>
      </c>
      <c r="K79" s="243" t="s">
        <v>146</v>
      </c>
      <c r="L79" s="244" t="s">
        <v>146</v>
      </c>
      <c r="M79" s="245">
        <f>'Математика-11 2019 расклад'!N79</f>
        <v>44.44</v>
      </c>
      <c r="N79" s="245"/>
      <c r="O79" s="246" t="s">
        <v>146</v>
      </c>
      <c r="P79" s="240" t="s">
        <v>146</v>
      </c>
      <c r="Q79" s="241">
        <f>'Математика-11 2019 расклад'!O79</f>
        <v>0</v>
      </c>
      <c r="R79" s="241" t="s">
        <v>146</v>
      </c>
      <c r="S79" s="243" t="s">
        <v>146</v>
      </c>
      <c r="T79" s="244" t="s">
        <v>146</v>
      </c>
      <c r="U79" s="245">
        <f>'Математика-11 2019 расклад'!P79</f>
        <v>0</v>
      </c>
      <c r="V79" s="245" t="s">
        <v>146</v>
      </c>
      <c r="W79" s="247" t="s">
        <v>146</v>
      </c>
    </row>
    <row r="80" spans="1:23" s="1" customFormat="1" ht="15" customHeight="1" x14ac:dyDescent="0.25">
      <c r="A80" s="11">
        <v>12</v>
      </c>
      <c r="B80" s="48">
        <v>50930</v>
      </c>
      <c r="C80" s="239" t="s">
        <v>64</v>
      </c>
      <c r="D80" s="240">
        <f>'Математика-11 2018 расклад'!L80</f>
        <v>18</v>
      </c>
      <c r="E80" s="241">
        <f>'Математика-11 2019 расклад'!L80</f>
        <v>13</v>
      </c>
      <c r="F80" s="241">
        <f>'Математика-11 2020 расклад'!L80</f>
        <v>27</v>
      </c>
      <c r="G80" s="242">
        <f>'Математика-11 2021 расклад'!M80</f>
        <v>20</v>
      </c>
      <c r="H80" s="240">
        <f>'Математика-11 2018 расклад'!M80</f>
        <v>1.9997999999999998</v>
      </c>
      <c r="I80" s="241">
        <f>'Математика-11 2019 расклад'!M80</f>
        <v>5.9994999999999994</v>
      </c>
      <c r="J80" s="241">
        <f>'Математика-11 2020 расклад'!M80</f>
        <v>0</v>
      </c>
      <c r="K80" s="243">
        <f>'Математика-11 2021 расклад'!N80</f>
        <v>1</v>
      </c>
      <c r="L80" s="244">
        <f>'Математика-11 2018 расклад'!N80</f>
        <v>11.11</v>
      </c>
      <c r="M80" s="245">
        <f>'Математика-11 2019 расклад'!N80</f>
        <v>46.15</v>
      </c>
      <c r="N80" s="245"/>
      <c r="O80" s="246">
        <f>'Математика-11 2021 расклад'!O80</f>
        <v>5</v>
      </c>
      <c r="P80" s="240">
        <f>'Математика-11 2018 расклад'!O80</f>
        <v>0</v>
      </c>
      <c r="Q80" s="241">
        <f>'Математика-11 2019 расклад'!O80</f>
        <v>0</v>
      </c>
      <c r="R80" s="241">
        <f>'Математика-11 2020 расклад'!O80</f>
        <v>5.0004</v>
      </c>
      <c r="S80" s="243">
        <f>'Математика-11 2021 расклад'!P80</f>
        <v>6</v>
      </c>
      <c r="T80" s="244">
        <f>'Математика-11 2018 расклад'!P80</f>
        <v>0</v>
      </c>
      <c r="U80" s="245">
        <f>'Математика-11 2019 расклад'!P80</f>
        <v>0</v>
      </c>
      <c r="V80" s="245">
        <f>'Математика-11 2020 расклад'!P80</f>
        <v>18.52</v>
      </c>
      <c r="W80" s="247">
        <f>'Математика-11 2021 расклад'!Q80</f>
        <v>30</v>
      </c>
    </row>
    <row r="81" spans="1:23" s="1" customFormat="1" ht="15" customHeight="1" x14ac:dyDescent="0.25">
      <c r="A81" s="15">
        <v>13</v>
      </c>
      <c r="B81" s="50">
        <v>51370</v>
      </c>
      <c r="C81" s="248" t="s">
        <v>65</v>
      </c>
      <c r="D81" s="240">
        <f>'Математика-11 2018 расклад'!L81</f>
        <v>32</v>
      </c>
      <c r="E81" s="241">
        <f>'Математика-11 2019 расклад'!L81</f>
        <v>28</v>
      </c>
      <c r="F81" s="241">
        <f>'Математика-11 2020 расклад'!L81</f>
        <v>24</v>
      </c>
      <c r="G81" s="242">
        <f>'Математика-11 2021 расклад'!M81</f>
        <v>22</v>
      </c>
      <c r="H81" s="240">
        <f>'Математика-11 2018 расклад'!M81</f>
        <v>3.0016000000000003</v>
      </c>
      <c r="I81" s="241">
        <f>'Математика-11 2019 расклад'!M81</f>
        <v>10.998400000000002</v>
      </c>
      <c r="J81" s="241">
        <f>'Математика-11 2020 расклад'!M81</f>
        <v>0</v>
      </c>
      <c r="K81" s="243">
        <f>'Математика-11 2021 расклад'!N81</f>
        <v>9.0001999999999995</v>
      </c>
      <c r="L81" s="244">
        <f>'Математика-11 2018 расклад'!N81</f>
        <v>9.3800000000000008</v>
      </c>
      <c r="M81" s="245">
        <f>'Математика-11 2019 расклад'!N81</f>
        <v>39.28</v>
      </c>
      <c r="N81" s="245"/>
      <c r="O81" s="246">
        <f>'Математика-11 2021 расклад'!O81</f>
        <v>40.909999999999997</v>
      </c>
      <c r="P81" s="240">
        <f>'Математика-11 2018 расклад'!O81</f>
        <v>1.0016</v>
      </c>
      <c r="Q81" s="241">
        <f>'Математика-11 2019 расклад'!O81</f>
        <v>0</v>
      </c>
      <c r="R81" s="241">
        <f>'Математика-11 2020 расклад'!O81</f>
        <v>1.9992000000000001</v>
      </c>
      <c r="S81" s="243">
        <f>'Математика-11 2021 расклад'!P81</f>
        <v>1.0009999999999999</v>
      </c>
      <c r="T81" s="244">
        <f>'Математика-11 2018 расклад'!P81</f>
        <v>3.13</v>
      </c>
      <c r="U81" s="245">
        <f>'Математика-11 2019 расклад'!P81</f>
        <v>0</v>
      </c>
      <c r="V81" s="245">
        <f>'Математика-11 2020 расклад'!P81</f>
        <v>8.33</v>
      </c>
      <c r="W81" s="247">
        <f>'Математика-11 2021 расклад'!Q81</f>
        <v>4.55</v>
      </c>
    </row>
    <row r="82" spans="1:23" s="1" customFormat="1" ht="15" customHeight="1" thickBot="1" x14ac:dyDescent="0.3">
      <c r="A82" s="15">
        <v>14</v>
      </c>
      <c r="B82" s="50">
        <v>51580</v>
      </c>
      <c r="C82" s="248" t="s">
        <v>122</v>
      </c>
      <c r="D82" s="250" t="s">
        <v>146</v>
      </c>
      <c r="E82" s="251" t="s">
        <v>146</v>
      </c>
      <c r="F82" s="251" t="s">
        <v>146</v>
      </c>
      <c r="G82" s="252" t="s">
        <v>146</v>
      </c>
      <c r="H82" s="250" t="s">
        <v>146</v>
      </c>
      <c r="I82" s="251" t="s">
        <v>146</v>
      </c>
      <c r="J82" s="251" t="s">
        <v>146</v>
      </c>
      <c r="K82" s="253" t="s">
        <v>146</v>
      </c>
      <c r="L82" s="254" t="s">
        <v>146</v>
      </c>
      <c r="M82" s="255" t="s">
        <v>146</v>
      </c>
      <c r="N82" s="255" t="s">
        <v>146</v>
      </c>
      <c r="O82" s="256" t="s">
        <v>146</v>
      </c>
      <c r="P82" s="250" t="s">
        <v>146</v>
      </c>
      <c r="Q82" s="251" t="s">
        <v>146</v>
      </c>
      <c r="R82" s="251" t="s">
        <v>146</v>
      </c>
      <c r="S82" s="253" t="s">
        <v>146</v>
      </c>
      <c r="T82" s="254" t="s">
        <v>146</v>
      </c>
      <c r="U82" s="255" t="s">
        <v>146</v>
      </c>
      <c r="V82" s="255" t="s">
        <v>146</v>
      </c>
      <c r="W82" s="257" t="s">
        <v>146</v>
      </c>
    </row>
    <row r="83" spans="1:23" s="1" customFormat="1" ht="15" customHeight="1" thickBot="1" x14ac:dyDescent="0.3">
      <c r="A83" s="35"/>
      <c r="B83" s="51"/>
      <c r="C83" s="258" t="s">
        <v>105</v>
      </c>
      <c r="D83" s="212">
        <f>'Математика-11 2018 расклад'!L83</f>
        <v>874</v>
      </c>
      <c r="E83" s="213">
        <f>'Математика-11 2019 расклад'!L83</f>
        <v>871</v>
      </c>
      <c r="F83" s="213">
        <f>'Математика-11 2020 расклад'!L83</f>
        <v>932</v>
      </c>
      <c r="G83" s="214">
        <f>'Математика-11 2021 расклад'!M83</f>
        <v>973</v>
      </c>
      <c r="H83" s="212">
        <f>'Математика-11 2018 расклад'!M83</f>
        <v>206.00020000000001</v>
      </c>
      <c r="I83" s="213">
        <f>'Математика-11 2019 расклад'!M83</f>
        <v>373.9896</v>
      </c>
      <c r="J83" s="213">
        <f>'Математика-11 2020 расклад'!M83</f>
        <v>0</v>
      </c>
      <c r="K83" s="215">
        <f>'Математика-11 2021 расклад'!N83</f>
        <v>306.98860000000002</v>
      </c>
      <c r="L83" s="216">
        <f>'Математика-11 2018 расклад'!N83</f>
        <v>18.803571428571431</v>
      </c>
      <c r="M83" s="217">
        <f>'Математика-11 2019 расклад'!N83</f>
        <v>35.120370370370374</v>
      </c>
      <c r="N83" s="217">
        <f>'Математика-11 2020 расклад'!N83</f>
        <v>0</v>
      </c>
      <c r="O83" s="218">
        <f>'Математика-11 2021 расклад'!O83</f>
        <v>31.454417391304339</v>
      </c>
      <c r="P83" s="212">
        <f>'Математика-11 2018 расклад'!O83</f>
        <v>44.001099999999994</v>
      </c>
      <c r="Q83" s="213">
        <f>'Математика-11 2019 расклад'!O83</f>
        <v>5.0000999999999998</v>
      </c>
      <c r="R83" s="213">
        <f>'Математика-11 2020 расклад'!O83</f>
        <v>74.988800000000026</v>
      </c>
      <c r="S83" s="215">
        <f>'Математика-11 2021 расклад'!P83</f>
        <v>81.003399999999985</v>
      </c>
      <c r="T83" s="216">
        <f>'Математика-11 2018 расклад'!P83</f>
        <v>6.8535714285714278</v>
      </c>
      <c r="U83" s="217">
        <f>'Математика-11 2019 расклад'!P83</f>
        <v>1.0366666666666668</v>
      </c>
      <c r="V83" s="217">
        <f>'Математика-11 2020 расклад'!P83</f>
        <v>9.5216666666666683</v>
      </c>
      <c r="W83" s="219">
        <f>'Математика-11 2021 расклад'!Q83</f>
        <v>10.959130434782608</v>
      </c>
    </row>
    <row r="84" spans="1:23" s="1" customFormat="1" ht="15" customHeight="1" x14ac:dyDescent="0.25">
      <c r="A84" s="59">
        <v>1</v>
      </c>
      <c r="B84" s="53">
        <v>60010</v>
      </c>
      <c r="C84" s="239" t="s">
        <v>67</v>
      </c>
      <c r="D84" s="231">
        <f>'Математика-11 2018 расклад'!L84</f>
        <v>34</v>
      </c>
      <c r="E84" s="232">
        <f>'Математика-11 2019 расклад'!L84</f>
        <v>26</v>
      </c>
      <c r="F84" s="232">
        <f>'Математика-11 2020 расклад'!L84</f>
        <v>24</v>
      </c>
      <c r="G84" s="233">
        <f>'Математика-11 2021 расклад'!M84</f>
        <v>31</v>
      </c>
      <c r="H84" s="231">
        <f>'Математика-11 2018 расклад'!M84</f>
        <v>2.9988000000000001</v>
      </c>
      <c r="I84" s="232">
        <f>'Математика-11 2019 расклад'!M84</f>
        <v>4.9998000000000005</v>
      </c>
      <c r="J84" s="232">
        <f>'Математика-11 2020 расклад'!M84</f>
        <v>0</v>
      </c>
      <c r="K84" s="234">
        <f>'Математика-11 2021 расклад'!N84</f>
        <v>12.0001</v>
      </c>
      <c r="L84" s="235">
        <f>'Математика-11 2018 расклад'!N84</f>
        <v>8.82</v>
      </c>
      <c r="M84" s="236">
        <f>'Математика-11 2019 расклад'!N84</f>
        <v>19.23</v>
      </c>
      <c r="N84" s="236"/>
      <c r="O84" s="237">
        <f>'Математика-11 2021 расклад'!O84</f>
        <v>38.71</v>
      </c>
      <c r="P84" s="231">
        <f>'Математика-11 2018 расклад'!O84</f>
        <v>0.99959999999999993</v>
      </c>
      <c r="Q84" s="232">
        <f>'Математика-11 2019 расклад'!O84</f>
        <v>0</v>
      </c>
      <c r="R84" s="232">
        <f>'Математика-11 2020 расклад'!O84</f>
        <v>4.9991999999999992</v>
      </c>
      <c r="S84" s="234">
        <f>'Математика-11 2021 расклад'!P84</f>
        <v>5.0002999999999993</v>
      </c>
      <c r="T84" s="235">
        <f>'Математика-11 2018 расклад'!P84</f>
        <v>2.94</v>
      </c>
      <c r="U84" s="236">
        <f>'Математика-11 2019 расклад'!P84</f>
        <v>0</v>
      </c>
      <c r="V84" s="236">
        <f>'Математика-11 2020 расклад'!P84</f>
        <v>20.83</v>
      </c>
      <c r="W84" s="238">
        <f>'Математика-11 2021 расклад'!Q84</f>
        <v>16.13</v>
      </c>
    </row>
    <row r="85" spans="1:23" s="1" customFormat="1" ht="15" customHeight="1" x14ac:dyDescent="0.25">
      <c r="A85" s="23">
        <v>2</v>
      </c>
      <c r="B85" s="48">
        <v>60020</v>
      </c>
      <c r="C85" s="239" t="s">
        <v>68</v>
      </c>
      <c r="D85" s="240">
        <f>'Математика-11 2018 расклад'!L85</f>
        <v>11</v>
      </c>
      <c r="E85" s="241">
        <f>'Математика-11 2019 расклад'!L85</f>
        <v>5</v>
      </c>
      <c r="F85" s="241" t="s">
        <v>146</v>
      </c>
      <c r="G85" s="242" t="s">
        <v>146</v>
      </c>
      <c r="H85" s="240">
        <f>'Математика-11 2018 расклад'!M85</f>
        <v>0</v>
      </c>
      <c r="I85" s="241">
        <f>'Математика-11 2019 расклад'!M85</f>
        <v>1</v>
      </c>
      <c r="J85" s="241" t="s">
        <v>146</v>
      </c>
      <c r="K85" s="243" t="s">
        <v>146</v>
      </c>
      <c r="L85" s="244">
        <f>'Математика-11 2018 расклад'!N85</f>
        <v>0</v>
      </c>
      <c r="M85" s="245">
        <f>'Математика-11 2019 расклад'!N85</f>
        <v>20</v>
      </c>
      <c r="N85" s="245"/>
      <c r="O85" s="246" t="s">
        <v>146</v>
      </c>
      <c r="P85" s="240">
        <f>'Математика-11 2018 расклад'!O85</f>
        <v>0.9998999999999999</v>
      </c>
      <c r="Q85" s="241">
        <f>'Математика-11 2019 расклад'!O85</f>
        <v>0</v>
      </c>
      <c r="R85" s="241" t="s">
        <v>146</v>
      </c>
      <c r="S85" s="243" t="s">
        <v>146</v>
      </c>
      <c r="T85" s="244">
        <f>'Математика-11 2018 расклад'!P85</f>
        <v>9.09</v>
      </c>
      <c r="U85" s="245">
        <f>'Математика-11 2019 расклад'!P85</f>
        <v>0</v>
      </c>
      <c r="V85" s="245" t="s">
        <v>146</v>
      </c>
      <c r="W85" s="247" t="s">
        <v>146</v>
      </c>
    </row>
    <row r="86" spans="1:23" s="1" customFormat="1" ht="15" customHeight="1" x14ac:dyDescent="0.25">
      <c r="A86" s="23">
        <v>3</v>
      </c>
      <c r="B86" s="48">
        <v>60050</v>
      </c>
      <c r="C86" s="239" t="s">
        <v>69</v>
      </c>
      <c r="D86" s="240">
        <f>'Математика-11 2018 расклад'!L86</f>
        <v>33</v>
      </c>
      <c r="E86" s="241">
        <f>'Математика-11 2019 расклад'!L86</f>
        <v>40</v>
      </c>
      <c r="F86" s="241">
        <f>'Математика-11 2020 расклад'!L86</f>
        <v>36</v>
      </c>
      <c r="G86" s="242">
        <f>'Математика-11 2021 расклад'!M86</f>
        <v>45</v>
      </c>
      <c r="H86" s="240">
        <f>'Математика-11 2018 расклад'!M86</f>
        <v>7.999200000000001</v>
      </c>
      <c r="I86" s="241">
        <f>'Математика-11 2019 расклад'!M86</f>
        <v>14</v>
      </c>
      <c r="J86" s="241">
        <f>'Математика-11 2020 расклад'!M86</f>
        <v>0</v>
      </c>
      <c r="K86" s="243">
        <f>'Математика-11 2021 расклад'!N86</f>
        <v>13.999500000000001</v>
      </c>
      <c r="L86" s="244">
        <f>'Математика-11 2018 расклад'!N86</f>
        <v>24.240000000000002</v>
      </c>
      <c r="M86" s="245">
        <f>'Математика-11 2019 расклад'!N86</f>
        <v>35</v>
      </c>
      <c r="N86" s="245"/>
      <c r="O86" s="246">
        <f>'Математика-11 2021 расклад'!O86</f>
        <v>31.11</v>
      </c>
      <c r="P86" s="240">
        <f>'Математика-11 2018 расклад'!O86</f>
        <v>0</v>
      </c>
      <c r="Q86" s="241">
        <f>'Математика-11 2019 расклад'!O86</f>
        <v>0</v>
      </c>
      <c r="R86" s="241">
        <f>'Математика-11 2020 расклад'!O86</f>
        <v>2.9988000000000001</v>
      </c>
      <c r="S86" s="243">
        <f>'Математика-11 2021 расклад'!P86</f>
        <v>3.0014999999999996</v>
      </c>
      <c r="T86" s="244">
        <f>'Математика-11 2018 расклад'!P86</f>
        <v>0</v>
      </c>
      <c r="U86" s="245">
        <f>'Математика-11 2019 расклад'!P86</f>
        <v>0</v>
      </c>
      <c r="V86" s="245">
        <f>'Математика-11 2020 расклад'!P86</f>
        <v>8.33</v>
      </c>
      <c r="W86" s="247">
        <f>'Математика-11 2021 расклад'!Q86</f>
        <v>6.67</v>
      </c>
    </row>
    <row r="87" spans="1:23" s="1" customFormat="1" ht="15" customHeight="1" x14ac:dyDescent="0.25">
      <c r="A87" s="23">
        <v>4</v>
      </c>
      <c r="B87" s="48">
        <v>60070</v>
      </c>
      <c r="C87" s="239" t="s">
        <v>70</v>
      </c>
      <c r="D87" s="240">
        <f>'Математика-11 2018 расклад'!L87</f>
        <v>60</v>
      </c>
      <c r="E87" s="241">
        <f>'Математика-11 2019 расклад'!L87</f>
        <v>55</v>
      </c>
      <c r="F87" s="241">
        <f>'Математика-11 2020 расклад'!L87</f>
        <v>49</v>
      </c>
      <c r="G87" s="242">
        <f>'Математика-11 2021 расклад'!M87</f>
        <v>44</v>
      </c>
      <c r="H87" s="240">
        <f>'Математика-11 2018 расклад'!M87</f>
        <v>24</v>
      </c>
      <c r="I87" s="241">
        <f>'Математика-11 2019 расклад'!M87</f>
        <v>29.001499999999997</v>
      </c>
      <c r="J87" s="241">
        <f>'Математика-11 2020 расклад'!M87</f>
        <v>0</v>
      </c>
      <c r="K87" s="243">
        <f>'Математика-11 2021 расклад'!N87</f>
        <v>24.001999999999999</v>
      </c>
      <c r="L87" s="244">
        <f>'Математика-11 2018 расклад'!N87</f>
        <v>40</v>
      </c>
      <c r="M87" s="245">
        <f>'Математика-11 2019 расклад'!N87</f>
        <v>52.73</v>
      </c>
      <c r="N87" s="245"/>
      <c r="O87" s="246">
        <f>'Математика-11 2021 расклад'!O87</f>
        <v>54.55</v>
      </c>
      <c r="P87" s="240">
        <f>'Математика-11 2018 расклад'!O87</f>
        <v>0</v>
      </c>
      <c r="Q87" s="241">
        <f>'Математика-11 2019 расклад'!O87</f>
        <v>0</v>
      </c>
      <c r="R87" s="241">
        <f>'Математика-11 2020 расклад'!O87</f>
        <v>2.9988000000000001</v>
      </c>
      <c r="S87" s="243">
        <f>'Математика-11 2021 расклад'!P87</f>
        <v>2.0019999999999998</v>
      </c>
      <c r="T87" s="244">
        <f>'Математика-11 2018 расклад'!P87</f>
        <v>0</v>
      </c>
      <c r="U87" s="245">
        <f>'Математика-11 2019 расклад'!P87</f>
        <v>0</v>
      </c>
      <c r="V87" s="245">
        <f>'Математика-11 2020 расклад'!P87</f>
        <v>6.12</v>
      </c>
      <c r="W87" s="247">
        <f>'Математика-11 2021 расклад'!Q87</f>
        <v>4.55</v>
      </c>
    </row>
    <row r="88" spans="1:23" s="1" customFormat="1" ht="15" customHeight="1" x14ac:dyDescent="0.25">
      <c r="A88" s="23">
        <v>5</v>
      </c>
      <c r="B88" s="48">
        <v>60180</v>
      </c>
      <c r="C88" s="239" t="s">
        <v>71</v>
      </c>
      <c r="D88" s="240">
        <f>'Математика-11 2018 расклад'!L88</f>
        <v>28</v>
      </c>
      <c r="E88" s="241">
        <f>'Математика-11 2019 расклад'!L88</f>
        <v>19</v>
      </c>
      <c r="F88" s="241">
        <f>'Математика-11 2020 расклад'!L88</f>
        <v>43</v>
      </c>
      <c r="G88" s="242">
        <f>'Математика-11 2021 расклад'!M88</f>
        <v>39</v>
      </c>
      <c r="H88" s="240">
        <f>'Математика-11 2018 расклад'!M88</f>
        <v>2.9988000000000001</v>
      </c>
      <c r="I88" s="241">
        <f>'Математика-11 2019 расклад'!M88</f>
        <v>3.0000999999999998</v>
      </c>
      <c r="J88" s="241">
        <f>'Математика-11 2020 расклад'!M88</f>
        <v>0</v>
      </c>
      <c r="K88" s="243">
        <f>'Математика-11 2021 расклад'!N88</f>
        <v>12.998699999999999</v>
      </c>
      <c r="L88" s="244">
        <f>'Математика-11 2018 расклад'!N88</f>
        <v>10.71</v>
      </c>
      <c r="M88" s="245">
        <f>'Математика-11 2019 расклад'!N88</f>
        <v>15.79</v>
      </c>
      <c r="N88" s="245"/>
      <c r="O88" s="246">
        <f>'Математика-11 2021 расклад'!O88</f>
        <v>33.33</v>
      </c>
      <c r="P88" s="240">
        <f>'Математика-11 2018 расклад'!O88</f>
        <v>4.0011999999999999</v>
      </c>
      <c r="Q88" s="241">
        <f>'Математика-11 2019 расклад'!O88</f>
        <v>0</v>
      </c>
      <c r="R88" s="241">
        <f>'Математика-11 2020 расклад'!O88</f>
        <v>3.9990000000000006</v>
      </c>
      <c r="S88" s="243">
        <f>'Математика-11 2021 расклад'!P88</f>
        <v>4.0014000000000003</v>
      </c>
      <c r="T88" s="244">
        <f>'Математика-11 2018 расклад'!P88</f>
        <v>14.29</v>
      </c>
      <c r="U88" s="245">
        <f>'Математика-11 2019 расклад'!P88</f>
        <v>0</v>
      </c>
      <c r="V88" s="245">
        <f>'Математика-11 2020 расклад'!P88</f>
        <v>9.3000000000000007</v>
      </c>
      <c r="W88" s="247">
        <f>'Математика-11 2021 расклад'!Q88</f>
        <v>10.26</v>
      </c>
    </row>
    <row r="89" spans="1:23" s="1" customFormat="1" ht="15" customHeight="1" x14ac:dyDescent="0.25">
      <c r="A89" s="23">
        <v>6</v>
      </c>
      <c r="B89" s="48">
        <v>60240</v>
      </c>
      <c r="C89" s="239" t="s">
        <v>72</v>
      </c>
      <c r="D89" s="240">
        <f>'Математика-11 2018 расклад'!L89</f>
        <v>42</v>
      </c>
      <c r="E89" s="241">
        <f>'Математика-11 2019 расклад'!L89</f>
        <v>50</v>
      </c>
      <c r="F89" s="241">
        <f>'Математика-11 2020 расклад'!L89</f>
        <v>59</v>
      </c>
      <c r="G89" s="242">
        <f>'Математика-11 2021 расклад'!M89</f>
        <v>35</v>
      </c>
      <c r="H89" s="240">
        <f>'Математика-11 2018 расклад'!M89</f>
        <v>11.999400000000001</v>
      </c>
      <c r="I89" s="241">
        <f>'Математика-11 2019 расклад'!M89</f>
        <v>22</v>
      </c>
      <c r="J89" s="241">
        <f>'Математика-11 2020 расклад'!M89</f>
        <v>0</v>
      </c>
      <c r="K89" s="243">
        <f>'Математика-11 2021 расклад'!N89</f>
        <v>8.9984999999999999</v>
      </c>
      <c r="L89" s="244">
        <f>'Математика-11 2018 расклад'!N89</f>
        <v>28.57</v>
      </c>
      <c r="M89" s="245">
        <f>'Математика-11 2019 расклад'!N89</f>
        <v>44</v>
      </c>
      <c r="N89" s="245"/>
      <c r="O89" s="246">
        <f>'Математика-11 2021 расклад'!O89</f>
        <v>25.71</v>
      </c>
      <c r="P89" s="240">
        <f>'Математика-11 2018 расклад'!O89</f>
        <v>0.99959999999999993</v>
      </c>
      <c r="Q89" s="241">
        <f>'Математика-11 2019 расклад'!O89</f>
        <v>0</v>
      </c>
      <c r="R89" s="241">
        <f>'Математика-11 2020 расклад'!O89</f>
        <v>4.0002000000000004</v>
      </c>
      <c r="S89" s="243">
        <f>'Математика-11 2021 расклад'!P89</f>
        <v>2.9994999999999998</v>
      </c>
      <c r="T89" s="244">
        <f>'Математика-11 2018 расклад'!P89</f>
        <v>2.38</v>
      </c>
      <c r="U89" s="245">
        <f>'Математика-11 2019 расклад'!P89</f>
        <v>0</v>
      </c>
      <c r="V89" s="245">
        <f>'Математика-11 2020 расклад'!P89</f>
        <v>6.78</v>
      </c>
      <c r="W89" s="247">
        <f>'Математика-11 2021 расклад'!Q89</f>
        <v>8.57</v>
      </c>
    </row>
    <row r="90" spans="1:23" s="1" customFormat="1" ht="15" customHeight="1" x14ac:dyDescent="0.25">
      <c r="A90" s="23">
        <v>7</v>
      </c>
      <c r="B90" s="48">
        <v>60560</v>
      </c>
      <c r="C90" s="239" t="s">
        <v>73</v>
      </c>
      <c r="D90" s="240">
        <f>'Математика-11 2018 расклад'!L90</f>
        <v>8</v>
      </c>
      <c r="E90" s="241" t="s">
        <v>146</v>
      </c>
      <c r="F90" s="241">
        <f>'Математика-11 2020 расклад'!L90</f>
        <v>6</v>
      </c>
      <c r="G90" s="242">
        <f>'Математика-11 2021 расклад'!M90</f>
        <v>4</v>
      </c>
      <c r="H90" s="240">
        <f>'Математика-11 2018 расклад'!M90</f>
        <v>0</v>
      </c>
      <c r="I90" s="241" t="s">
        <v>146</v>
      </c>
      <c r="J90" s="241">
        <f>'Математика-11 2020 расклад'!M90</f>
        <v>0</v>
      </c>
      <c r="K90" s="243">
        <f>'Математика-11 2021 расклад'!N90</f>
        <v>1</v>
      </c>
      <c r="L90" s="244">
        <f>'Математика-11 2018 расклад'!N90</f>
        <v>0</v>
      </c>
      <c r="M90" s="245" t="s">
        <v>146</v>
      </c>
      <c r="N90" s="245"/>
      <c r="O90" s="246">
        <f>'Математика-11 2021 расклад'!O90</f>
        <v>25</v>
      </c>
      <c r="P90" s="240">
        <f>'Математика-11 2018 расклад'!O90</f>
        <v>0</v>
      </c>
      <c r="Q90" s="241" t="s">
        <v>146</v>
      </c>
      <c r="R90" s="241">
        <f>'Математика-11 2020 расклад'!O90</f>
        <v>0</v>
      </c>
      <c r="S90" s="243">
        <f>'Математика-11 2021 расклад'!P90</f>
        <v>0</v>
      </c>
      <c r="T90" s="244">
        <f>'Математика-11 2018 расклад'!P90</f>
        <v>0</v>
      </c>
      <c r="U90" s="245" t="s">
        <v>146</v>
      </c>
      <c r="V90" s="245">
        <f>'Математика-11 2020 расклад'!P90</f>
        <v>0</v>
      </c>
      <c r="W90" s="247">
        <f>'Математика-11 2021 расклад'!Q90</f>
        <v>0</v>
      </c>
    </row>
    <row r="91" spans="1:23" s="1" customFormat="1" ht="15" customHeight="1" x14ac:dyDescent="0.25">
      <c r="A91" s="23">
        <v>8</v>
      </c>
      <c r="B91" s="48">
        <v>60660</v>
      </c>
      <c r="C91" s="239" t="s">
        <v>74</v>
      </c>
      <c r="D91" s="240">
        <f>'Математика-11 2018 расклад'!L91</f>
        <v>7</v>
      </c>
      <c r="E91" s="241">
        <f>'Математика-11 2019 расклад'!L91</f>
        <v>9</v>
      </c>
      <c r="F91" s="241">
        <f>'Математика-11 2020 расклад'!L91</f>
        <v>2</v>
      </c>
      <c r="G91" s="242">
        <f>'Математика-11 2021 расклад'!M91</f>
        <v>10</v>
      </c>
      <c r="H91" s="240">
        <f>'Математика-11 2018 расклад'!M91</f>
        <v>1.0003</v>
      </c>
      <c r="I91" s="241">
        <f>'Математика-11 2019 расклад'!M91</f>
        <v>1.9997999999999998</v>
      </c>
      <c r="J91" s="241">
        <f>'Математика-11 2020 расклад'!M91</f>
        <v>0</v>
      </c>
      <c r="K91" s="243">
        <f>'Математика-11 2021 расклад'!N91</f>
        <v>0</v>
      </c>
      <c r="L91" s="244">
        <f>'Математика-11 2018 расклад'!N91</f>
        <v>14.29</v>
      </c>
      <c r="M91" s="245">
        <f>'Математика-11 2019 расклад'!N91</f>
        <v>22.22</v>
      </c>
      <c r="N91" s="245"/>
      <c r="O91" s="246">
        <f>'Математика-11 2021 расклад'!O91</f>
        <v>0</v>
      </c>
      <c r="P91" s="240">
        <f>'Математика-11 2018 расклад'!O91</f>
        <v>1.0003</v>
      </c>
      <c r="Q91" s="241">
        <f>'Математика-11 2019 расклад'!O91</f>
        <v>0</v>
      </c>
      <c r="R91" s="241">
        <f>'Математика-11 2020 расклад'!O91</f>
        <v>0</v>
      </c>
      <c r="S91" s="243">
        <f>'Математика-11 2021 расклад'!P91</f>
        <v>1</v>
      </c>
      <c r="T91" s="244">
        <f>'Математика-11 2018 расклад'!P91</f>
        <v>14.29</v>
      </c>
      <c r="U91" s="245">
        <f>'Математика-11 2019 расклад'!P91</f>
        <v>0</v>
      </c>
      <c r="V91" s="245">
        <f>'Математика-11 2020 расклад'!P91</f>
        <v>0</v>
      </c>
      <c r="W91" s="247">
        <f>'Математика-11 2021 расклад'!Q91</f>
        <v>10</v>
      </c>
    </row>
    <row r="92" spans="1:23" s="1" customFormat="1" ht="15" customHeight="1" x14ac:dyDescent="0.25">
      <c r="A92" s="23">
        <v>9</v>
      </c>
      <c r="B92" s="55">
        <v>60001</v>
      </c>
      <c r="C92" s="259" t="s">
        <v>66</v>
      </c>
      <c r="D92" s="240">
        <f>'Математика-11 2018 расклад'!L92</f>
        <v>16</v>
      </c>
      <c r="E92" s="241">
        <f>'Математика-11 2019 расклад'!L92</f>
        <v>10</v>
      </c>
      <c r="F92" s="241">
        <f>'Математика-11 2020 расклад'!L92</f>
        <v>9</v>
      </c>
      <c r="G92" s="242">
        <f>'Математика-11 2021 расклад'!M92</f>
        <v>11</v>
      </c>
      <c r="H92" s="240">
        <f>'Математика-11 2018 расклад'!M92</f>
        <v>0</v>
      </c>
      <c r="I92" s="241">
        <f>'Математика-11 2019 расклад'!M92</f>
        <v>0</v>
      </c>
      <c r="J92" s="241">
        <f>'Математика-11 2020 расклад'!M92</f>
        <v>0</v>
      </c>
      <c r="K92" s="243">
        <f>'Математика-11 2021 расклад'!N92</f>
        <v>2.9996999999999998</v>
      </c>
      <c r="L92" s="244">
        <f>'Математика-11 2018 расклад'!N92</f>
        <v>0</v>
      </c>
      <c r="M92" s="245">
        <f>'Математика-11 2019 расклад'!N92</f>
        <v>0</v>
      </c>
      <c r="N92" s="245"/>
      <c r="O92" s="246">
        <f>'Математика-11 2021 расклад'!O92</f>
        <v>27.27</v>
      </c>
      <c r="P92" s="240">
        <f>'Математика-11 2018 расклад'!O92</f>
        <v>1</v>
      </c>
      <c r="Q92" s="241">
        <f>'Математика-11 2019 расклад'!O92</f>
        <v>1</v>
      </c>
      <c r="R92" s="241">
        <f>'Математика-11 2020 расклад'!O92</f>
        <v>0</v>
      </c>
      <c r="S92" s="243">
        <f>'Математика-11 2021 расклад'!P92</f>
        <v>0</v>
      </c>
      <c r="T92" s="244">
        <f>'Математика-11 2018 расклад'!P92</f>
        <v>6.25</v>
      </c>
      <c r="U92" s="245">
        <f>'Математика-11 2019 расклад'!P92</f>
        <v>10</v>
      </c>
      <c r="V92" s="245">
        <f>'Математика-11 2020 расклад'!P92</f>
        <v>0</v>
      </c>
      <c r="W92" s="247">
        <f>'Математика-11 2021 расклад'!Q92</f>
        <v>0</v>
      </c>
    </row>
    <row r="93" spans="1:23" s="1" customFormat="1" ht="15" customHeight="1" x14ac:dyDescent="0.25">
      <c r="A93" s="23">
        <v>10</v>
      </c>
      <c r="B93" s="48">
        <v>60701</v>
      </c>
      <c r="C93" s="239" t="s">
        <v>75</v>
      </c>
      <c r="D93" s="240">
        <f>'Математика-11 2018 расклад'!L93</f>
        <v>12</v>
      </c>
      <c r="E93" s="241">
        <f>'Математика-11 2019 расклад'!L93</f>
        <v>9</v>
      </c>
      <c r="F93" s="241">
        <f>'Математика-11 2020 расклад'!L93</f>
        <v>9</v>
      </c>
      <c r="G93" s="242" t="s">
        <v>146</v>
      </c>
      <c r="H93" s="240">
        <f>'Математика-11 2018 расклад'!M93</f>
        <v>0</v>
      </c>
      <c r="I93" s="241">
        <f>'Математика-11 2019 расклад'!M93</f>
        <v>0.9998999999999999</v>
      </c>
      <c r="J93" s="241">
        <f>'Математика-11 2020 расклад'!M93</f>
        <v>0</v>
      </c>
      <c r="K93" s="243" t="s">
        <v>146</v>
      </c>
      <c r="L93" s="244">
        <f>'Математика-11 2018 расклад'!N93</f>
        <v>0</v>
      </c>
      <c r="M93" s="245">
        <f>'Математика-11 2019 расклад'!N93</f>
        <v>11.11</v>
      </c>
      <c r="N93" s="245"/>
      <c r="O93" s="246" t="s">
        <v>146</v>
      </c>
      <c r="P93" s="240">
        <f>'Математика-11 2018 расклад'!O93</f>
        <v>0</v>
      </c>
      <c r="Q93" s="241">
        <f>'Математика-11 2019 расклад'!O93</f>
        <v>0</v>
      </c>
      <c r="R93" s="241">
        <f>'Математика-11 2020 расклад'!O93</f>
        <v>0.9998999999999999</v>
      </c>
      <c r="S93" s="243" t="s">
        <v>146</v>
      </c>
      <c r="T93" s="244">
        <f>'Математика-11 2018 расклад'!P93</f>
        <v>0</v>
      </c>
      <c r="U93" s="245">
        <f>'Математика-11 2019 расклад'!P93</f>
        <v>0</v>
      </c>
      <c r="V93" s="245">
        <f>'Математика-11 2020 расклад'!P93</f>
        <v>11.11</v>
      </c>
      <c r="W93" s="247" t="s">
        <v>146</v>
      </c>
    </row>
    <row r="94" spans="1:23" s="1" customFormat="1" ht="15" customHeight="1" x14ac:dyDescent="0.25">
      <c r="A94" s="23">
        <v>11</v>
      </c>
      <c r="B94" s="48">
        <v>60850</v>
      </c>
      <c r="C94" s="239" t="s">
        <v>76</v>
      </c>
      <c r="D94" s="240">
        <f>'Математика-11 2018 расклад'!L94</f>
        <v>13</v>
      </c>
      <c r="E94" s="241">
        <f>'Математика-11 2019 расклад'!L94</f>
        <v>13</v>
      </c>
      <c r="F94" s="241">
        <f>'Математика-11 2020 расклад'!L94</f>
        <v>18</v>
      </c>
      <c r="G94" s="242">
        <f>'Математика-11 2021 расклад'!M94</f>
        <v>26</v>
      </c>
      <c r="H94" s="240">
        <f>'Математика-11 2018 расклад'!M94</f>
        <v>0.99970000000000003</v>
      </c>
      <c r="I94" s="241">
        <f>'Математика-11 2019 расклад'!M94</f>
        <v>3.0003999999999995</v>
      </c>
      <c r="J94" s="241">
        <f>'Математика-11 2020 расклад'!M94</f>
        <v>0</v>
      </c>
      <c r="K94" s="243">
        <f>'Математика-11 2021 расклад'!N94</f>
        <v>4.9998000000000005</v>
      </c>
      <c r="L94" s="244">
        <f>'Математика-11 2018 расклад'!N94</f>
        <v>7.69</v>
      </c>
      <c r="M94" s="245">
        <f>'Математика-11 2019 расклад'!N94</f>
        <v>23.08</v>
      </c>
      <c r="N94" s="245"/>
      <c r="O94" s="246">
        <f>'Математика-11 2021 расклад'!O94</f>
        <v>19.23</v>
      </c>
      <c r="P94" s="240">
        <f>'Математика-11 2018 расклад'!O94</f>
        <v>0.99970000000000003</v>
      </c>
      <c r="Q94" s="241">
        <f>'Математика-11 2019 расклад'!O94</f>
        <v>0</v>
      </c>
      <c r="R94" s="241">
        <f>'Математика-11 2020 расклад'!O94</f>
        <v>3.0006000000000004</v>
      </c>
      <c r="S94" s="243">
        <f>'Математика-11 2021 расклад'!P94</f>
        <v>3.0003999999999995</v>
      </c>
      <c r="T94" s="244">
        <f>'Математика-11 2018 расклад'!P94</f>
        <v>7.69</v>
      </c>
      <c r="U94" s="245">
        <f>'Математика-11 2019 расклад'!P94</f>
        <v>0</v>
      </c>
      <c r="V94" s="245">
        <f>'Математика-11 2020 расклад'!P94</f>
        <v>16.670000000000002</v>
      </c>
      <c r="W94" s="247">
        <f>'Математика-11 2021 расклад'!Q94</f>
        <v>11.54</v>
      </c>
    </row>
    <row r="95" spans="1:23" s="1" customFormat="1" ht="15" customHeight="1" x14ac:dyDescent="0.25">
      <c r="A95" s="23">
        <v>12</v>
      </c>
      <c r="B95" s="48">
        <v>60910</v>
      </c>
      <c r="C95" s="239" t="s">
        <v>77</v>
      </c>
      <c r="D95" s="240">
        <f>'Математика-11 2018 расклад'!L95</f>
        <v>26</v>
      </c>
      <c r="E95" s="241">
        <f>'Математика-11 2019 расклад'!L95</f>
        <v>18</v>
      </c>
      <c r="F95" s="241">
        <f>'Математика-11 2020 расклад'!L95</f>
        <v>23</v>
      </c>
      <c r="G95" s="242">
        <f>'Математика-11 2021 расклад'!M95</f>
        <v>21</v>
      </c>
      <c r="H95" s="240">
        <f>'Математика-11 2018 расклад'!M95</f>
        <v>6.0008000000000008</v>
      </c>
      <c r="I95" s="241">
        <f>'Математика-11 2019 расклад'!M95</f>
        <v>5.9993999999999996</v>
      </c>
      <c r="J95" s="241">
        <f>'Математика-11 2020 расклад'!M95</f>
        <v>0</v>
      </c>
      <c r="K95" s="243">
        <f>'Математика-11 2021 расклад'!N95</f>
        <v>3.9983999999999997</v>
      </c>
      <c r="L95" s="244">
        <f>'Математика-11 2018 расклад'!N95</f>
        <v>23.080000000000002</v>
      </c>
      <c r="M95" s="245">
        <f>'Математика-11 2019 расклад'!N95</f>
        <v>33.33</v>
      </c>
      <c r="N95" s="245"/>
      <c r="O95" s="246">
        <f>'Математика-11 2021 расклад'!O95</f>
        <v>19.04</v>
      </c>
      <c r="P95" s="240">
        <f>'Математика-11 2018 расклад'!O95</f>
        <v>3.0003999999999995</v>
      </c>
      <c r="Q95" s="241">
        <f>'Математика-11 2019 расклад'!O95</f>
        <v>0</v>
      </c>
      <c r="R95" s="241">
        <f>'Математика-11 2020 расклад'!O95</f>
        <v>1.0004999999999999</v>
      </c>
      <c r="S95" s="243">
        <f>'Математика-11 2021 расклад'!P95</f>
        <v>0.99959999999999993</v>
      </c>
      <c r="T95" s="244">
        <f>'Математика-11 2018 расклад'!P95</f>
        <v>11.54</v>
      </c>
      <c r="U95" s="245">
        <f>'Математика-11 2019 расклад'!P95</f>
        <v>0</v>
      </c>
      <c r="V95" s="245">
        <f>'Математика-11 2020 расклад'!P95</f>
        <v>4.3499999999999996</v>
      </c>
      <c r="W95" s="247">
        <f>'Математика-11 2021 расклад'!Q95</f>
        <v>4.76</v>
      </c>
    </row>
    <row r="96" spans="1:23" s="1" customFormat="1" ht="15" customHeight="1" x14ac:dyDescent="0.25">
      <c r="A96" s="23">
        <v>13</v>
      </c>
      <c r="B96" s="48">
        <v>60980</v>
      </c>
      <c r="C96" s="239" t="s">
        <v>78</v>
      </c>
      <c r="D96" s="240">
        <f>'Математика-11 2018 расклад'!L96</f>
        <v>12</v>
      </c>
      <c r="E96" s="241">
        <f>'Математика-11 2019 расклад'!L96</f>
        <v>11</v>
      </c>
      <c r="F96" s="241">
        <f>'Математика-11 2020 расклад'!L96</f>
        <v>20</v>
      </c>
      <c r="G96" s="242">
        <f>'Математика-11 2021 расклад'!M96</f>
        <v>18</v>
      </c>
      <c r="H96" s="240">
        <f>'Математика-11 2018 расклад'!M96</f>
        <v>2.0004000000000004</v>
      </c>
      <c r="I96" s="241">
        <f>'Математика-11 2019 расклад'!M96</f>
        <v>3.9995999999999996</v>
      </c>
      <c r="J96" s="241">
        <f>'Математика-11 2020 расклад'!M96</f>
        <v>0</v>
      </c>
      <c r="K96" s="243">
        <f>'Математика-11 2021 расклад'!N96</f>
        <v>3.9995999999999996</v>
      </c>
      <c r="L96" s="244">
        <f>'Математика-11 2018 расклад'!N96</f>
        <v>16.670000000000002</v>
      </c>
      <c r="M96" s="245">
        <f>'Математика-11 2019 расклад'!N96</f>
        <v>36.36</v>
      </c>
      <c r="N96" s="245"/>
      <c r="O96" s="246">
        <f>'Математика-11 2021 расклад'!O96</f>
        <v>22.22</v>
      </c>
      <c r="P96" s="240">
        <f>'Математика-11 2018 расклад'!O96</f>
        <v>0.99960000000000004</v>
      </c>
      <c r="Q96" s="241">
        <f>'Математика-11 2019 расклад'!O96</f>
        <v>0</v>
      </c>
      <c r="R96" s="241">
        <f>'Математика-11 2020 расклад'!O96</f>
        <v>0</v>
      </c>
      <c r="S96" s="243">
        <f>'Математика-11 2021 расклад'!P96</f>
        <v>3.0006000000000004</v>
      </c>
      <c r="T96" s="244">
        <f>'Математика-11 2018 расклад'!P96</f>
        <v>8.33</v>
      </c>
      <c r="U96" s="245">
        <f>'Математика-11 2019 расклад'!P96</f>
        <v>0</v>
      </c>
      <c r="V96" s="245">
        <f>'Математика-11 2020 расклад'!P96</f>
        <v>0</v>
      </c>
      <c r="W96" s="247">
        <f>'Математика-11 2021 расклад'!Q96</f>
        <v>16.670000000000002</v>
      </c>
    </row>
    <row r="97" spans="1:23" s="1" customFormat="1" ht="15" customHeight="1" x14ac:dyDescent="0.25">
      <c r="A97" s="23">
        <v>14</v>
      </c>
      <c r="B97" s="48">
        <v>61080</v>
      </c>
      <c r="C97" s="239" t="s">
        <v>79</v>
      </c>
      <c r="D97" s="240">
        <f>'Математика-11 2018 расклад'!L97</f>
        <v>46</v>
      </c>
      <c r="E97" s="241">
        <f>'Математика-11 2019 расклад'!L97</f>
        <v>33</v>
      </c>
      <c r="F97" s="241">
        <f>'Математика-11 2020 расклад'!L97</f>
        <v>38</v>
      </c>
      <c r="G97" s="242">
        <f>'Математика-11 2021 расклад'!M97</f>
        <v>32</v>
      </c>
      <c r="H97" s="240">
        <f>'Математика-11 2018 расклад'!M97</f>
        <v>5.0001999999999995</v>
      </c>
      <c r="I97" s="241">
        <f>'Математика-11 2019 расклад'!M97</f>
        <v>14.998500000000002</v>
      </c>
      <c r="J97" s="241">
        <f>'Математика-11 2020 расклад'!M97</f>
        <v>0</v>
      </c>
      <c r="K97" s="243">
        <f>'Математика-11 2021 расклад'!N97</f>
        <v>9.0016000000000016</v>
      </c>
      <c r="L97" s="244">
        <f>'Математика-11 2018 расклад'!N97</f>
        <v>10.87</v>
      </c>
      <c r="M97" s="245">
        <f>'Математика-11 2019 расклад'!N97</f>
        <v>45.45</v>
      </c>
      <c r="N97" s="245"/>
      <c r="O97" s="246">
        <f>'Математика-11 2021 расклад'!O97</f>
        <v>28.130000000000003</v>
      </c>
      <c r="P97" s="240">
        <f>'Математика-11 2018 расклад'!O97</f>
        <v>0</v>
      </c>
      <c r="Q97" s="241">
        <f>'Математика-11 2019 расклад'!O97</f>
        <v>0</v>
      </c>
      <c r="R97" s="241">
        <f>'Математика-11 2020 расклад'!O97</f>
        <v>4.0014000000000003</v>
      </c>
      <c r="S97" s="243">
        <f>'Математика-11 2021 расклад'!P97</f>
        <v>0</v>
      </c>
      <c r="T97" s="244">
        <f>'Математика-11 2018 расклад'!P97</f>
        <v>0</v>
      </c>
      <c r="U97" s="245">
        <f>'Математика-11 2019 расклад'!P97</f>
        <v>0</v>
      </c>
      <c r="V97" s="245">
        <f>'Математика-11 2020 расклад'!P97</f>
        <v>10.53</v>
      </c>
      <c r="W97" s="247">
        <f>'Математика-11 2021 расклад'!Q97</f>
        <v>0</v>
      </c>
    </row>
    <row r="98" spans="1:23" s="1" customFormat="1" ht="15" customHeight="1" x14ac:dyDescent="0.25">
      <c r="A98" s="23">
        <v>15</v>
      </c>
      <c r="B98" s="48">
        <v>61150</v>
      </c>
      <c r="C98" s="239" t="s">
        <v>80</v>
      </c>
      <c r="D98" s="240">
        <f>'Математика-11 2018 расклад'!L98</f>
        <v>23</v>
      </c>
      <c r="E98" s="241">
        <f>'Математика-11 2019 расклад'!L98</f>
        <v>22</v>
      </c>
      <c r="F98" s="241">
        <f>'Математика-11 2020 расклад'!L98</f>
        <v>18</v>
      </c>
      <c r="G98" s="242">
        <f>'Математика-11 2021 расклад'!M98</f>
        <v>27</v>
      </c>
      <c r="H98" s="240">
        <f>'Математика-11 2018 расклад'!M98</f>
        <v>2.9991999999999996</v>
      </c>
      <c r="I98" s="241">
        <f>'Математика-11 2019 расклад'!M98</f>
        <v>11</v>
      </c>
      <c r="J98" s="241">
        <f>'Математика-11 2020 расклад'!M98</f>
        <v>0</v>
      </c>
      <c r="K98" s="243">
        <f>'Математика-11 2021 расклад'!N98</f>
        <v>5.0004</v>
      </c>
      <c r="L98" s="244">
        <f>'Математика-11 2018 расклад'!N98</f>
        <v>13.04</v>
      </c>
      <c r="M98" s="245">
        <f>'Математика-11 2019 расклад'!N98</f>
        <v>50</v>
      </c>
      <c r="N98" s="245"/>
      <c r="O98" s="246">
        <f>'Математика-11 2021 расклад'!O98</f>
        <v>18.52</v>
      </c>
      <c r="P98" s="240">
        <f>'Математика-11 2018 расклад'!O98</f>
        <v>1.0004999999999999</v>
      </c>
      <c r="Q98" s="241">
        <f>'Математика-11 2019 расклад'!O98</f>
        <v>0</v>
      </c>
      <c r="R98" s="241">
        <f>'Математика-11 2020 расклад'!O98</f>
        <v>1.9997999999999998</v>
      </c>
      <c r="S98" s="243">
        <f>'Математика-11 2021 расклад'!P98</f>
        <v>3.9986999999999999</v>
      </c>
      <c r="T98" s="244">
        <f>'Математика-11 2018 расклад'!P98</f>
        <v>4.3499999999999996</v>
      </c>
      <c r="U98" s="245">
        <f>'Математика-11 2019 расклад'!P98</f>
        <v>0</v>
      </c>
      <c r="V98" s="245">
        <f>'Математика-11 2020 расклад'!P98</f>
        <v>11.11</v>
      </c>
      <c r="W98" s="247">
        <f>'Математика-11 2021 расклад'!Q98</f>
        <v>14.81</v>
      </c>
    </row>
    <row r="99" spans="1:23" s="1" customFormat="1" ht="15" customHeight="1" x14ac:dyDescent="0.25">
      <c r="A99" s="23">
        <v>16</v>
      </c>
      <c r="B99" s="48">
        <v>61210</v>
      </c>
      <c r="C99" s="239" t="s">
        <v>81</v>
      </c>
      <c r="D99" s="240">
        <f>'Математика-11 2018 расклад'!L99</f>
        <v>16</v>
      </c>
      <c r="E99" s="241">
        <f>'Математика-11 2019 расклад'!L99</f>
        <v>9</v>
      </c>
      <c r="F99" s="241">
        <f>'Математика-11 2020 расклад'!L99</f>
        <v>13</v>
      </c>
      <c r="G99" s="242">
        <f>'Математика-11 2021 расклад'!M99</f>
        <v>14</v>
      </c>
      <c r="H99" s="240">
        <f>'Математика-11 2018 расклад'!M99</f>
        <v>0</v>
      </c>
      <c r="I99" s="241">
        <f>'Математика-11 2019 расклад'!M99</f>
        <v>2.9996999999999998</v>
      </c>
      <c r="J99" s="241">
        <f>'Математика-11 2020 расклад'!M99</f>
        <v>0</v>
      </c>
      <c r="K99" s="243">
        <f>'Математика-11 2021 расклад'!N99</f>
        <v>2.0005999999999999</v>
      </c>
      <c r="L99" s="244">
        <f>'Математика-11 2018 расклад'!N99</f>
        <v>0</v>
      </c>
      <c r="M99" s="245">
        <f>'Математика-11 2019 расклад'!N99</f>
        <v>33.33</v>
      </c>
      <c r="N99" s="245"/>
      <c r="O99" s="246">
        <f>'Математика-11 2021 расклад'!O99</f>
        <v>14.29</v>
      </c>
      <c r="P99" s="240">
        <f>'Математика-11 2018 расклад'!O99</f>
        <v>6</v>
      </c>
      <c r="Q99" s="241">
        <f>'Математика-11 2019 расклад'!O99</f>
        <v>0.9998999999999999</v>
      </c>
      <c r="R99" s="241">
        <f>'Математика-11 2020 расклад'!O99</f>
        <v>0.99970000000000003</v>
      </c>
      <c r="S99" s="243">
        <f>'Математика-11 2021 расклад'!P99</f>
        <v>2.0005999999999999</v>
      </c>
      <c r="T99" s="244">
        <f>'Математика-11 2018 расклад'!P99</f>
        <v>37.5</v>
      </c>
      <c r="U99" s="245">
        <f>'Математика-11 2019 расклад'!P99</f>
        <v>11.11</v>
      </c>
      <c r="V99" s="245">
        <f>'Математика-11 2020 расклад'!P99</f>
        <v>7.69</v>
      </c>
      <c r="W99" s="247">
        <f>'Математика-11 2021 расклад'!Q99</f>
        <v>14.29</v>
      </c>
    </row>
    <row r="100" spans="1:23" s="1" customFormat="1" ht="15" customHeight="1" x14ac:dyDescent="0.25">
      <c r="A100" s="23">
        <v>17</v>
      </c>
      <c r="B100" s="48">
        <v>61290</v>
      </c>
      <c r="C100" s="239" t="s">
        <v>82</v>
      </c>
      <c r="D100" s="240">
        <f>'Математика-11 2018 расклад'!L100</f>
        <v>9</v>
      </c>
      <c r="E100" s="241">
        <f>'Математика-11 2019 расклад'!L100</f>
        <v>6</v>
      </c>
      <c r="F100" s="241">
        <f>'Математика-11 2020 расклад'!L100</f>
        <v>6</v>
      </c>
      <c r="G100" s="242">
        <f>'Математика-11 2021 расклад'!M100</f>
        <v>19</v>
      </c>
      <c r="H100" s="240">
        <f>'Математика-11 2018 расклад'!M100</f>
        <v>0</v>
      </c>
      <c r="I100" s="241">
        <f>'Математика-11 2019 расклад'!M100</f>
        <v>1.0002000000000002</v>
      </c>
      <c r="J100" s="241">
        <f>'Математика-11 2020 расклад'!M100</f>
        <v>0</v>
      </c>
      <c r="K100" s="243">
        <f>'Математика-11 2021 расклад'!N100</f>
        <v>1.9987999999999999</v>
      </c>
      <c r="L100" s="244">
        <f>'Математика-11 2018 расклад'!N100</f>
        <v>0</v>
      </c>
      <c r="M100" s="245">
        <f>'Математика-11 2019 расклад'!N100</f>
        <v>16.670000000000002</v>
      </c>
      <c r="N100" s="245"/>
      <c r="O100" s="246">
        <f>'Математика-11 2021 расклад'!O100</f>
        <v>10.52</v>
      </c>
      <c r="P100" s="240">
        <f>'Математика-11 2018 расклад'!O100</f>
        <v>0.9998999999999999</v>
      </c>
      <c r="Q100" s="241">
        <f>'Математика-11 2019 расклад'!O100</f>
        <v>0</v>
      </c>
      <c r="R100" s="241">
        <f>'Математика-11 2020 расклад'!O100</f>
        <v>1.0002000000000002</v>
      </c>
      <c r="S100" s="243">
        <f>'Математика-11 2021 расклад'!P100</f>
        <v>2.0007000000000001</v>
      </c>
      <c r="T100" s="244">
        <f>'Математика-11 2018 расклад'!P100</f>
        <v>11.11</v>
      </c>
      <c r="U100" s="245">
        <f>'Математика-11 2019 расклад'!P100</f>
        <v>0</v>
      </c>
      <c r="V100" s="245">
        <f>'Математика-11 2020 расклад'!P100</f>
        <v>16.670000000000002</v>
      </c>
      <c r="W100" s="247">
        <f>'Математика-11 2021 расклад'!Q100</f>
        <v>10.53</v>
      </c>
    </row>
    <row r="101" spans="1:23" s="1" customFormat="1" ht="15" customHeight="1" x14ac:dyDescent="0.25">
      <c r="A101" s="23">
        <v>18</v>
      </c>
      <c r="B101" s="48">
        <v>61340</v>
      </c>
      <c r="C101" s="239" t="s">
        <v>83</v>
      </c>
      <c r="D101" s="240">
        <f>'Математика-11 2018 расклад'!L101</f>
        <v>13</v>
      </c>
      <c r="E101" s="241">
        <f>'Математика-11 2019 расклад'!L101</f>
        <v>24</v>
      </c>
      <c r="F101" s="241">
        <f>'Математика-11 2020 расклад'!L101</f>
        <v>27</v>
      </c>
      <c r="G101" s="242">
        <f>'Математика-11 2021 расклад'!M101</f>
        <v>23</v>
      </c>
      <c r="H101" s="240">
        <f>'Математика-11 2018 расклад'!M101</f>
        <v>1.9994000000000001</v>
      </c>
      <c r="I101" s="241">
        <f>'Математика-11 2019 расклад'!M101</f>
        <v>7.0008000000000008</v>
      </c>
      <c r="J101" s="241">
        <f>'Математика-11 2020 расклад'!M101</f>
        <v>0</v>
      </c>
      <c r="K101" s="243">
        <f>'Математика-11 2021 расклад'!N101</f>
        <v>3.0014999999999996</v>
      </c>
      <c r="L101" s="244">
        <f>'Математика-11 2018 расклад'!N101</f>
        <v>15.38</v>
      </c>
      <c r="M101" s="245">
        <f>'Математика-11 2019 расклад'!N101</f>
        <v>29.17</v>
      </c>
      <c r="N101" s="245"/>
      <c r="O101" s="246">
        <f>'Математика-11 2021 расклад'!O101</f>
        <v>13.049999999999999</v>
      </c>
      <c r="P101" s="240">
        <f>'Математика-11 2018 расклад'!O101</f>
        <v>0.99970000000000003</v>
      </c>
      <c r="Q101" s="241">
        <f>'Математика-11 2019 расклад'!O101</f>
        <v>1.0007999999999999</v>
      </c>
      <c r="R101" s="241">
        <f>'Математика-11 2020 расклад'!O101</f>
        <v>3.9986999999999999</v>
      </c>
      <c r="S101" s="243">
        <f>'Математика-11 2021 расклад'!P101</f>
        <v>3.9997000000000003</v>
      </c>
      <c r="T101" s="244">
        <f>'Математика-11 2018 расклад'!P101</f>
        <v>7.69</v>
      </c>
      <c r="U101" s="245">
        <f>'Математика-11 2019 расклад'!P101</f>
        <v>4.17</v>
      </c>
      <c r="V101" s="245">
        <f>'Математика-11 2020 расклад'!P101</f>
        <v>14.81</v>
      </c>
      <c r="W101" s="247">
        <f>'Математика-11 2021 расклад'!Q101</f>
        <v>17.39</v>
      </c>
    </row>
    <row r="102" spans="1:23" s="1" customFormat="1" ht="15" customHeight="1" x14ac:dyDescent="0.25">
      <c r="A102" s="59">
        <v>19</v>
      </c>
      <c r="B102" s="48">
        <v>61390</v>
      </c>
      <c r="C102" s="239" t="s">
        <v>84</v>
      </c>
      <c r="D102" s="240">
        <f>'Математика-11 2018 расклад'!L102</f>
        <v>12</v>
      </c>
      <c r="E102" s="241">
        <f>'Математика-11 2019 расклад'!L102</f>
        <v>16</v>
      </c>
      <c r="F102" s="241">
        <f>'Математика-11 2020 расклад'!L102</f>
        <v>10</v>
      </c>
      <c r="G102" s="242">
        <f>'Математика-11 2021 расклад'!M102</f>
        <v>14</v>
      </c>
      <c r="H102" s="240">
        <f>'Математика-11 2018 расклад'!M102</f>
        <v>0.99960000000000004</v>
      </c>
      <c r="I102" s="241">
        <f>'Математика-11 2019 расклад'!M102</f>
        <v>2</v>
      </c>
      <c r="J102" s="241">
        <f>'Математика-11 2020 расклад'!M102</f>
        <v>0</v>
      </c>
      <c r="K102" s="243">
        <f>'Математика-11 2021 расклад'!N102</f>
        <v>3.0002</v>
      </c>
      <c r="L102" s="244">
        <f>'Математика-11 2018 расклад'!N102</f>
        <v>8.33</v>
      </c>
      <c r="M102" s="245">
        <f>'Математика-11 2019 расклад'!N102</f>
        <v>12.5</v>
      </c>
      <c r="N102" s="245"/>
      <c r="O102" s="246">
        <f>'Математика-11 2021 расклад'!O102</f>
        <v>21.43</v>
      </c>
      <c r="P102" s="240">
        <f>'Математика-11 2018 расклад'!O102</f>
        <v>3</v>
      </c>
      <c r="Q102" s="241">
        <f>'Математика-11 2019 расклад'!O102</f>
        <v>0</v>
      </c>
      <c r="R102" s="241">
        <f>'Математика-11 2020 расклад'!O102</f>
        <v>1</v>
      </c>
      <c r="S102" s="243">
        <f>'Математика-11 2021 расклад'!P102</f>
        <v>0</v>
      </c>
      <c r="T102" s="244">
        <f>'Математика-11 2018 расклад'!P102</f>
        <v>25</v>
      </c>
      <c r="U102" s="245">
        <f>'Математика-11 2019 расклад'!P102</f>
        <v>0</v>
      </c>
      <c r="V102" s="245">
        <f>'Математика-11 2020 расклад'!P102</f>
        <v>10</v>
      </c>
      <c r="W102" s="247">
        <f>'Математика-11 2021 расклад'!Q102</f>
        <v>0</v>
      </c>
    </row>
    <row r="103" spans="1:23" s="1" customFormat="1" ht="15" customHeight="1" x14ac:dyDescent="0.25">
      <c r="A103" s="16">
        <v>20</v>
      </c>
      <c r="B103" s="48">
        <v>61410</v>
      </c>
      <c r="C103" s="239" t="s">
        <v>85</v>
      </c>
      <c r="D103" s="240">
        <f>'Математика-11 2018 расклад'!L103</f>
        <v>15</v>
      </c>
      <c r="E103" s="241">
        <f>'Математика-11 2019 расклад'!L103</f>
        <v>24</v>
      </c>
      <c r="F103" s="241">
        <f>'Математика-11 2020 расклад'!L103</f>
        <v>22</v>
      </c>
      <c r="G103" s="242">
        <f>'Математика-11 2021 расклад'!M103</f>
        <v>20</v>
      </c>
      <c r="H103" s="240">
        <f>'Математика-11 2018 расклад'!M103</f>
        <v>7.0005000000000006</v>
      </c>
      <c r="I103" s="241">
        <f>'Математика-11 2019 расклад'!M103</f>
        <v>12.998399999999998</v>
      </c>
      <c r="J103" s="241">
        <f>'Математика-11 2020 расклад'!M103</f>
        <v>0</v>
      </c>
      <c r="K103" s="243">
        <f>'Математика-11 2021 расклад'!N103</f>
        <v>6</v>
      </c>
      <c r="L103" s="244">
        <f>'Математика-11 2018 расклад'!N103</f>
        <v>46.67</v>
      </c>
      <c r="M103" s="245">
        <f>'Математика-11 2019 расклад'!N103</f>
        <v>54.16</v>
      </c>
      <c r="N103" s="245"/>
      <c r="O103" s="246">
        <f>'Математика-11 2021 расклад'!O103</f>
        <v>30</v>
      </c>
      <c r="P103" s="240">
        <f>'Математика-11 2018 расклад'!O103</f>
        <v>0</v>
      </c>
      <c r="Q103" s="241">
        <f>'Математика-11 2019 расклад'!O103</f>
        <v>0</v>
      </c>
      <c r="R103" s="241">
        <f>'Математика-11 2020 расклад'!O103</f>
        <v>1.9997999999999998</v>
      </c>
      <c r="S103" s="243">
        <f>'Математика-11 2021 расклад'!P103</f>
        <v>1</v>
      </c>
      <c r="T103" s="244">
        <f>'Математика-11 2018 расклад'!P103</f>
        <v>0</v>
      </c>
      <c r="U103" s="245">
        <f>'Математика-11 2019 расклад'!P103</f>
        <v>0</v>
      </c>
      <c r="V103" s="245">
        <f>'Математика-11 2020 расклад'!P103</f>
        <v>9.09</v>
      </c>
      <c r="W103" s="247">
        <f>'Математика-11 2021 расклад'!Q103</f>
        <v>5</v>
      </c>
    </row>
    <row r="104" spans="1:23" s="1" customFormat="1" ht="15" customHeight="1" x14ac:dyDescent="0.25">
      <c r="A104" s="11">
        <v>21</v>
      </c>
      <c r="B104" s="48">
        <v>61430</v>
      </c>
      <c r="C104" s="239" t="s">
        <v>113</v>
      </c>
      <c r="D104" s="240">
        <f>'Математика-11 2018 расклад'!L104</f>
        <v>61</v>
      </c>
      <c r="E104" s="241">
        <f>'Математика-11 2019 расклад'!L104</f>
        <v>78</v>
      </c>
      <c r="F104" s="241">
        <f>'Математика-11 2020 расклад'!L104</f>
        <v>84</v>
      </c>
      <c r="G104" s="242">
        <f>'Математика-11 2021 расклад'!M104</f>
        <v>86</v>
      </c>
      <c r="H104" s="240">
        <f>'Математика-11 2018 расклад'!M104</f>
        <v>14.999900000000002</v>
      </c>
      <c r="I104" s="241">
        <f>'Математика-11 2019 расклад'!M104</f>
        <v>39</v>
      </c>
      <c r="J104" s="241">
        <f>'Математика-11 2020 расклад'!M104</f>
        <v>0</v>
      </c>
      <c r="K104" s="243">
        <f>'Математика-11 2021 расклад'!N104</f>
        <v>25.997800000000002</v>
      </c>
      <c r="L104" s="244">
        <f>'Математика-11 2018 расклад'!N104</f>
        <v>24.590000000000003</v>
      </c>
      <c r="M104" s="245">
        <f>'Математика-11 2019 расклад'!N104</f>
        <v>50</v>
      </c>
      <c r="N104" s="245"/>
      <c r="O104" s="246">
        <f>'Математика-11 2021 расклад'!O104</f>
        <v>30.23</v>
      </c>
      <c r="P104" s="240">
        <f>'Математика-11 2018 расклад'!O104</f>
        <v>1.0004</v>
      </c>
      <c r="Q104" s="241">
        <f>'Математика-11 2019 расклад'!O104</f>
        <v>0.99840000000000007</v>
      </c>
      <c r="R104" s="241">
        <f>'Математика-11 2020 расклад'!O104</f>
        <v>8.9964000000000013</v>
      </c>
      <c r="S104" s="243">
        <f>'Математика-11 2021 расклад'!P104</f>
        <v>4.9965999999999999</v>
      </c>
      <c r="T104" s="244">
        <f>'Математика-11 2018 расклад'!P104</f>
        <v>1.64</v>
      </c>
      <c r="U104" s="245">
        <f>'Математика-11 2019 расклад'!P104</f>
        <v>1.28</v>
      </c>
      <c r="V104" s="245">
        <f>'Математика-11 2020 расклад'!P104</f>
        <v>10.71</v>
      </c>
      <c r="W104" s="247">
        <f>'Математика-11 2021 расклад'!Q104</f>
        <v>5.81</v>
      </c>
    </row>
    <row r="105" spans="1:23" s="1" customFormat="1" ht="15" customHeight="1" x14ac:dyDescent="0.25">
      <c r="A105" s="11">
        <v>22</v>
      </c>
      <c r="B105" s="48">
        <v>61440</v>
      </c>
      <c r="C105" s="239" t="s">
        <v>86</v>
      </c>
      <c r="D105" s="240">
        <f>'Математика-11 2018 расклад'!L105</f>
        <v>34</v>
      </c>
      <c r="E105" s="241">
        <f>'Математика-11 2019 расклад'!L105</f>
        <v>36</v>
      </c>
      <c r="F105" s="241">
        <f>'Математика-11 2020 расклад'!L105</f>
        <v>36</v>
      </c>
      <c r="G105" s="242">
        <f>'Математика-11 2021 расклад'!M105</f>
        <v>41</v>
      </c>
      <c r="H105" s="240">
        <f>'Математика-11 2018 расклад'!M105</f>
        <v>10.999000000000001</v>
      </c>
      <c r="I105" s="241">
        <f>'Математика-11 2019 расклад'!M105</f>
        <v>19.000799999999998</v>
      </c>
      <c r="J105" s="241">
        <f>'Математика-11 2020 расклад'!M105</f>
        <v>0</v>
      </c>
      <c r="K105" s="243">
        <f>'Математика-11 2021 расклад'!N105</f>
        <v>21.996500000000001</v>
      </c>
      <c r="L105" s="244">
        <f>'Математика-11 2018 расклад'!N105</f>
        <v>32.35</v>
      </c>
      <c r="M105" s="245">
        <f>'Математика-11 2019 расклад'!N105</f>
        <v>52.78</v>
      </c>
      <c r="N105" s="245"/>
      <c r="O105" s="246">
        <f>'Математика-11 2021 расклад'!O105</f>
        <v>53.650000000000006</v>
      </c>
      <c r="P105" s="240">
        <f>'Математика-11 2018 расклад'!O105</f>
        <v>0.99959999999999993</v>
      </c>
      <c r="Q105" s="241">
        <f>'Математика-11 2019 расклад'!O105</f>
        <v>0</v>
      </c>
      <c r="R105" s="241">
        <f>'Математика-11 2020 расклад'!O105</f>
        <v>2.9988000000000001</v>
      </c>
      <c r="S105" s="243">
        <f>'Математика-11 2021 расклад'!P105</f>
        <v>2.0007999999999999</v>
      </c>
      <c r="T105" s="244">
        <f>'Математика-11 2018 расклад'!P105</f>
        <v>2.94</v>
      </c>
      <c r="U105" s="245">
        <f>'Математика-11 2019 расклад'!P105</f>
        <v>0</v>
      </c>
      <c r="V105" s="245">
        <f>'Математика-11 2020 расклад'!P105</f>
        <v>8.33</v>
      </c>
      <c r="W105" s="247">
        <f>'Математика-11 2021 расклад'!Q105</f>
        <v>4.88</v>
      </c>
    </row>
    <row r="106" spans="1:23" s="1" customFormat="1" ht="15" customHeight="1" x14ac:dyDescent="0.25">
      <c r="A106" s="11">
        <v>23</v>
      </c>
      <c r="B106" s="48">
        <v>61450</v>
      </c>
      <c r="C106" s="239" t="s">
        <v>114</v>
      </c>
      <c r="D106" s="240">
        <f>'Математика-11 2018 расклад'!L106</f>
        <v>65</v>
      </c>
      <c r="E106" s="241">
        <f>'Математика-11 2019 расклад'!L106</f>
        <v>64</v>
      </c>
      <c r="F106" s="241">
        <f>'Математика-11 2020 расклад'!L106</f>
        <v>50</v>
      </c>
      <c r="G106" s="242">
        <f>'Математика-11 2021 расклад'!M106</f>
        <v>52</v>
      </c>
      <c r="H106" s="240">
        <f>'Математика-11 2018 расклад'!M106</f>
        <v>20.000499999999999</v>
      </c>
      <c r="I106" s="241">
        <f>'Математика-11 2019 расклад'!M106</f>
        <v>38.995200000000004</v>
      </c>
      <c r="J106" s="241">
        <f>'Математика-11 2020 расклад'!M106</f>
        <v>0</v>
      </c>
      <c r="K106" s="243">
        <f>'Математика-11 2021 расклад'!N106</f>
        <v>20.997599999999998</v>
      </c>
      <c r="L106" s="244">
        <f>'Математика-11 2018 расклад'!N106</f>
        <v>30.77</v>
      </c>
      <c r="M106" s="245">
        <f>'Математика-11 2019 расклад'!N106</f>
        <v>60.930000000000007</v>
      </c>
      <c r="N106" s="245"/>
      <c r="O106" s="246">
        <f>'Математика-11 2021 расклад'!O106</f>
        <v>40.379999999999995</v>
      </c>
      <c r="P106" s="240">
        <f>'Математика-11 2018 расклад'!O106</f>
        <v>3.0030000000000001</v>
      </c>
      <c r="Q106" s="241">
        <f>'Математика-11 2019 расклад'!O106</f>
        <v>0</v>
      </c>
      <c r="R106" s="241">
        <f>'Математика-11 2020 расклад'!O106</f>
        <v>1</v>
      </c>
      <c r="S106" s="243">
        <f>'Математика-11 2021 расклад'!P106</f>
        <v>2.0020000000000002</v>
      </c>
      <c r="T106" s="244">
        <f>'Математика-11 2018 расклад'!P106</f>
        <v>4.62</v>
      </c>
      <c r="U106" s="245">
        <f>'Математика-11 2019 расклад'!P106</f>
        <v>0</v>
      </c>
      <c r="V106" s="245">
        <f>'Математика-11 2020 расклад'!P106</f>
        <v>2</v>
      </c>
      <c r="W106" s="247">
        <f>'Математика-11 2021 расклад'!Q106</f>
        <v>3.85</v>
      </c>
    </row>
    <row r="107" spans="1:23" s="1" customFormat="1" ht="15" customHeight="1" x14ac:dyDescent="0.25">
      <c r="A107" s="11">
        <v>24</v>
      </c>
      <c r="B107" s="48">
        <v>61470</v>
      </c>
      <c r="C107" s="239" t="s">
        <v>87</v>
      </c>
      <c r="D107" s="240">
        <f>'Математика-11 2018 расклад'!L107</f>
        <v>25</v>
      </c>
      <c r="E107" s="241">
        <f>'Математика-11 2019 расклад'!L107</f>
        <v>37</v>
      </c>
      <c r="F107" s="241">
        <f>'Математика-11 2020 расклад'!L107</f>
        <v>28</v>
      </c>
      <c r="G107" s="242">
        <f>'Математика-11 2021 расклад'!M107</f>
        <v>35</v>
      </c>
      <c r="H107" s="240">
        <f>'Математика-11 2018 расклад'!M107</f>
        <v>9</v>
      </c>
      <c r="I107" s="241">
        <f>'Математика-11 2019 расклад'!M107</f>
        <v>11.9991</v>
      </c>
      <c r="J107" s="241">
        <f>'Математика-11 2020 расклад'!M107</f>
        <v>0</v>
      </c>
      <c r="K107" s="243">
        <f>'Математика-11 2021 расклад'!N107</f>
        <v>7</v>
      </c>
      <c r="L107" s="244">
        <f>'Математика-11 2018 расклад'!N107</f>
        <v>36</v>
      </c>
      <c r="M107" s="245">
        <f>'Математика-11 2019 расклад'!N107</f>
        <v>32.43</v>
      </c>
      <c r="N107" s="245"/>
      <c r="O107" s="246">
        <f>'Математика-11 2021 расклад'!O107</f>
        <v>20</v>
      </c>
      <c r="P107" s="240">
        <f>'Математика-11 2018 расклад'!O107</f>
        <v>1</v>
      </c>
      <c r="Q107" s="241">
        <f>'Математика-11 2019 расклад'!O107</f>
        <v>0</v>
      </c>
      <c r="R107" s="241">
        <f>'Математика-11 2020 расклад'!O107</f>
        <v>2.9988000000000001</v>
      </c>
      <c r="S107" s="243">
        <f>'Математика-11 2021 расклад'!P107</f>
        <v>2.9994999999999998</v>
      </c>
      <c r="T107" s="244">
        <f>'Математика-11 2018 расклад'!P107</f>
        <v>4</v>
      </c>
      <c r="U107" s="245">
        <f>'Математика-11 2019 расклад'!P107</f>
        <v>0</v>
      </c>
      <c r="V107" s="245">
        <f>'Математика-11 2020 расклад'!P107</f>
        <v>10.71</v>
      </c>
      <c r="W107" s="247">
        <f>'Математика-11 2021 расклад'!Q107</f>
        <v>8.57</v>
      </c>
    </row>
    <row r="108" spans="1:23" s="1" customFormat="1" ht="15" customHeight="1" x14ac:dyDescent="0.25">
      <c r="A108" s="11">
        <v>25</v>
      </c>
      <c r="B108" s="48">
        <v>61490</v>
      </c>
      <c r="C108" s="239" t="s">
        <v>115</v>
      </c>
      <c r="D108" s="240">
        <f>'Математика-11 2018 расклад'!L108</f>
        <v>67</v>
      </c>
      <c r="E108" s="241">
        <f>'Математика-11 2019 расклад'!L108</f>
        <v>57</v>
      </c>
      <c r="F108" s="241">
        <f>'Математика-11 2020 расклад'!L108</f>
        <v>62</v>
      </c>
      <c r="G108" s="242">
        <f>'Математика-11 2021 расклад'!M108</f>
        <v>71</v>
      </c>
      <c r="H108" s="240">
        <f>'Математика-11 2018 расклад'!M108</f>
        <v>30.002600000000001</v>
      </c>
      <c r="I108" s="241">
        <f>'Математика-11 2019 расклад'!M108</f>
        <v>19.9956</v>
      </c>
      <c r="J108" s="241">
        <f>'Математика-11 2020 расклад'!M108</f>
        <v>0</v>
      </c>
      <c r="K108" s="243">
        <f>'Математика-11 2021 расклад'!N108</f>
        <v>34.995899999999999</v>
      </c>
      <c r="L108" s="244">
        <f>'Математика-11 2018 расклад'!N108</f>
        <v>44.78</v>
      </c>
      <c r="M108" s="245">
        <f>'Математика-11 2019 расклад'!N108</f>
        <v>35.08</v>
      </c>
      <c r="N108" s="245"/>
      <c r="O108" s="246">
        <f>'Математика-11 2021 расклад'!O108</f>
        <v>49.29</v>
      </c>
      <c r="P108" s="240">
        <f>'Математика-11 2018 расклад'!O108</f>
        <v>3.9999000000000002</v>
      </c>
      <c r="Q108" s="241">
        <f>'Математика-11 2019 расклад'!O108</f>
        <v>0</v>
      </c>
      <c r="R108" s="241">
        <f>'Математика-11 2020 расклад'!O108</f>
        <v>3.9990000000000006</v>
      </c>
      <c r="S108" s="243">
        <f>'Математика-11 2021 расклад'!P108</f>
        <v>1.0011000000000001</v>
      </c>
      <c r="T108" s="244">
        <f>'Математика-11 2018 расклад'!P108</f>
        <v>5.97</v>
      </c>
      <c r="U108" s="245">
        <f>'Математика-11 2019 расклад'!P108</f>
        <v>0</v>
      </c>
      <c r="V108" s="245">
        <f>'Математика-11 2020 расклад'!P108</f>
        <v>6.45</v>
      </c>
      <c r="W108" s="247">
        <f>'Математика-11 2021 расклад'!Q108</f>
        <v>1.41</v>
      </c>
    </row>
    <row r="109" spans="1:23" s="1" customFormat="1" ht="15" customHeight="1" x14ac:dyDescent="0.25">
      <c r="A109" s="11">
        <v>26</v>
      </c>
      <c r="B109" s="48">
        <v>61500</v>
      </c>
      <c r="C109" s="239" t="s">
        <v>116</v>
      </c>
      <c r="D109" s="240">
        <f>'Математика-11 2018 расклад'!L109</f>
        <v>81</v>
      </c>
      <c r="E109" s="241">
        <f>'Математика-11 2019 расклад'!L109</f>
        <v>86</v>
      </c>
      <c r="F109" s="241">
        <f>'Математика-11 2020 расклад'!L109</f>
        <v>78</v>
      </c>
      <c r="G109" s="242">
        <f>'Математика-11 2021 расклад'!M109</f>
        <v>98</v>
      </c>
      <c r="H109" s="240">
        <f>'Математика-11 2018 расклад'!M109</f>
        <v>13.000499999999999</v>
      </c>
      <c r="I109" s="241">
        <f>'Математика-11 2019 расклад'!M109</f>
        <v>35.999600000000001</v>
      </c>
      <c r="J109" s="241">
        <f>'Математика-11 2020 расклад'!M109</f>
        <v>0</v>
      </c>
      <c r="K109" s="243">
        <f>'Математика-11 2021 расклад'!N109</f>
        <v>28.998200000000001</v>
      </c>
      <c r="L109" s="244">
        <f>'Математика-11 2018 расклад'!N109</f>
        <v>16.05</v>
      </c>
      <c r="M109" s="245">
        <f>'Математика-11 2019 расклад'!N109</f>
        <v>41.86</v>
      </c>
      <c r="N109" s="245"/>
      <c r="O109" s="246">
        <f>'Математика-11 2021 расклад'!O109</f>
        <v>29.59</v>
      </c>
      <c r="P109" s="240">
        <f>'Математика-11 2018 расклад'!O109</f>
        <v>2.9969999999999999</v>
      </c>
      <c r="Q109" s="241">
        <f>'Математика-11 2019 расклад'!O109</f>
        <v>0</v>
      </c>
      <c r="R109" s="241">
        <f>'Математика-11 2020 расклад'!O109</f>
        <v>4.9998000000000005</v>
      </c>
      <c r="S109" s="243">
        <f>'Математика-11 2021 расклад'!P109</f>
        <v>9.9959999999999987</v>
      </c>
      <c r="T109" s="244">
        <f>'Математика-11 2018 расклад'!P109</f>
        <v>3.7</v>
      </c>
      <c r="U109" s="245">
        <f>'Математика-11 2019 расклад'!P109</f>
        <v>0</v>
      </c>
      <c r="V109" s="245">
        <f>'Математика-11 2020 расклад'!P109</f>
        <v>6.41</v>
      </c>
      <c r="W109" s="247">
        <f>'Математика-11 2021 расклад'!Q109</f>
        <v>10.199999999999999</v>
      </c>
    </row>
    <row r="110" spans="1:23" s="1" customFormat="1" ht="15" customHeight="1" x14ac:dyDescent="0.25">
      <c r="A110" s="11">
        <v>27</v>
      </c>
      <c r="B110" s="48">
        <v>61510</v>
      </c>
      <c r="C110" s="239" t="s">
        <v>88</v>
      </c>
      <c r="D110" s="240">
        <f>'Математика-11 2018 расклад'!L110</f>
        <v>76</v>
      </c>
      <c r="E110" s="241">
        <f>'Математика-11 2019 расклад'!L110</f>
        <v>70</v>
      </c>
      <c r="F110" s="241">
        <f>'Математика-11 2020 расклад'!L110</f>
        <v>59</v>
      </c>
      <c r="G110" s="242">
        <f>'Математика-11 2021 расклад'!M110</f>
        <v>64</v>
      </c>
      <c r="H110" s="240">
        <f>'Математика-11 2018 расклад'!M110</f>
        <v>13.9992</v>
      </c>
      <c r="I110" s="241">
        <f>'Математика-11 2019 расклад'!M110</f>
        <v>37.001999999999995</v>
      </c>
      <c r="J110" s="241">
        <f>'Математика-11 2020 расклад'!M110</f>
        <v>0</v>
      </c>
      <c r="K110" s="243">
        <f>'Математика-11 2021 расклад'!N110</f>
        <v>18.003200000000003</v>
      </c>
      <c r="L110" s="244">
        <f>'Математика-11 2018 расклад'!N110</f>
        <v>18.420000000000002</v>
      </c>
      <c r="M110" s="245">
        <f>'Математика-11 2019 расклад'!N110</f>
        <v>52.86</v>
      </c>
      <c r="N110" s="245"/>
      <c r="O110" s="246">
        <f>'Математика-11 2021 расклад'!O110</f>
        <v>28.130000000000003</v>
      </c>
      <c r="P110" s="240">
        <f>'Математика-11 2018 расклад'!O110</f>
        <v>5.0007999999999999</v>
      </c>
      <c r="Q110" s="241">
        <f>'Математика-11 2019 расклад'!O110</f>
        <v>1.0009999999999999</v>
      </c>
      <c r="R110" s="241">
        <f>'Математика-11 2020 расклад'!O110</f>
        <v>2.9972000000000003</v>
      </c>
      <c r="S110" s="243">
        <f>'Математика-11 2021 расклад'!P110</f>
        <v>2.0032000000000001</v>
      </c>
      <c r="T110" s="244">
        <f>'Математика-11 2018 расклад'!P110</f>
        <v>6.58</v>
      </c>
      <c r="U110" s="245">
        <f>'Математика-11 2019 расклад'!P110</f>
        <v>1.43</v>
      </c>
      <c r="V110" s="245">
        <f>'Математика-11 2020 расклад'!P110</f>
        <v>5.08</v>
      </c>
      <c r="W110" s="247">
        <f>'Математика-11 2021 расклад'!Q110</f>
        <v>3.13</v>
      </c>
    </row>
    <row r="111" spans="1:23" s="1" customFormat="1" ht="15" customHeight="1" x14ac:dyDescent="0.25">
      <c r="A111" s="11">
        <v>28</v>
      </c>
      <c r="B111" s="50">
        <v>61520</v>
      </c>
      <c r="C111" s="248" t="s">
        <v>117</v>
      </c>
      <c r="D111" s="240">
        <f>'Математика-11 2018 расклад'!L111</f>
        <v>29</v>
      </c>
      <c r="E111" s="241">
        <f>'Математика-11 2019 расклад'!L111</f>
        <v>44</v>
      </c>
      <c r="F111" s="241">
        <f>'Математика-11 2020 расклад'!L111</f>
        <v>63</v>
      </c>
      <c r="G111" s="242">
        <f>'Математика-11 2021 расклад'!M111</f>
        <v>40</v>
      </c>
      <c r="H111" s="240">
        <f>'Математика-11 2018 расклад'!M111</f>
        <v>16.002200000000002</v>
      </c>
      <c r="I111" s="241">
        <f>'Математика-11 2019 расклад'!M111</f>
        <v>29.999200000000002</v>
      </c>
      <c r="J111" s="241">
        <f>'Математика-11 2020 расклад'!M111</f>
        <v>0</v>
      </c>
      <c r="K111" s="243">
        <f>'Математика-11 2021 расклад'!N111</f>
        <v>27</v>
      </c>
      <c r="L111" s="244">
        <f>'Математика-11 2018 расклад'!N111</f>
        <v>55.18</v>
      </c>
      <c r="M111" s="245">
        <f>'Математика-11 2019 расклад'!N111</f>
        <v>68.180000000000007</v>
      </c>
      <c r="N111" s="245"/>
      <c r="O111" s="246">
        <f>'Математика-11 2021 расклад'!O111</f>
        <v>67.5</v>
      </c>
      <c r="P111" s="240">
        <f>'Математика-11 2018 расклад'!O111</f>
        <v>0</v>
      </c>
      <c r="Q111" s="241">
        <f>'Математика-11 2019 расклад'!O111</f>
        <v>0</v>
      </c>
      <c r="R111" s="241">
        <f>'Математика-11 2020 расклад'!O111</f>
        <v>5.0022000000000002</v>
      </c>
      <c r="S111" s="243">
        <f>'Математика-11 2021 расклад'!P111</f>
        <v>0</v>
      </c>
      <c r="T111" s="244">
        <f>'Математика-11 2018 расклад'!P111</f>
        <v>0</v>
      </c>
      <c r="U111" s="245">
        <f>'Математика-11 2019 расклад'!P111</f>
        <v>0</v>
      </c>
      <c r="V111" s="245">
        <f>'Математика-11 2020 расклад'!P111</f>
        <v>7.94</v>
      </c>
      <c r="W111" s="247">
        <f>'Математика-11 2021 расклад'!Q111</f>
        <v>0</v>
      </c>
    </row>
    <row r="112" spans="1:23" s="1" customFormat="1" ht="15" customHeight="1" x14ac:dyDescent="0.25">
      <c r="A112" s="15">
        <v>29</v>
      </c>
      <c r="B112" s="50">
        <v>61540</v>
      </c>
      <c r="C112" s="248" t="s">
        <v>147</v>
      </c>
      <c r="D112" s="240" t="s">
        <v>146</v>
      </c>
      <c r="E112" s="241" t="s">
        <v>146</v>
      </c>
      <c r="F112" s="241">
        <f>'Математика-11 2020 расклад'!L112</f>
        <v>40</v>
      </c>
      <c r="G112" s="242">
        <f>'Математика-11 2021 расклад'!M112</f>
        <v>23</v>
      </c>
      <c r="H112" s="240" t="s">
        <v>146</v>
      </c>
      <c r="I112" s="241" t="s">
        <v>146</v>
      </c>
      <c r="J112" s="241">
        <f>'Математика-11 2020 расклад'!M112</f>
        <v>0</v>
      </c>
      <c r="K112" s="243">
        <f>'Математика-11 2021 расклад'!N112</f>
        <v>2.0009999999999999</v>
      </c>
      <c r="L112" s="244" t="s">
        <v>146</v>
      </c>
      <c r="M112" s="245" t="s">
        <v>146</v>
      </c>
      <c r="N112" s="245"/>
      <c r="O112" s="246">
        <f>'Математика-11 2021 расклад'!O112</f>
        <v>8.6999999999999993</v>
      </c>
      <c r="P112" s="240" t="s">
        <v>146</v>
      </c>
      <c r="Q112" s="241" t="s">
        <v>146</v>
      </c>
      <c r="R112" s="241">
        <f>'Математика-11 2020 расклад'!O112</f>
        <v>3</v>
      </c>
      <c r="S112" s="243">
        <f>'Математика-11 2021 расклад'!P112</f>
        <v>2.9991999999999996</v>
      </c>
      <c r="T112" s="244" t="s">
        <v>146</v>
      </c>
      <c r="U112" s="245" t="s">
        <v>146</v>
      </c>
      <c r="V112" s="245">
        <f>'Математика-11 2020 расклад'!P112</f>
        <v>7.5</v>
      </c>
      <c r="W112" s="247">
        <f>'Математика-11 2021 расклад'!Q112</f>
        <v>13.04</v>
      </c>
    </row>
    <row r="113" spans="1:23" s="1" customFormat="1" ht="15" customHeight="1" x14ac:dyDescent="0.25">
      <c r="A113" s="15">
        <v>30</v>
      </c>
      <c r="B113" s="50">
        <v>61560</v>
      </c>
      <c r="C113" s="248" t="s">
        <v>119</v>
      </c>
      <c r="D113" s="240" t="s">
        <v>146</v>
      </c>
      <c r="E113" s="241" t="s">
        <v>146</v>
      </c>
      <c r="F113" s="241" t="s">
        <v>146</v>
      </c>
      <c r="G113" s="242">
        <f>'Математика-11 2021 расклад'!M113</f>
        <v>30</v>
      </c>
      <c r="H113" s="240" t="s">
        <v>146</v>
      </c>
      <c r="I113" s="241" t="s">
        <v>146</v>
      </c>
      <c r="J113" s="241" t="s">
        <v>146</v>
      </c>
      <c r="K113" s="243">
        <f>'Математика-11 2021 расклад'!N113</f>
        <v>0.99900000000000011</v>
      </c>
      <c r="L113" s="240" t="s">
        <v>146</v>
      </c>
      <c r="M113" s="241" t="s">
        <v>146</v>
      </c>
      <c r="N113" s="245" t="s">
        <v>146</v>
      </c>
      <c r="O113" s="246">
        <f>'Математика-11 2021 расклад'!O113</f>
        <v>3.33</v>
      </c>
      <c r="P113" s="240" t="s">
        <v>146</v>
      </c>
      <c r="Q113" s="241" t="s">
        <v>146</v>
      </c>
      <c r="R113" s="241" t="s">
        <v>146</v>
      </c>
      <c r="S113" s="243">
        <f>'Математика-11 2021 расклад'!P113</f>
        <v>15</v>
      </c>
      <c r="T113" s="240" t="s">
        <v>146</v>
      </c>
      <c r="U113" s="241" t="s">
        <v>146</v>
      </c>
      <c r="V113" s="245" t="s">
        <v>146</v>
      </c>
      <c r="W113" s="247">
        <f>'Математика-11 2021 расклад'!Q113</f>
        <v>50</v>
      </c>
    </row>
    <row r="114" spans="1:23" s="1" customFormat="1" ht="15" customHeight="1" thickBot="1" x14ac:dyDescent="0.3">
      <c r="A114" s="12">
        <v>31</v>
      </c>
      <c r="B114" s="50">
        <v>61570</v>
      </c>
      <c r="C114" s="248" t="s">
        <v>121</v>
      </c>
      <c r="D114" s="240" t="s">
        <v>146</v>
      </c>
      <c r="E114" s="241" t="s">
        <v>146</v>
      </c>
      <c r="F114" s="251" t="s">
        <v>146</v>
      </c>
      <c r="G114" s="252" t="s">
        <v>146</v>
      </c>
      <c r="H114" s="250" t="s">
        <v>146</v>
      </c>
      <c r="I114" s="251" t="s">
        <v>146</v>
      </c>
      <c r="J114" s="251" t="s">
        <v>146</v>
      </c>
      <c r="K114" s="253" t="s">
        <v>146</v>
      </c>
      <c r="L114" s="240" t="s">
        <v>146</v>
      </c>
      <c r="M114" s="241" t="s">
        <v>146</v>
      </c>
      <c r="N114" s="255" t="s">
        <v>146</v>
      </c>
      <c r="O114" s="256" t="s">
        <v>146</v>
      </c>
      <c r="P114" s="240" t="s">
        <v>146</v>
      </c>
      <c r="Q114" s="241" t="s">
        <v>146</v>
      </c>
      <c r="R114" s="251" t="s">
        <v>146</v>
      </c>
      <c r="S114" s="253" t="s">
        <v>146</v>
      </c>
      <c r="T114" s="240" t="s">
        <v>146</v>
      </c>
      <c r="U114" s="241" t="s">
        <v>146</v>
      </c>
      <c r="V114" s="255" t="s">
        <v>146</v>
      </c>
      <c r="W114" s="257" t="s">
        <v>146</v>
      </c>
    </row>
    <row r="115" spans="1:23" s="1" customFormat="1" ht="15" customHeight="1" thickBot="1" x14ac:dyDescent="0.3">
      <c r="A115" s="40"/>
      <c r="B115" s="56"/>
      <c r="C115" s="258" t="s">
        <v>106</v>
      </c>
      <c r="D115" s="212">
        <f>'Математика-11 2018 расклад'!L115</f>
        <v>239</v>
      </c>
      <c r="E115" s="213">
        <f>'Математика-11 2019 расклад'!L115</f>
        <v>242</v>
      </c>
      <c r="F115" s="213">
        <f>'Математика-11 2020 расклад'!L115</f>
        <v>286</v>
      </c>
      <c r="G115" s="214">
        <f>'Математика-11 2021 расклад'!M115</f>
        <v>263</v>
      </c>
      <c r="H115" s="212">
        <f>'Математика-11 2018 расклад'!M115</f>
        <v>78.006600000000006</v>
      </c>
      <c r="I115" s="213">
        <f>'Математика-11 2019 расклад'!M115</f>
        <v>122.0026</v>
      </c>
      <c r="J115" s="213">
        <f>'Математика-11 2020 расклад'!M115</f>
        <v>0</v>
      </c>
      <c r="K115" s="215">
        <f>'Математика-11 2021 расклад'!N115</f>
        <v>95.996099999999998</v>
      </c>
      <c r="L115" s="216">
        <f>'Математика-11 2018 расклад'!N115</f>
        <v>26.777142857142856</v>
      </c>
      <c r="M115" s="217">
        <f>'Математика-11 2019 расклад'!N115</f>
        <v>43.631250000000001</v>
      </c>
      <c r="N115" s="217">
        <f>'Математика-11 2020 расклад'!N115</f>
        <v>0</v>
      </c>
      <c r="O115" s="218">
        <f>'Математика-11 2021 расклад'!O115</f>
        <v>35.317142857142862</v>
      </c>
      <c r="P115" s="212">
        <f>'Математика-11 2018 расклад'!O115</f>
        <v>8.9996999999999989</v>
      </c>
      <c r="Q115" s="213">
        <f>'Математика-11 2019 расклад'!O115</f>
        <v>1.9983999999999997</v>
      </c>
      <c r="R115" s="213">
        <f>'Математика-11 2020 расклад'!O115</f>
        <v>19.000900000000001</v>
      </c>
      <c r="S115" s="215">
        <f>'Математика-11 2021 расклад'!P115</f>
        <v>19.000499999999999</v>
      </c>
      <c r="T115" s="216">
        <f>'Математика-11 2018 расклад'!P115</f>
        <v>3.9542857142857142</v>
      </c>
      <c r="U115" s="217">
        <f>'Математика-11 2019 расклад'!P115</f>
        <v>0.87874999999999992</v>
      </c>
      <c r="V115" s="217">
        <f>'Математика-11 2020 расклад'!P115</f>
        <v>8.6660000000000004</v>
      </c>
      <c r="W115" s="219">
        <f>'Математика-11 2021 расклад'!Q115</f>
        <v>9.961666666666666</v>
      </c>
    </row>
    <row r="116" spans="1:23" s="1" customFormat="1" ht="15" customHeight="1" x14ac:dyDescent="0.25">
      <c r="A116" s="10">
        <v>1</v>
      </c>
      <c r="B116" s="49">
        <v>70020</v>
      </c>
      <c r="C116" s="230" t="s">
        <v>89</v>
      </c>
      <c r="D116" s="231">
        <f>'Математика-11 2018 расклад'!L116</f>
        <v>36</v>
      </c>
      <c r="E116" s="232">
        <f>'Математика-11 2019 расклад'!L116</f>
        <v>36</v>
      </c>
      <c r="F116" s="232">
        <f>'Математика-11 2020 расклад'!L116</f>
        <v>44</v>
      </c>
      <c r="G116" s="233">
        <f>'Математика-11 2021 расклад'!M116</f>
        <v>34</v>
      </c>
      <c r="H116" s="231">
        <f>'Математика-11 2018 расклад'!M116</f>
        <v>16.999200000000002</v>
      </c>
      <c r="I116" s="232">
        <f>'Математика-11 2019 расклад'!M116</f>
        <v>23.000399999999999</v>
      </c>
      <c r="J116" s="232">
        <f>'Математика-11 2020 расклад'!M116</f>
        <v>0</v>
      </c>
      <c r="K116" s="234">
        <f>'Математика-11 2021 расклад'!N116</f>
        <v>17.999600000000001</v>
      </c>
      <c r="L116" s="235">
        <f>'Математика-11 2018 расклад'!N116</f>
        <v>47.22</v>
      </c>
      <c r="M116" s="236">
        <f>'Математика-11 2019 расклад'!N116</f>
        <v>63.89</v>
      </c>
      <c r="N116" s="236"/>
      <c r="O116" s="237">
        <f>'Математика-11 2021 расклад'!O116</f>
        <v>52.94</v>
      </c>
      <c r="P116" s="231">
        <f>'Математика-11 2018 расклад'!O116</f>
        <v>1.0007999999999999</v>
      </c>
      <c r="Q116" s="232">
        <f>'Математика-11 2019 расклад'!O116</f>
        <v>0</v>
      </c>
      <c r="R116" s="232">
        <f>'Математика-11 2020 расклад'!O116</f>
        <v>0</v>
      </c>
      <c r="S116" s="234">
        <f>'Математика-11 2021 расклад'!P116</f>
        <v>0</v>
      </c>
      <c r="T116" s="235">
        <f>'Математика-11 2018 расклад'!P116</f>
        <v>2.78</v>
      </c>
      <c r="U116" s="236">
        <f>'Математика-11 2019 расклад'!P116</f>
        <v>0</v>
      </c>
      <c r="V116" s="236">
        <f>'Математика-11 2020 расклад'!P116</f>
        <v>0</v>
      </c>
      <c r="W116" s="238">
        <f>'Математика-11 2021 расклад'!Q116</f>
        <v>0</v>
      </c>
    </row>
    <row r="117" spans="1:23" s="1" customFormat="1" ht="15" customHeight="1" x14ac:dyDescent="0.25">
      <c r="A117" s="16">
        <v>2</v>
      </c>
      <c r="B117" s="48">
        <v>70110</v>
      </c>
      <c r="C117" s="239" t="s">
        <v>92</v>
      </c>
      <c r="D117" s="240">
        <f>'Математика-11 2018 расклад'!L117</f>
        <v>23</v>
      </c>
      <c r="E117" s="241">
        <f>'Математика-11 2019 расклад'!L117</f>
        <v>30</v>
      </c>
      <c r="F117" s="241">
        <f>'Математика-11 2020 расклад'!L117</f>
        <v>32</v>
      </c>
      <c r="G117" s="242">
        <f>'Математика-11 2021 расклад'!M117</f>
        <v>28</v>
      </c>
      <c r="H117" s="240">
        <f>'Математика-11 2018 расклад'!M117</f>
        <v>2.9991999999999996</v>
      </c>
      <c r="I117" s="241">
        <f>'Математика-11 2019 расклад'!M117</f>
        <v>15</v>
      </c>
      <c r="J117" s="241">
        <f>'Математика-11 2020 расклад'!M117</f>
        <v>0</v>
      </c>
      <c r="K117" s="243">
        <f>'Математика-11 2021 расклад'!N117</f>
        <v>9.9987999999999992</v>
      </c>
      <c r="L117" s="244">
        <f>'Математика-11 2018 расклад'!N117</f>
        <v>13.04</v>
      </c>
      <c r="M117" s="245">
        <f>'Математика-11 2019 расклад'!N117</f>
        <v>50</v>
      </c>
      <c r="N117" s="245"/>
      <c r="O117" s="246">
        <f>'Математика-11 2021 расклад'!O117</f>
        <v>35.71</v>
      </c>
      <c r="P117" s="240">
        <f>'Математика-11 2018 расклад'!O117</f>
        <v>0</v>
      </c>
      <c r="Q117" s="241">
        <f>'Математика-11 2019 расклад'!O117</f>
        <v>0</v>
      </c>
      <c r="R117" s="241">
        <f>'Математика-11 2020 расклад'!O117</f>
        <v>4</v>
      </c>
      <c r="S117" s="243">
        <f>'Математика-11 2021 расклад'!P117</f>
        <v>0.99959999999999993</v>
      </c>
      <c r="T117" s="244">
        <f>'Математика-11 2018 расклад'!P117</f>
        <v>0</v>
      </c>
      <c r="U117" s="245">
        <f>'Математика-11 2019 расклад'!P117</f>
        <v>0</v>
      </c>
      <c r="V117" s="245">
        <f>'Математика-11 2020 расклад'!P117</f>
        <v>12.5</v>
      </c>
      <c r="W117" s="247">
        <f>'Математика-11 2021 расклад'!Q117</f>
        <v>3.57</v>
      </c>
    </row>
    <row r="118" spans="1:23" s="1" customFormat="1" ht="15" customHeight="1" x14ac:dyDescent="0.25">
      <c r="A118" s="11">
        <v>3</v>
      </c>
      <c r="B118" s="48">
        <v>70021</v>
      </c>
      <c r="C118" s="239" t="s">
        <v>90</v>
      </c>
      <c r="D118" s="240">
        <f>'Математика-11 2018 расклад'!L118</f>
        <v>47</v>
      </c>
      <c r="E118" s="241">
        <f>'Математика-11 2019 расклад'!L118</f>
        <v>44</v>
      </c>
      <c r="F118" s="241">
        <f>'Математика-11 2020 расклад'!L118</f>
        <v>54</v>
      </c>
      <c r="G118" s="242">
        <f>'Математика-11 2021 расклад'!M118</f>
        <v>49</v>
      </c>
      <c r="H118" s="240">
        <f>'Математика-11 2018 расклад'!M118</f>
        <v>16.003499999999999</v>
      </c>
      <c r="I118" s="241">
        <f>'Математика-11 2019 расклад'!M118</f>
        <v>22</v>
      </c>
      <c r="J118" s="241">
        <f>'Математика-11 2020 расклад'!M118</f>
        <v>0</v>
      </c>
      <c r="K118" s="243">
        <f>'Математика-11 2021 расклад'!N118</f>
        <v>25.999400000000001</v>
      </c>
      <c r="L118" s="244">
        <f>'Математика-11 2018 расклад'!N118</f>
        <v>34.049999999999997</v>
      </c>
      <c r="M118" s="245">
        <f>'Математика-11 2019 расклад'!N118</f>
        <v>50</v>
      </c>
      <c r="N118" s="245"/>
      <c r="O118" s="246">
        <f>'Математика-11 2021 расклад'!O118</f>
        <v>53.06</v>
      </c>
      <c r="P118" s="240">
        <f>'Математика-11 2018 расклад'!O118</f>
        <v>1.0011000000000001</v>
      </c>
      <c r="Q118" s="241">
        <f>'Математика-11 2019 расклад'!O118</f>
        <v>0.99879999999999991</v>
      </c>
      <c r="R118" s="241">
        <f>'Математика-11 2020 расклад'!O118</f>
        <v>0.99900000000000011</v>
      </c>
      <c r="S118" s="243">
        <f>'Математика-11 2021 расклад'!P118</f>
        <v>0</v>
      </c>
      <c r="T118" s="244">
        <f>'Математика-11 2018 расклад'!P118</f>
        <v>2.13</v>
      </c>
      <c r="U118" s="245">
        <f>'Математика-11 2019 расклад'!P118</f>
        <v>2.27</v>
      </c>
      <c r="V118" s="245">
        <f>'Математика-11 2020 расклад'!P118</f>
        <v>1.85</v>
      </c>
      <c r="W118" s="247">
        <f>'Математика-11 2021 расклад'!Q118</f>
        <v>0</v>
      </c>
    </row>
    <row r="119" spans="1:23" s="1" customFormat="1" ht="15" customHeight="1" x14ac:dyDescent="0.25">
      <c r="A119" s="11">
        <v>4</v>
      </c>
      <c r="B119" s="48">
        <v>70040</v>
      </c>
      <c r="C119" s="239" t="s">
        <v>91</v>
      </c>
      <c r="D119" s="240">
        <f>'Математика-11 2018 расклад'!L119</f>
        <v>14</v>
      </c>
      <c r="E119" s="241">
        <f>'Математика-11 2019 расклад'!L119</f>
        <v>11</v>
      </c>
      <c r="F119" s="241">
        <f>'Математика-11 2020 расклад'!L119</f>
        <v>3</v>
      </c>
      <c r="G119" s="242">
        <f>'Математика-11 2021 расклад'!M119</f>
        <v>13</v>
      </c>
      <c r="H119" s="240">
        <f>'Математика-11 2018 расклад'!M119</f>
        <v>2.0005999999999999</v>
      </c>
      <c r="I119" s="241">
        <f>'Математика-11 2019 расклад'!M119</f>
        <v>2.9996999999999998</v>
      </c>
      <c r="J119" s="241">
        <f>'Математика-11 2020 расклад'!M119</f>
        <v>0</v>
      </c>
      <c r="K119" s="243">
        <f>'Математика-11 2021 расклад'!N119</f>
        <v>4.0000999999999998</v>
      </c>
      <c r="L119" s="244">
        <f>'Математика-11 2018 расклад'!N119</f>
        <v>14.29</v>
      </c>
      <c r="M119" s="245">
        <f>'Математика-11 2019 расклад'!N119</f>
        <v>27.27</v>
      </c>
      <c r="N119" s="245"/>
      <c r="O119" s="246">
        <f>'Математика-11 2021 расклад'!O119</f>
        <v>30.77</v>
      </c>
      <c r="P119" s="240">
        <f>'Математика-11 2018 расклад'!O119</f>
        <v>0</v>
      </c>
      <c r="Q119" s="241">
        <f>'Математика-11 2019 расклад'!O119</f>
        <v>0</v>
      </c>
      <c r="R119" s="241">
        <f>'Математика-11 2020 расклад'!O119</f>
        <v>0</v>
      </c>
      <c r="S119" s="243">
        <f>'Математика-11 2021 расклад'!P119</f>
        <v>0.99970000000000003</v>
      </c>
      <c r="T119" s="244">
        <f>'Математика-11 2018 расклад'!P119</f>
        <v>0</v>
      </c>
      <c r="U119" s="245">
        <f>'Математика-11 2019 расклад'!P119</f>
        <v>0</v>
      </c>
      <c r="V119" s="245">
        <f>'Математика-11 2020 расклад'!P119</f>
        <v>0</v>
      </c>
      <c r="W119" s="247">
        <f>'Математика-11 2021 расклад'!Q119</f>
        <v>7.69</v>
      </c>
    </row>
    <row r="120" spans="1:23" s="1" customFormat="1" ht="15" customHeight="1" x14ac:dyDescent="0.25">
      <c r="A120" s="11">
        <v>5</v>
      </c>
      <c r="B120" s="48">
        <v>70100</v>
      </c>
      <c r="C120" s="239" t="s">
        <v>107</v>
      </c>
      <c r="D120" s="240">
        <f>'Математика-11 2018 расклад'!L120</f>
        <v>64</v>
      </c>
      <c r="E120" s="241">
        <f>'Математика-11 2019 расклад'!L120</f>
        <v>60</v>
      </c>
      <c r="F120" s="241">
        <f>'Математика-11 2020 расклад'!L120</f>
        <v>56</v>
      </c>
      <c r="G120" s="242">
        <f>'Математика-11 2021 расклад'!M120</f>
        <v>41</v>
      </c>
      <c r="H120" s="240">
        <f>'Математика-11 2018 расклад'!M120</f>
        <v>33.004800000000003</v>
      </c>
      <c r="I120" s="241">
        <f>'Математика-11 2019 расклад'!M120</f>
        <v>40.002000000000002</v>
      </c>
      <c r="J120" s="241">
        <f>'Математика-11 2020 расклад'!M120</f>
        <v>0</v>
      </c>
      <c r="K120" s="243">
        <f>'Математика-11 2021 расклад'!N120</f>
        <v>18.999400000000001</v>
      </c>
      <c r="L120" s="244">
        <f>'Математика-11 2018 расклад'!N120</f>
        <v>51.57</v>
      </c>
      <c r="M120" s="245">
        <f>'Математика-11 2019 расклад'!N120</f>
        <v>66.67</v>
      </c>
      <c r="N120" s="245"/>
      <c r="O120" s="246">
        <f>'Математика-11 2021 расклад'!O120</f>
        <v>46.34</v>
      </c>
      <c r="P120" s="240">
        <f>'Математика-11 2018 расклад'!O120</f>
        <v>0.99840000000000007</v>
      </c>
      <c r="Q120" s="241">
        <f>'Математика-11 2019 расклад'!O120</f>
        <v>0</v>
      </c>
      <c r="R120" s="241">
        <f>'Математика-11 2020 расклад'!O120</f>
        <v>1.0024000000000002</v>
      </c>
      <c r="S120" s="243">
        <f>'Математика-11 2021 расклад'!P120</f>
        <v>1.0004</v>
      </c>
      <c r="T120" s="244">
        <f>'Математика-11 2018 расклад'!P120</f>
        <v>1.56</v>
      </c>
      <c r="U120" s="245">
        <f>'Математика-11 2019 расклад'!P120</f>
        <v>0</v>
      </c>
      <c r="V120" s="245">
        <f>'Математика-11 2020 расклад'!P120</f>
        <v>1.79</v>
      </c>
      <c r="W120" s="247">
        <f>'Математика-11 2021 расклад'!Q120</f>
        <v>2.44</v>
      </c>
    </row>
    <row r="121" spans="1:23" s="1" customFormat="1" ht="15" customHeight="1" x14ac:dyDescent="0.25">
      <c r="A121" s="11">
        <v>6</v>
      </c>
      <c r="B121" s="48">
        <v>70270</v>
      </c>
      <c r="C121" s="239" t="s">
        <v>93</v>
      </c>
      <c r="D121" s="240">
        <f>'Математика-11 2018 расклад'!L121</f>
        <v>22</v>
      </c>
      <c r="E121" s="241">
        <f>'Математика-11 2019 расклад'!L121</f>
        <v>21</v>
      </c>
      <c r="F121" s="241">
        <f>'Математика-11 2020 расклад'!L121</f>
        <v>35</v>
      </c>
      <c r="G121" s="242">
        <f>'Математика-11 2021 расклад'!M121</f>
        <v>21</v>
      </c>
      <c r="H121" s="240">
        <f>'Математика-11 2018 расклад'!M121</f>
        <v>3.9995999999999996</v>
      </c>
      <c r="I121" s="241">
        <f>'Математика-11 2019 расклад'!M121</f>
        <v>7.998899999999999</v>
      </c>
      <c r="J121" s="241">
        <f>'Математика-11 2020 расклад'!M121</f>
        <v>0</v>
      </c>
      <c r="K121" s="243">
        <f>'Математика-11 2021 расклад'!N121</f>
        <v>2.9988000000000001</v>
      </c>
      <c r="L121" s="244">
        <f>'Математика-11 2018 расклад'!N121</f>
        <v>18.18</v>
      </c>
      <c r="M121" s="245">
        <f>'Математика-11 2019 расклад'!N121</f>
        <v>38.089999999999996</v>
      </c>
      <c r="N121" s="245"/>
      <c r="O121" s="246">
        <f>'Математика-11 2021 расклад'!O121</f>
        <v>14.28</v>
      </c>
      <c r="P121" s="240">
        <f>'Математика-11 2018 расклад'!O121</f>
        <v>1.9997999999999998</v>
      </c>
      <c r="Q121" s="241">
        <f>'Математика-11 2019 расклад'!O121</f>
        <v>0.99959999999999993</v>
      </c>
      <c r="R121" s="241">
        <f>'Математика-11 2020 расклад'!O121</f>
        <v>5.0015000000000001</v>
      </c>
      <c r="S121" s="243">
        <f>'Математика-11 2021 расклад'!P121</f>
        <v>0.99959999999999993</v>
      </c>
      <c r="T121" s="244">
        <f>'Математика-11 2018 расклад'!P121</f>
        <v>9.09</v>
      </c>
      <c r="U121" s="245">
        <f>'Математика-11 2019 расклад'!P121</f>
        <v>4.76</v>
      </c>
      <c r="V121" s="245">
        <f>'Математика-11 2020 расклад'!P121</f>
        <v>14.29</v>
      </c>
      <c r="W121" s="247">
        <f>'Математика-11 2021 расклад'!Q121</f>
        <v>4.76</v>
      </c>
    </row>
    <row r="122" spans="1:23" s="1" customFormat="1" ht="15" customHeight="1" x14ac:dyDescent="0.25">
      <c r="A122" s="11">
        <v>7</v>
      </c>
      <c r="B122" s="48">
        <v>70510</v>
      </c>
      <c r="C122" s="239" t="s">
        <v>94</v>
      </c>
      <c r="D122" s="240" t="s">
        <v>146</v>
      </c>
      <c r="E122" s="241">
        <f>'Математика-11 2019 расклад'!L122</f>
        <v>8</v>
      </c>
      <c r="F122" s="241" t="s">
        <v>146</v>
      </c>
      <c r="G122" s="242" t="s">
        <v>146</v>
      </c>
      <c r="H122" s="240" t="s">
        <v>146</v>
      </c>
      <c r="I122" s="241">
        <f>'Математика-11 2019 расклад'!M122</f>
        <v>2</v>
      </c>
      <c r="J122" s="241" t="s">
        <v>146</v>
      </c>
      <c r="K122" s="243" t="s">
        <v>146</v>
      </c>
      <c r="L122" s="244" t="s">
        <v>146</v>
      </c>
      <c r="M122" s="245">
        <f>'Математика-11 2019 расклад'!N122</f>
        <v>25</v>
      </c>
      <c r="N122" s="245"/>
      <c r="O122" s="246" t="s">
        <v>146</v>
      </c>
      <c r="P122" s="240" t="s">
        <v>146</v>
      </c>
      <c r="Q122" s="241">
        <f>'Математика-11 2019 расклад'!O122</f>
        <v>0</v>
      </c>
      <c r="R122" s="241" t="s">
        <v>146</v>
      </c>
      <c r="S122" s="243" t="s">
        <v>146</v>
      </c>
      <c r="T122" s="244" t="s">
        <v>146</v>
      </c>
      <c r="U122" s="245">
        <f>'Математика-11 2019 расклад'!P122</f>
        <v>0</v>
      </c>
      <c r="V122" s="245" t="s">
        <v>146</v>
      </c>
      <c r="W122" s="247" t="s">
        <v>146</v>
      </c>
    </row>
    <row r="123" spans="1:23" s="1" customFormat="1" ht="15" customHeight="1" x14ac:dyDescent="0.25">
      <c r="A123" s="15">
        <v>8</v>
      </c>
      <c r="B123" s="50">
        <v>10880</v>
      </c>
      <c r="C123" s="248" t="s">
        <v>118</v>
      </c>
      <c r="D123" s="240">
        <f>'Математика-11 2018 расклад'!L123</f>
        <v>33</v>
      </c>
      <c r="E123" s="241">
        <f>'Математика-11 2019 расклад'!L123</f>
        <v>32</v>
      </c>
      <c r="F123" s="241">
        <f>'Математика-11 2020 расклад'!L123</f>
        <v>62</v>
      </c>
      <c r="G123" s="242">
        <f>'Математика-11 2021 расклад'!M123</f>
        <v>52</v>
      </c>
      <c r="H123" s="240">
        <f>'Математика-11 2018 расклад'!M123</f>
        <v>2.9996999999999998</v>
      </c>
      <c r="I123" s="241">
        <f>'Математика-11 2019 расклад'!M123</f>
        <v>9.0015999999999998</v>
      </c>
      <c r="J123" s="241">
        <f>'Математика-11 2020 расклад'!M123</f>
        <v>0</v>
      </c>
      <c r="K123" s="243">
        <f>'Математика-11 2021 расклад'!N123</f>
        <v>13</v>
      </c>
      <c r="L123" s="244">
        <f>'Математика-11 2018 расклад'!N123</f>
        <v>9.09</v>
      </c>
      <c r="M123" s="245">
        <f>'Математика-11 2019 расклад'!N123</f>
        <v>28.13</v>
      </c>
      <c r="N123" s="245"/>
      <c r="O123" s="246">
        <f>'Математика-11 2021 расклад'!O123</f>
        <v>25</v>
      </c>
      <c r="P123" s="240">
        <f>'Математика-11 2018 расклад'!O123</f>
        <v>3.9995999999999996</v>
      </c>
      <c r="Q123" s="241">
        <f>'Математика-11 2019 расклад'!O123</f>
        <v>0</v>
      </c>
      <c r="R123" s="241">
        <f>'Математика-11 2020 расклад'!O123</f>
        <v>7.9980000000000011</v>
      </c>
      <c r="S123" s="243">
        <f>'Математика-11 2021 расклад'!P123</f>
        <v>9.001199999999999</v>
      </c>
      <c r="T123" s="244">
        <f>'Математика-11 2018 расклад'!P123</f>
        <v>12.12</v>
      </c>
      <c r="U123" s="245">
        <f>'Математика-11 2019 расклад'!P123</f>
        <v>0</v>
      </c>
      <c r="V123" s="245">
        <f>'Математика-11 2020 расклад'!P123</f>
        <v>12.9</v>
      </c>
      <c r="W123" s="247">
        <f>'Математика-11 2021 расклад'!Q123</f>
        <v>17.309999999999999</v>
      </c>
    </row>
    <row r="124" spans="1:23" s="1" customFormat="1" ht="15" customHeight="1" thickBot="1" x14ac:dyDescent="0.3">
      <c r="A124" s="12">
        <v>9</v>
      </c>
      <c r="B124" s="52">
        <v>10890</v>
      </c>
      <c r="C124" s="249" t="s">
        <v>120</v>
      </c>
      <c r="D124" s="260" t="s">
        <v>146</v>
      </c>
      <c r="E124" s="261" t="s">
        <v>146</v>
      </c>
      <c r="F124" s="261" t="s">
        <v>146</v>
      </c>
      <c r="G124" s="262">
        <f>'Математика-11 2021 расклад'!M124</f>
        <v>25</v>
      </c>
      <c r="H124" s="260" t="s">
        <v>146</v>
      </c>
      <c r="I124" s="261" t="s">
        <v>146</v>
      </c>
      <c r="J124" s="261" t="s">
        <v>146</v>
      </c>
      <c r="K124" s="263">
        <f>'Математика-11 2021 расклад'!N124</f>
        <v>3</v>
      </c>
      <c r="L124" s="264" t="s">
        <v>146</v>
      </c>
      <c r="M124" s="265" t="s">
        <v>146</v>
      </c>
      <c r="N124" s="265" t="s">
        <v>146</v>
      </c>
      <c r="O124" s="266">
        <f>'Математика-11 2021 расклад'!O124</f>
        <v>12</v>
      </c>
      <c r="P124" s="260" t="s">
        <v>146</v>
      </c>
      <c r="Q124" s="261" t="s">
        <v>146</v>
      </c>
      <c r="R124" s="261" t="s">
        <v>146</v>
      </c>
      <c r="S124" s="263">
        <f>'Математика-11 2021 расклад'!P124</f>
        <v>6</v>
      </c>
      <c r="T124" s="264" t="s">
        <v>146</v>
      </c>
      <c r="U124" s="265" t="s">
        <v>146</v>
      </c>
      <c r="V124" s="265" t="s">
        <v>146</v>
      </c>
      <c r="W124" s="267">
        <f>'Математика-11 2021 расклад'!Q124</f>
        <v>24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O7:O124">
    <cfRule type="cellIs" dxfId="96" priority="7" operator="between">
      <formula>90</formula>
      <formula>100</formula>
    </cfRule>
    <cfRule type="cellIs" dxfId="95" priority="8" operator="between">
      <formula>50.004</formula>
      <formula>90</formula>
    </cfRule>
    <cfRule type="cellIs" dxfId="94" priority="9" operator="between">
      <formula>50</formula>
      <formula>50.004</formula>
    </cfRule>
    <cfRule type="cellIs" dxfId="93" priority="10" operator="between">
      <formula>0</formula>
      <formula>50</formula>
    </cfRule>
  </conditionalFormatting>
  <conditionalFormatting sqref="N7:N124">
    <cfRule type="cellIs" dxfId="92" priority="11" operator="between">
      <formula>90</formula>
      <formula>100</formula>
    </cfRule>
    <cfRule type="cellIs" dxfId="91" priority="12" operator="between">
      <formula>50.004</formula>
      <formula>90</formula>
    </cfRule>
    <cfRule type="cellIs" dxfId="90" priority="13" operator="between">
      <formula>50</formula>
      <formula>50.004</formula>
    </cfRule>
    <cfRule type="cellIs" dxfId="89" priority="14" operator="between">
      <formula>0</formula>
      <formula>50</formula>
    </cfRule>
    <cfRule type="cellIs" dxfId="88" priority="1" operator="equal">
      <formula>0</formula>
    </cfRule>
  </conditionalFormatting>
  <conditionalFormatting sqref="M115:M124 M7:M112">
    <cfRule type="cellIs" dxfId="87" priority="15" operator="between">
      <formula>90</formula>
      <formula>100</formula>
    </cfRule>
    <cfRule type="cellIs" dxfId="86" priority="16" operator="between">
      <formula>50.004</formula>
      <formula>90</formula>
    </cfRule>
    <cfRule type="cellIs" dxfId="85" priority="17" operator="between">
      <formula>50</formula>
      <formula>50.004</formula>
    </cfRule>
    <cfRule type="cellIs" dxfId="84" priority="18" operator="between">
      <formula>0</formula>
      <formula>50</formula>
    </cfRule>
  </conditionalFormatting>
  <conditionalFormatting sqref="L115:L124 L7:L112">
    <cfRule type="cellIs" dxfId="83" priority="19" operator="between">
      <formula>90</formula>
      <formula>100</formula>
    </cfRule>
    <cfRule type="cellIs" dxfId="82" priority="20" operator="between">
      <formula>50.004</formula>
      <formula>90</formula>
    </cfRule>
    <cfRule type="cellIs" dxfId="81" priority="21" operator="between">
      <formula>50</formula>
      <formula>50.004</formula>
    </cfRule>
    <cfRule type="cellIs" dxfId="80" priority="22" operator="between">
      <formula>0</formula>
      <formula>50</formula>
    </cfRule>
  </conditionalFormatting>
  <conditionalFormatting sqref="P7:W124">
    <cfRule type="cellIs" dxfId="79" priority="3" operator="equal">
      <formula>"-"</formula>
    </cfRule>
    <cfRule type="cellIs" dxfId="78" priority="4" operator="equal">
      <formula>0</formula>
    </cfRule>
    <cfRule type="cellIs" dxfId="77" priority="6" operator="greaterThanOrEqual">
      <formula>9.99</formula>
    </cfRule>
    <cfRule type="cellIs" dxfId="76" priority="5" operator="between">
      <formula>0</formula>
      <formula>9.99</formula>
    </cfRule>
  </conditionalFormatting>
  <conditionalFormatting sqref="L7:O124">
    <cfRule type="containsBlanks" dxfId="75" priority="2">
      <formula>LEN(TRIM(L7))=0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7"/>
      <c r="M1" s="17" t="s">
        <v>137</v>
      </c>
    </row>
    <row r="2" spans="1:17" ht="18" customHeight="1" x14ac:dyDescent="0.25">
      <c r="A2" s="4"/>
      <c r="B2" s="4"/>
      <c r="C2" s="269" t="s">
        <v>128</v>
      </c>
      <c r="D2" s="269"/>
      <c r="E2" s="269"/>
      <c r="F2" s="66"/>
      <c r="G2" s="66"/>
      <c r="H2" s="66"/>
      <c r="I2" s="66"/>
      <c r="J2" s="26">
        <v>2018</v>
      </c>
      <c r="K2" s="4"/>
      <c r="L2" s="27"/>
      <c r="M2" s="17" t="s">
        <v>138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204"/>
      <c r="M3" s="17" t="s">
        <v>148</v>
      </c>
    </row>
    <row r="4" spans="1:17" ht="18" customHeight="1" thickBot="1" x14ac:dyDescent="0.3">
      <c r="A4" s="275" t="s">
        <v>0</v>
      </c>
      <c r="B4" s="277" t="s">
        <v>1</v>
      </c>
      <c r="C4" s="277" t="s">
        <v>2</v>
      </c>
      <c r="D4" s="285" t="s">
        <v>3</v>
      </c>
      <c r="E4" s="287" t="s">
        <v>132</v>
      </c>
      <c r="F4" s="288"/>
      <c r="G4" s="288"/>
      <c r="H4" s="288"/>
      <c r="I4" s="289"/>
      <c r="J4" s="282" t="s">
        <v>98</v>
      </c>
      <c r="K4" s="4"/>
      <c r="L4" s="18"/>
      <c r="M4" s="17" t="s">
        <v>139</v>
      </c>
    </row>
    <row r="5" spans="1:17" ht="43.5" customHeight="1" thickBot="1" x14ac:dyDescent="0.3">
      <c r="A5" s="276"/>
      <c r="B5" s="278"/>
      <c r="C5" s="278"/>
      <c r="D5" s="286"/>
      <c r="E5" s="188" t="s">
        <v>124</v>
      </c>
      <c r="F5" s="3" t="s">
        <v>125</v>
      </c>
      <c r="G5" s="3" t="s">
        <v>126</v>
      </c>
      <c r="H5" s="3" t="s">
        <v>127</v>
      </c>
      <c r="I5" s="3">
        <v>100</v>
      </c>
      <c r="J5" s="283"/>
      <c r="K5" s="4"/>
      <c r="L5" s="87" t="s">
        <v>123</v>
      </c>
      <c r="M5" s="88" t="s">
        <v>133</v>
      </c>
      <c r="N5" s="88" t="s">
        <v>134</v>
      </c>
      <c r="O5" s="88" t="s">
        <v>129</v>
      </c>
      <c r="P5" s="88" t="s">
        <v>130</v>
      </c>
    </row>
    <row r="6" spans="1:17" ht="15" customHeight="1" thickBot="1" x14ac:dyDescent="0.3">
      <c r="A6" s="29"/>
      <c r="B6" s="30"/>
      <c r="C6" s="30" t="s">
        <v>99</v>
      </c>
      <c r="D6" s="31">
        <f>D7+D8+D17+D30+D48+D68+D83+D115</f>
        <v>2718</v>
      </c>
      <c r="E6" s="145">
        <v>7.9186138613861408</v>
      </c>
      <c r="F6" s="145">
        <v>70.716138613861389</v>
      </c>
      <c r="G6" s="145">
        <v>19.344356435643558</v>
      </c>
      <c r="H6" s="145">
        <v>2.0054455445544548</v>
      </c>
      <c r="I6" s="145">
        <v>1.6237623762376238E-2</v>
      </c>
      <c r="J6" s="118">
        <v>51.62</v>
      </c>
      <c r="K6" s="21"/>
      <c r="L6" s="111">
        <f t="shared" ref="L6:L24" si="0">D6</f>
        <v>2718</v>
      </c>
      <c r="M6" s="112">
        <f>M7+M8+M17+M30+M48+M68+M83+M115</f>
        <v>721.99920000000009</v>
      </c>
      <c r="N6" s="113">
        <f>SUM(G6:I6)</f>
        <v>21.366039603960388</v>
      </c>
      <c r="O6" s="112">
        <f>O7+O8+O17+O30+O48+O68+O83+O115</f>
        <v>134.00189999999998</v>
      </c>
      <c r="P6" s="114">
        <f t="shared" ref="P6:P24" si="1">E6</f>
        <v>7.9186138613861408</v>
      </c>
      <c r="Q6" s="58"/>
    </row>
    <row r="7" spans="1:17" ht="15" customHeight="1" thickBot="1" x14ac:dyDescent="0.3">
      <c r="A7" s="146">
        <v>1</v>
      </c>
      <c r="B7" s="144">
        <v>50050</v>
      </c>
      <c r="C7" s="149" t="s">
        <v>55</v>
      </c>
      <c r="D7" s="189">
        <v>14</v>
      </c>
      <c r="E7" s="129"/>
      <c r="F7" s="129">
        <v>57.14</v>
      </c>
      <c r="G7" s="129">
        <v>42.86</v>
      </c>
      <c r="H7" s="129"/>
      <c r="I7" s="129"/>
      <c r="J7" s="143">
        <v>58</v>
      </c>
      <c r="K7" s="64"/>
      <c r="L7" s="89">
        <f t="shared" si="0"/>
        <v>14</v>
      </c>
      <c r="M7" s="90">
        <f t="shared" ref="M7" si="2">N7*L7/100</f>
        <v>6.0004</v>
      </c>
      <c r="N7" s="91">
        <f t="shared" ref="N7:N70" si="3">SUM(G7:I7)</f>
        <v>42.86</v>
      </c>
      <c r="O7" s="90">
        <f t="shared" ref="O7" si="4">P7*L7/100</f>
        <v>0</v>
      </c>
      <c r="P7" s="92">
        <f t="shared" si="1"/>
        <v>0</v>
      </c>
      <c r="Q7" s="60"/>
    </row>
    <row r="8" spans="1:17" ht="15" customHeight="1" thickBot="1" x14ac:dyDescent="0.3">
      <c r="A8" s="32"/>
      <c r="B8" s="25"/>
      <c r="C8" s="33" t="s">
        <v>100</v>
      </c>
      <c r="D8" s="33">
        <f>SUM(D9:D16)</f>
        <v>251</v>
      </c>
      <c r="E8" s="81">
        <v>3.88375</v>
      </c>
      <c r="F8" s="81">
        <v>67.405000000000001</v>
      </c>
      <c r="G8" s="81">
        <v>26.44875</v>
      </c>
      <c r="H8" s="81">
        <v>2.2625000000000002</v>
      </c>
      <c r="I8" s="81">
        <v>0</v>
      </c>
      <c r="J8" s="41">
        <f>AVERAGE(J9:J16)</f>
        <v>53</v>
      </c>
      <c r="K8" s="21"/>
      <c r="L8" s="111">
        <f t="shared" si="0"/>
        <v>251</v>
      </c>
      <c r="M8" s="112">
        <f>SUM(M9:M16)</f>
        <v>87.996300000000005</v>
      </c>
      <c r="N8" s="113">
        <f t="shared" si="3"/>
        <v>28.71125</v>
      </c>
      <c r="O8" s="112">
        <f>SUM(O9:O16)</f>
        <v>4.9988000000000001</v>
      </c>
      <c r="P8" s="114">
        <f t="shared" si="1"/>
        <v>3.88375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6">
        <v>40</v>
      </c>
      <c r="E9" s="137"/>
      <c r="F9" s="137">
        <v>72.5</v>
      </c>
      <c r="G9" s="137">
        <v>27.5</v>
      </c>
      <c r="H9" s="137"/>
      <c r="I9" s="137"/>
      <c r="J9" s="43">
        <v>54</v>
      </c>
      <c r="K9" s="21"/>
      <c r="L9" s="97">
        <f t="shared" si="0"/>
        <v>40</v>
      </c>
      <c r="M9" s="98">
        <f t="shared" ref="M9:M72" si="5">N9*L9/100</f>
        <v>11</v>
      </c>
      <c r="N9" s="99">
        <f t="shared" si="3"/>
        <v>27.5</v>
      </c>
      <c r="O9" s="98">
        <f t="shared" ref="O9:O72" si="6">P9*L9/100</f>
        <v>0</v>
      </c>
      <c r="P9" s="100">
        <f t="shared" si="1"/>
        <v>0</v>
      </c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7">
        <v>44</v>
      </c>
      <c r="E10" s="137">
        <v>2.27</v>
      </c>
      <c r="F10" s="137">
        <v>72.73</v>
      </c>
      <c r="G10" s="137">
        <v>25</v>
      </c>
      <c r="H10" s="137"/>
      <c r="I10" s="137"/>
      <c r="J10" s="43">
        <v>54</v>
      </c>
      <c r="K10" s="21"/>
      <c r="L10" s="97">
        <f t="shared" si="0"/>
        <v>44</v>
      </c>
      <c r="M10" s="98">
        <f t="shared" si="5"/>
        <v>11</v>
      </c>
      <c r="N10" s="99">
        <f t="shared" si="3"/>
        <v>25</v>
      </c>
      <c r="O10" s="98">
        <f t="shared" si="6"/>
        <v>0.99879999999999991</v>
      </c>
      <c r="P10" s="100">
        <f t="shared" si="1"/>
        <v>2.27</v>
      </c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7">
        <v>78</v>
      </c>
      <c r="E11" s="165"/>
      <c r="F11" s="165">
        <v>41.03</v>
      </c>
      <c r="G11" s="165">
        <v>44.87</v>
      </c>
      <c r="H11" s="165">
        <v>14.1</v>
      </c>
      <c r="I11" s="155"/>
      <c r="J11" s="46">
        <v>65</v>
      </c>
      <c r="K11" s="21"/>
      <c r="L11" s="97">
        <f t="shared" si="0"/>
        <v>78</v>
      </c>
      <c r="M11" s="98">
        <f t="shared" si="5"/>
        <v>45.996600000000001</v>
      </c>
      <c r="N11" s="99">
        <f t="shared" si="3"/>
        <v>58.97</v>
      </c>
      <c r="O11" s="98">
        <f t="shared" si="6"/>
        <v>0</v>
      </c>
      <c r="P11" s="100">
        <f t="shared" si="1"/>
        <v>0</v>
      </c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7">
        <v>25</v>
      </c>
      <c r="E12" s="165"/>
      <c r="F12" s="165">
        <v>76</v>
      </c>
      <c r="G12" s="165">
        <v>20</v>
      </c>
      <c r="H12" s="165">
        <v>4</v>
      </c>
      <c r="I12" s="158"/>
      <c r="J12" s="43">
        <v>54</v>
      </c>
      <c r="K12" s="21"/>
      <c r="L12" s="97">
        <f t="shared" si="0"/>
        <v>25</v>
      </c>
      <c r="M12" s="98">
        <f t="shared" si="5"/>
        <v>6</v>
      </c>
      <c r="N12" s="99">
        <f t="shared" si="3"/>
        <v>24</v>
      </c>
      <c r="O12" s="98">
        <f t="shared" si="6"/>
        <v>0</v>
      </c>
      <c r="P12" s="100">
        <f t="shared" si="1"/>
        <v>0</v>
      </c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6">
        <v>12</v>
      </c>
      <c r="E13" s="165">
        <v>16.670000000000002</v>
      </c>
      <c r="F13" s="165">
        <v>41.67</v>
      </c>
      <c r="G13" s="165">
        <v>41.67</v>
      </c>
      <c r="H13" s="165"/>
      <c r="I13" s="165"/>
      <c r="J13" s="43">
        <v>49</v>
      </c>
      <c r="K13" s="21"/>
      <c r="L13" s="97">
        <f t="shared" si="0"/>
        <v>12</v>
      </c>
      <c r="M13" s="98">
        <f t="shared" si="5"/>
        <v>5.0004</v>
      </c>
      <c r="N13" s="99">
        <f t="shared" si="3"/>
        <v>41.67</v>
      </c>
      <c r="O13" s="98">
        <f t="shared" si="6"/>
        <v>2.0004000000000004</v>
      </c>
      <c r="P13" s="100">
        <f t="shared" si="1"/>
        <v>16.670000000000002</v>
      </c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7">
        <v>19</v>
      </c>
      <c r="E14" s="137"/>
      <c r="F14" s="137">
        <v>84.21</v>
      </c>
      <c r="G14" s="137">
        <v>15.79</v>
      </c>
      <c r="H14" s="137"/>
      <c r="I14" s="137"/>
      <c r="J14" s="43">
        <v>50</v>
      </c>
      <c r="K14" s="21"/>
      <c r="L14" s="97">
        <f t="shared" si="0"/>
        <v>19</v>
      </c>
      <c r="M14" s="98">
        <f t="shared" si="5"/>
        <v>3.0000999999999998</v>
      </c>
      <c r="N14" s="99">
        <f t="shared" si="3"/>
        <v>15.79</v>
      </c>
      <c r="O14" s="98">
        <f t="shared" si="6"/>
        <v>0</v>
      </c>
      <c r="P14" s="100">
        <f t="shared" si="1"/>
        <v>0</v>
      </c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7">
        <v>16</v>
      </c>
      <c r="E15" s="165">
        <v>6.25</v>
      </c>
      <c r="F15" s="165">
        <v>68.75</v>
      </c>
      <c r="G15" s="165">
        <v>25</v>
      </c>
      <c r="H15" s="165"/>
      <c r="I15" s="158"/>
      <c r="J15" s="43">
        <v>51</v>
      </c>
      <c r="K15" s="21"/>
      <c r="L15" s="97">
        <f t="shared" si="0"/>
        <v>16</v>
      </c>
      <c r="M15" s="98">
        <f t="shared" si="5"/>
        <v>4</v>
      </c>
      <c r="N15" s="99">
        <f t="shared" si="3"/>
        <v>25</v>
      </c>
      <c r="O15" s="98">
        <f t="shared" si="6"/>
        <v>1</v>
      </c>
      <c r="P15" s="100">
        <f t="shared" si="1"/>
        <v>6.25</v>
      </c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111</v>
      </c>
      <c r="D16" s="187">
        <v>17</v>
      </c>
      <c r="E16" s="165">
        <v>5.88</v>
      </c>
      <c r="F16" s="165">
        <v>82.35</v>
      </c>
      <c r="G16" s="165">
        <v>11.76</v>
      </c>
      <c r="H16" s="165"/>
      <c r="I16" s="165"/>
      <c r="J16" s="45">
        <v>47</v>
      </c>
      <c r="K16" s="21"/>
      <c r="L16" s="101">
        <f t="shared" si="0"/>
        <v>17</v>
      </c>
      <c r="M16" s="102">
        <f t="shared" si="5"/>
        <v>1.9991999999999999</v>
      </c>
      <c r="N16" s="103">
        <f t="shared" si="3"/>
        <v>11.76</v>
      </c>
      <c r="O16" s="102">
        <f t="shared" si="6"/>
        <v>0.99959999999999993</v>
      </c>
      <c r="P16" s="104">
        <f t="shared" si="1"/>
        <v>5.88</v>
      </c>
      <c r="Q16" s="61"/>
    </row>
    <row r="17" spans="1:17" s="1" customFormat="1" ht="15" customHeight="1" thickBot="1" x14ac:dyDescent="0.3">
      <c r="A17" s="35"/>
      <c r="B17" s="51"/>
      <c r="C17" s="37" t="s">
        <v>101</v>
      </c>
      <c r="D17" s="198">
        <f>SUM(D18:D29)</f>
        <v>246</v>
      </c>
      <c r="E17" s="38">
        <v>17.396999999999998</v>
      </c>
      <c r="F17" s="38">
        <v>66.421000000000006</v>
      </c>
      <c r="G17" s="38">
        <v>14.422999999999998</v>
      </c>
      <c r="H17" s="38">
        <v>1.597</v>
      </c>
      <c r="I17" s="38">
        <v>0.16399999999999998</v>
      </c>
      <c r="J17" s="39">
        <f>AVERAGE(J18:J29)</f>
        <v>44.413000000000004</v>
      </c>
      <c r="K17" s="21"/>
      <c r="L17" s="111">
        <f t="shared" si="0"/>
        <v>246</v>
      </c>
      <c r="M17" s="112">
        <f>SUM(M18:M29)</f>
        <v>58.005800000000001</v>
      </c>
      <c r="N17" s="113">
        <f t="shared" si="3"/>
        <v>16.184000000000001</v>
      </c>
      <c r="O17" s="112">
        <f>SUM(O18:O29)</f>
        <v>19.000699999999998</v>
      </c>
      <c r="P17" s="114">
        <f t="shared" si="1"/>
        <v>17.396999999999998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7">
        <v>27</v>
      </c>
      <c r="E18" s="137">
        <v>7.41</v>
      </c>
      <c r="F18" s="137">
        <v>81.48</v>
      </c>
      <c r="G18" s="137">
        <v>11.11</v>
      </c>
      <c r="H18" s="137"/>
      <c r="I18" s="137"/>
      <c r="J18" s="42">
        <v>45.19</v>
      </c>
      <c r="K18" s="21"/>
      <c r="L18" s="93">
        <f t="shared" si="0"/>
        <v>27</v>
      </c>
      <c r="M18" s="94">
        <f t="shared" ref="M18:M20" si="7">N18*L18/100</f>
        <v>2.9996999999999998</v>
      </c>
      <c r="N18" s="95">
        <f t="shared" si="3"/>
        <v>11.11</v>
      </c>
      <c r="O18" s="94">
        <f t="shared" ref="O18:O20" si="8">P18*L18/100</f>
        <v>2.0007000000000001</v>
      </c>
      <c r="P18" s="96">
        <f t="shared" si="1"/>
        <v>7.41</v>
      </c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6">
        <v>22</v>
      </c>
      <c r="E19" s="137">
        <v>13.64</v>
      </c>
      <c r="F19" s="137">
        <v>77.27</v>
      </c>
      <c r="G19" s="137">
        <v>4.55</v>
      </c>
      <c r="H19" s="137">
        <v>4.55</v>
      </c>
      <c r="I19" s="137"/>
      <c r="J19" s="43">
        <v>45.1</v>
      </c>
      <c r="K19" s="21"/>
      <c r="L19" s="97">
        <f t="shared" si="0"/>
        <v>22</v>
      </c>
      <c r="M19" s="98">
        <f t="shared" si="7"/>
        <v>2.0019999999999998</v>
      </c>
      <c r="N19" s="99">
        <f t="shared" si="3"/>
        <v>9.1</v>
      </c>
      <c r="O19" s="98">
        <f t="shared" si="8"/>
        <v>3.0008000000000004</v>
      </c>
      <c r="P19" s="100">
        <f t="shared" si="1"/>
        <v>13.64</v>
      </c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7">
        <v>25</v>
      </c>
      <c r="E20" s="137">
        <v>12</v>
      </c>
      <c r="F20" s="137">
        <v>44</v>
      </c>
      <c r="G20" s="137">
        <v>40</v>
      </c>
      <c r="H20" s="137">
        <v>4</v>
      </c>
      <c r="I20" s="137"/>
      <c r="J20" s="43">
        <v>53.4</v>
      </c>
      <c r="K20" s="21"/>
      <c r="L20" s="97">
        <f t="shared" si="0"/>
        <v>25</v>
      </c>
      <c r="M20" s="98">
        <f t="shared" si="7"/>
        <v>11</v>
      </c>
      <c r="N20" s="99">
        <f t="shared" si="3"/>
        <v>44</v>
      </c>
      <c r="O20" s="98">
        <f t="shared" si="8"/>
        <v>3</v>
      </c>
      <c r="P20" s="100">
        <f t="shared" si="1"/>
        <v>12</v>
      </c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7">
        <v>61</v>
      </c>
      <c r="E21" s="165">
        <v>1.64</v>
      </c>
      <c r="F21" s="165">
        <v>55.74</v>
      </c>
      <c r="G21" s="165">
        <v>36.07</v>
      </c>
      <c r="H21" s="165">
        <v>4.92</v>
      </c>
      <c r="I21" s="165">
        <v>1.64</v>
      </c>
      <c r="J21" s="43">
        <v>59.82</v>
      </c>
      <c r="K21" s="21"/>
      <c r="L21" s="97">
        <f t="shared" si="0"/>
        <v>61</v>
      </c>
      <c r="M21" s="98">
        <f t="shared" si="5"/>
        <v>26.004300000000004</v>
      </c>
      <c r="N21" s="99">
        <f t="shared" si="3"/>
        <v>42.63</v>
      </c>
      <c r="O21" s="98">
        <f t="shared" si="6"/>
        <v>1.0004</v>
      </c>
      <c r="P21" s="100">
        <f t="shared" si="1"/>
        <v>1.64</v>
      </c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7">
        <v>40</v>
      </c>
      <c r="E22" s="165">
        <v>5</v>
      </c>
      <c r="F22" s="165">
        <v>65</v>
      </c>
      <c r="G22" s="165">
        <v>27.5</v>
      </c>
      <c r="H22" s="165">
        <v>2.5</v>
      </c>
      <c r="I22" s="165"/>
      <c r="J22" s="43">
        <v>52.93</v>
      </c>
      <c r="K22" s="21"/>
      <c r="L22" s="97">
        <f t="shared" si="0"/>
        <v>40</v>
      </c>
      <c r="M22" s="98">
        <f t="shared" si="5"/>
        <v>12</v>
      </c>
      <c r="N22" s="99">
        <f t="shared" si="3"/>
        <v>30</v>
      </c>
      <c r="O22" s="98">
        <f t="shared" si="6"/>
        <v>2</v>
      </c>
      <c r="P22" s="100">
        <f t="shared" si="1"/>
        <v>5</v>
      </c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7">
        <v>14</v>
      </c>
      <c r="E23" s="163">
        <v>7.14</v>
      </c>
      <c r="F23" s="163">
        <v>71.430000000000007</v>
      </c>
      <c r="G23" s="163">
        <v>21.43</v>
      </c>
      <c r="H23" s="163"/>
      <c r="I23" s="150"/>
      <c r="J23" s="43">
        <v>47.86</v>
      </c>
      <c r="K23" s="21"/>
      <c r="L23" s="97">
        <f t="shared" si="0"/>
        <v>14</v>
      </c>
      <c r="M23" s="98">
        <f t="shared" si="5"/>
        <v>3.0002</v>
      </c>
      <c r="N23" s="99">
        <f t="shared" si="3"/>
        <v>21.43</v>
      </c>
      <c r="O23" s="98">
        <f t="shared" si="6"/>
        <v>0.99959999999999993</v>
      </c>
      <c r="P23" s="100">
        <f t="shared" si="1"/>
        <v>7.14</v>
      </c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7">
        <v>28</v>
      </c>
      <c r="E24" s="137">
        <v>7.14</v>
      </c>
      <c r="F24" s="137">
        <v>89.29</v>
      </c>
      <c r="G24" s="137">
        <v>3.57</v>
      </c>
      <c r="H24" s="137"/>
      <c r="I24" s="137"/>
      <c r="J24" s="43">
        <v>42.68</v>
      </c>
      <c r="K24" s="21"/>
      <c r="L24" s="97">
        <f t="shared" si="0"/>
        <v>28</v>
      </c>
      <c r="M24" s="98">
        <f t="shared" si="5"/>
        <v>0.99959999999999993</v>
      </c>
      <c r="N24" s="99">
        <f t="shared" si="3"/>
        <v>3.57</v>
      </c>
      <c r="O24" s="98">
        <f t="shared" si="6"/>
        <v>1.9991999999999999</v>
      </c>
      <c r="P24" s="100">
        <f t="shared" si="1"/>
        <v>7.14</v>
      </c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4"/>
      <c r="E25" s="165"/>
      <c r="F25" s="165"/>
      <c r="G25" s="165"/>
      <c r="H25" s="165"/>
      <c r="I25" s="137"/>
      <c r="J25" s="43"/>
      <c r="K25" s="21"/>
      <c r="L25" s="97"/>
      <c r="M25" s="98"/>
      <c r="N25" s="99"/>
      <c r="O25" s="115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4">
        <v>15</v>
      </c>
      <c r="E26" s="165">
        <v>20</v>
      </c>
      <c r="F26" s="165">
        <v>80</v>
      </c>
      <c r="G26" s="165"/>
      <c r="H26" s="165"/>
      <c r="I26" s="137"/>
      <c r="J26" s="43">
        <v>40.729999999999997</v>
      </c>
      <c r="K26" s="21"/>
      <c r="L26" s="97">
        <f>D26</f>
        <v>15</v>
      </c>
      <c r="M26" s="98">
        <f t="shared" si="5"/>
        <v>0</v>
      </c>
      <c r="N26" s="99">
        <f t="shared" si="3"/>
        <v>0</v>
      </c>
      <c r="O26" s="115">
        <f t="shared" si="6"/>
        <v>3</v>
      </c>
      <c r="P26" s="100">
        <f>E26</f>
        <v>20</v>
      </c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6"/>
      <c r="E27" s="137"/>
      <c r="F27" s="137"/>
      <c r="G27" s="137"/>
      <c r="H27" s="137"/>
      <c r="I27" s="137"/>
      <c r="J27" s="43"/>
      <c r="K27" s="21"/>
      <c r="L27" s="97"/>
      <c r="M27" s="98"/>
      <c r="N27" s="99"/>
      <c r="O27" s="115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6">
        <v>12</v>
      </c>
      <c r="E28" s="137"/>
      <c r="F28" s="137">
        <v>100</v>
      </c>
      <c r="G28" s="137"/>
      <c r="H28" s="137"/>
      <c r="I28" s="137"/>
      <c r="J28" s="43">
        <v>40.42</v>
      </c>
      <c r="K28" s="21"/>
      <c r="L28" s="97">
        <f t="shared" ref="L28:L42" si="9">D28</f>
        <v>12</v>
      </c>
      <c r="M28" s="98">
        <f t="shared" si="5"/>
        <v>0</v>
      </c>
      <c r="N28" s="99">
        <f t="shared" si="3"/>
        <v>0</v>
      </c>
      <c r="O28" s="115">
        <f t="shared" si="6"/>
        <v>0</v>
      </c>
      <c r="P28" s="100">
        <f t="shared" ref="P28:P42" si="10">E28</f>
        <v>0</v>
      </c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20">
        <v>2</v>
      </c>
      <c r="E29" s="121">
        <v>100</v>
      </c>
      <c r="F29" s="121"/>
      <c r="G29" s="121"/>
      <c r="H29" s="121"/>
      <c r="I29" s="122"/>
      <c r="J29" s="45">
        <v>16</v>
      </c>
      <c r="K29" s="21"/>
      <c r="L29" s="101">
        <f t="shared" si="9"/>
        <v>2</v>
      </c>
      <c r="M29" s="102">
        <f t="shared" si="5"/>
        <v>0</v>
      </c>
      <c r="N29" s="103">
        <f t="shared" si="3"/>
        <v>0</v>
      </c>
      <c r="O29" s="142">
        <f t="shared" si="6"/>
        <v>2</v>
      </c>
      <c r="P29" s="104">
        <f t="shared" si="10"/>
        <v>100</v>
      </c>
    </row>
    <row r="30" spans="1:17" s="1" customFormat="1" ht="15" customHeight="1" thickBot="1" x14ac:dyDescent="0.3">
      <c r="A30" s="35"/>
      <c r="B30" s="51"/>
      <c r="C30" s="37" t="s">
        <v>102</v>
      </c>
      <c r="D30" s="36">
        <f>SUM(D31:D47)</f>
        <v>310</v>
      </c>
      <c r="E30" s="38">
        <v>8.3531249999999986</v>
      </c>
      <c r="F30" s="38">
        <v>72.989374999999995</v>
      </c>
      <c r="G30" s="38">
        <v>18.245625</v>
      </c>
      <c r="H30" s="38">
        <v>0.41249999999999998</v>
      </c>
      <c r="I30" s="38">
        <v>0</v>
      </c>
      <c r="J30" s="39">
        <f>AVERAGE(J31:J47)</f>
        <v>47.06</v>
      </c>
      <c r="K30" s="21"/>
      <c r="L30" s="111">
        <f t="shared" si="9"/>
        <v>310</v>
      </c>
      <c r="M30" s="112">
        <f>SUM(M31:M47)</f>
        <v>64.997799999999998</v>
      </c>
      <c r="N30" s="113">
        <f t="shared" si="3"/>
        <v>18.658125000000002</v>
      </c>
      <c r="O30" s="112">
        <f>SUM(O31:O47)</f>
        <v>25.003399999999999</v>
      </c>
      <c r="P30" s="114">
        <f t="shared" si="10"/>
        <v>8.3531249999999986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4">
        <v>32</v>
      </c>
      <c r="E31" s="165">
        <v>6.25</v>
      </c>
      <c r="F31" s="165">
        <v>68.75</v>
      </c>
      <c r="G31" s="165">
        <v>25</v>
      </c>
      <c r="H31" s="165"/>
      <c r="I31" s="165"/>
      <c r="J31" s="42">
        <v>51.44</v>
      </c>
      <c r="K31" s="7"/>
      <c r="L31" s="93">
        <f t="shared" si="9"/>
        <v>32</v>
      </c>
      <c r="M31" s="94">
        <f t="shared" si="5"/>
        <v>8</v>
      </c>
      <c r="N31" s="95">
        <f t="shared" si="3"/>
        <v>25</v>
      </c>
      <c r="O31" s="94">
        <f t="shared" si="6"/>
        <v>2</v>
      </c>
      <c r="P31" s="96">
        <f t="shared" si="10"/>
        <v>6.25</v>
      </c>
    </row>
    <row r="32" spans="1:17" s="1" customFormat="1" ht="15" customHeight="1" x14ac:dyDescent="0.25">
      <c r="A32" s="11">
        <v>2</v>
      </c>
      <c r="B32" s="48">
        <v>30480</v>
      </c>
      <c r="C32" s="19" t="s">
        <v>110</v>
      </c>
      <c r="D32" s="136">
        <v>28</v>
      </c>
      <c r="E32" s="137">
        <v>3.57</v>
      </c>
      <c r="F32" s="137">
        <v>71.430000000000007</v>
      </c>
      <c r="G32" s="137">
        <v>21.43</v>
      </c>
      <c r="H32" s="137">
        <v>3.57</v>
      </c>
      <c r="I32" s="137"/>
      <c r="J32" s="43">
        <v>49.5</v>
      </c>
      <c r="K32" s="7"/>
      <c r="L32" s="97">
        <f t="shared" si="9"/>
        <v>28</v>
      </c>
      <c r="M32" s="98">
        <f t="shared" si="5"/>
        <v>7</v>
      </c>
      <c r="N32" s="99">
        <f t="shared" si="3"/>
        <v>25</v>
      </c>
      <c r="O32" s="98">
        <f t="shared" si="6"/>
        <v>0.99959999999999993</v>
      </c>
      <c r="P32" s="100">
        <f t="shared" si="10"/>
        <v>3.57</v>
      </c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4">
        <v>17</v>
      </c>
      <c r="E33" s="165">
        <v>5.88</v>
      </c>
      <c r="F33" s="165">
        <v>76.47</v>
      </c>
      <c r="G33" s="165">
        <v>17.649999999999999</v>
      </c>
      <c r="H33" s="165"/>
      <c r="I33" s="165"/>
      <c r="J33" s="46">
        <v>44.59</v>
      </c>
      <c r="K33" s="7"/>
      <c r="L33" s="97">
        <f t="shared" si="9"/>
        <v>17</v>
      </c>
      <c r="M33" s="98">
        <f t="shared" si="5"/>
        <v>3.0004999999999997</v>
      </c>
      <c r="N33" s="99">
        <f t="shared" si="3"/>
        <v>17.649999999999999</v>
      </c>
      <c r="O33" s="98">
        <f t="shared" si="6"/>
        <v>0.99959999999999993</v>
      </c>
      <c r="P33" s="100">
        <f t="shared" si="10"/>
        <v>5.88</v>
      </c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4">
        <v>32</v>
      </c>
      <c r="E34" s="165">
        <v>3.13</v>
      </c>
      <c r="F34" s="165">
        <v>46.88</v>
      </c>
      <c r="G34" s="165">
        <v>50</v>
      </c>
      <c r="H34" s="165"/>
      <c r="I34" s="153"/>
      <c r="J34" s="43">
        <v>58.06</v>
      </c>
      <c r="K34" s="7"/>
      <c r="L34" s="97">
        <f t="shared" si="9"/>
        <v>32</v>
      </c>
      <c r="M34" s="98">
        <f t="shared" si="5"/>
        <v>16</v>
      </c>
      <c r="N34" s="99">
        <f t="shared" si="3"/>
        <v>50</v>
      </c>
      <c r="O34" s="98">
        <f t="shared" si="6"/>
        <v>1.0016</v>
      </c>
      <c r="P34" s="100">
        <f t="shared" si="10"/>
        <v>3.13</v>
      </c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4">
        <v>33</v>
      </c>
      <c r="E35" s="165"/>
      <c r="F35" s="165">
        <v>75.760000000000005</v>
      </c>
      <c r="G35" s="165">
        <v>21.21</v>
      </c>
      <c r="H35" s="165">
        <v>3.03</v>
      </c>
      <c r="I35" s="158"/>
      <c r="J35" s="43">
        <v>54.03</v>
      </c>
      <c r="K35" s="7"/>
      <c r="L35" s="97">
        <f t="shared" si="9"/>
        <v>33</v>
      </c>
      <c r="M35" s="98">
        <f t="shared" si="5"/>
        <v>7.999200000000001</v>
      </c>
      <c r="N35" s="99">
        <f t="shared" si="3"/>
        <v>24.240000000000002</v>
      </c>
      <c r="O35" s="98">
        <f t="shared" si="6"/>
        <v>0</v>
      </c>
      <c r="P35" s="100">
        <f t="shared" si="10"/>
        <v>0</v>
      </c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36">
        <v>8</v>
      </c>
      <c r="E36" s="137">
        <v>37.5</v>
      </c>
      <c r="F36" s="137">
        <v>50</v>
      </c>
      <c r="G36" s="137">
        <v>12.5</v>
      </c>
      <c r="H36" s="137"/>
      <c r="I36" s="137"/>
      <c r="J36" s="43">
        <v>42</v>
      </c>
      <c r="K36" s="7"/>
      <c r="L36" s="97">
        <f t="shared" si="9"/>
        <v>8</v>
      </c>
      <c r="M36" s="98">
        <f t="shared" ref="M36" si="11">N36*L36/100</f>
        <v>1</v>
      </c>
      <c r="N36" s="99">
        <f t="shared" si="3"/>
        <v>12.5</v>
      </c>
      <c r="O36" s="98">
        <f t="shared" ref="O36" si="12">P36*L36/100</f>
        <v>3</v>
      </c>
      <c r="P36" s="100">
        <f t="shared" si="10"/>
        <v>37.5</v>
      </c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4">
        <v>8</v>
      </c>
      <c r="E37" s="165"/>
      <c r="F37" s="165">
        <v>75</v>
      </c>
      <c r="G37" s="165">
        <v>25</v>
      </c>
      <c r="H37" s="165"/>
      <c r="I37" s="137"/>
      <c r="J37" s="43">
        <v>48.63</v>
      </c>
      <c r="K37" s="7"/>
      <c r="L37" s="97">
        <f t="shared" si="9"/>
        <v>8</v>
      </c>
      <c r="M37" s="98">
        <f t="shared" ref="M37:M40" si="13">N37*L37/100</f>
        <v>2</v>
      </c>
      <c r="N37" s="99">
        <f t="shared" si="3"/>
        <v>25</v>
      </c>
      <c r="O37" s="115">
        <f t="shared" ref="O37:O40" si="14">P37*L37/100</f>
        <v>0</v>
      </c>
      <c r="P37" s="100">
        <f t="shared" si="10"/>
        <v>0</v>
      </c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6">
        <v>9</v>
      </c>
      <c r="E38" s="137">
        <v>22.22</v>
      </c>
      <c r="F38" s="137">
        <v>55.56</v>
      </c>
      <c r="G38" s="137">
        <v>22.22</v>
      </c>
      <c r="H38" s="137"/>
      <c r="I38" s="137"/>
      <c r="J38" s="43">
        <v>42</v>
      </c>
      <c r="K38" s="7"/>
      <c r="L38" s="97">
        <f t="shared" si="9"/>
        <v>9</v>
      </c>
      <c r="M38" s="98">
        <f t="shared" si="13"/>
        <v>1.9997999999999998</v>
      </c>
      <c r="N38" s="99">
        <f t="shared" si="3"/>
        <v>22.22</v>
      </c>
      <c r="O38" s="115">
        <f t="shared" si="14"/>
        <v>1.9997999999999998</v>
      </c>
      <c r="P38" s="100">
        <f t="shared" si="10"/>
        <v>22.22</v>
      </c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6">
        <v>12</v>
      </c>
      <c r="E39" s="137">
        <v>16.670000000000002</v>
      </c>
      <c r="F39" s="137">
        <v>83.33</v>
      </c>
      <c r="G39" s="137"/>
      <c r="H39" s="137"/>
      <c r="I39" s="137"/>
      <c r="J39" s="43">
        <v>31.75</v>
      </c>
      <c r="K39" s="7"/>
      <c r="L39" s="97">
        <f t="shared" si="9"/>
        <v>12</v>
      </c>
      <c r="M39" s="98">
        <f t="shared" si="13"/>
        <v>0</v>
      </c>
      <c r="N39" s="99">
        <f t="shared" si="3"/>
        <v>0</v>
      </c>
      <c r="O39" s="115">
        <f t="shared" si="14"/>
        <v>2.0004000000000004</v>
      </c>
      <c r="P39" s="100">
        <f t="shared" si="10"/>
        <v>16.670000000000002</v>
      </c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6">
        <v>6</v>
      </c>
      <c r="E40" s="137"/>
      <c r="F40" s="137">
        <v>100</v>
      </c>
      <c r="G40" s="137"/>
      <c r="H40" s="137"/>
      <c r="I40" s="137"/>
      <c r="J40" s="43">
        <v>38</v>
      </c>
      <c r="K40" s="7"/>
      <c r="L40" s="97">
        <f t="shared" si="9"/>
        <v>6</v>
      </c>
      <c r="M40" s="98">
        <f t="shared" si="13"/>
        <v>0</v>
      </c>
      <c r="N40" s="99">
        <f t="shared" si="3"/>
        <v>0</v>
      </c>
      <c r="O40" s="115">
        <f t="shared" si="14"/>
        <v>0</v>
      </c>
      <c r="P40" s="100">
        <f t="shared" si="10"/>
        <v>0</v>
      </c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4">
        <v>11</v>
      </c>
      <c r="E41" s="165"/>
      <c r="F41" s="165">
        <v>90.91</v>
      </c>
      <c r="G41" s="165">
        <v>9.09</v>
      </c>
      <c r="H41" s="165"/>
      <c r="I41" s="165"/>
      <c r="J41" s="43">
        <v>49.1</v>
      </c>
      <c r="K41" s="7"/>
      <c r="L41" s="97">
        <f t="shared" si="9"/>
        <v>11</v>
      </c>
      <c r="M41" s="98">
        <f t="shared" ref="M41:M42" si="15">N41*L41/100</f>
        <v>0.9998999999999999</v>
      </c>
      <c r="N41" s="99">
        <f t="shared" si="3"/>
        <v>9.09</v>
      </c>
      <c r="O41" s="115">
        <f t="shared" ref="O41:O42" si="16">P41*L41/100</f>
        <v>0</v>
      </c>
      <c r="P41" s="100">
        <f t="shared" si="10"/>
        <v>0</v>
      </c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6">
        <v>16</v>
      </c>
      <c r="E42" s="137"/>
      <c r="F42" s="137">
        <v>62.5</v>
      </c>
      <c r="G42" s="137">
        <v>37.5</v>
      </c>
      <c r="H42" s="137"/>
      <c r="I42" s="137"/>
      <c r="J42" s="43">
        <v>55.75</v>
      </c>
      <c r="K42" s="7"/>
      <c r="L42" s="97">
        <f t="shared" si="9"/>
        <v>16</v>
      </c>
      <c r="M42" s="98">
        <f t="shared" si="15"/>
        <v>6</v>
      </c>
      <c r="N42" s="99">
        <f t="shared" si="3"/>
        <v>37.5</v>
      </c>
      <c r="O42" s="98">
        <f t="shared" si="16"/>
        <v>0</v>
      </c>
      <c r="P42" s="100">
        <f t="shared" si="10"/>
        <v>0</v>
      </c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4"/>
      <c r="E43" s="165"/>
      <c r="F43" s="165"/>
      <c r="G43" s="165"/>
      <c r="H43" s="165"/>
      <c r="I43" s="165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36">
        <v>12</v>
      </c>
      <c r="E44" s="137">
        <v>0</v>
      </c>
      <c r="F44" s="137">
        <v>91.67</v>
      </c>
      <c r="G44" s="137">
        <v>8.33</v>
      </c>
      <c r="H44" s="137">
        <v>0</v>
      </c>
      <c r="I44" s="137">
        <v>0</v>
      </c>
      <c r="J44" s="43">
        <v>50.83</v>
      </c>
      <c r="K44" s="7"/>
      <c r="L44" s="97">
        <f t="shared" ref="L44:L58" si="17">D44</f>
        <v>12</v>
      </c>
      <c r="M44" s="98">
        <f t="shared" ref="M44" si="18">N44*L44/100</f>
        <v>0.99960000000000004</v>
      </c>
      <c r="N44" s="99">
        <f t="shared" si="3"/>
        <v>8.33</v>
      </c>
      <c r="O44" s="115">
        <f t="shared" ref="O44" si="19">P44*L44/100</f>
        <v>0</v>
      </c>
      <c r="P44" s="100">
        <f t="shared" ref="P44:P58" si="20">E44</f>
        <v>0</v>
      </c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6">
        <v>15</v>
      </c>
      <c r="E45" s="137">
        <v>0</v>
      </c>
      <c r="F45" s="137">
        <v>80</v>
      </c>
      <c r="G45" s="137">
        <v>20</v>
      </c>
      <c r="H45" s="137">
        <v>0</v>
      </c>
      <c r="I45" s="137">
        <v>0</v>
      </c>
      <c r="J45" s="43">
        <v>51.8</v>
      </c>
      <c r="K45" s="7"/>
      <c r="L45" s="97">
        <f t="shared" si="17"/>
        <v>15</v>
      </c>
      <c r="M45" s="98">
        <f t="shared" ref="M45:M47" si="21">N45*L45/100</f>
        <v>3</v>
      </c>
      <c r="N45" s="99">
        <f t="shared" si="3"/>
        <v>20</v>
      </c>
      <c r="O45" s="98">
        <f t="shared" ref="O45:O47" si="22">P45*L45/100</f>
        <v>0</v>
      </c>
      <c r="P45" s="100">
        <f t="shared" si="20"/>
        <v>0</v>
      </c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2">
        <v>42</v>
      </c>
      <c r="E46" s="163">
        <v>14.29</v>
      </c>
      <c r="F46" s="163">
        <v>80.95</v>
      </c>
      <c r="G46" s="163">
        <v>4.76</v>
      </c>
      <c r="H46" s="163">
        <v>0</v>
      </c>
      <c r="I46" s="137">
        <v>0</v>
      </c>
      <c r="J46" s="43">
        <v>42.76</v>
      </c>
      <c r="K46" s="7"/>
      <c r="L46" s="97">
        <f t="shared" si="17"/>
        <v>42</v>
      </c>
      <c r="M46" s="98">
        <f t="shared" si="21"/>
        <v>1.9991999999999999</v>
      </c>
      <c r="N46" s="99">
        <f t="shared" si="3"/>
        <v>4.76</v>
      </c>
      <c r="O46" s="98">
        <f t="shared" si="22"/>
        <v>6.0017999999999994</v>
      </c>
      <c r="P46" s="100">
        <f t="shared" si="20"/>
        <v>14.29</v>
      </c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20">
        <v>29</v>
      </c>
      <c r="E47" s="121">
        <v>24.14</v>
      </c>
      <c r="F47" s="121">
        <v>58.62</v>
      </c>
      <c r="G47" s="121">
        <v>17.239999999999998</v>
      </c>
      <c r="H47" s="121">
        <v>0</v>
      </c>
      <c r="I47" s="122">
        <v>0</v>
      </c>
      <c r="J47" s="45">
        <v>42.72</v>
      </c>
      <c r="K47" s="7"/>
      <c r="L47" s="101">
        <f t="shared" si="17"/>
        <v>29</v>
      </c>
      <c r="M47" s="102">
        <f t="shared" si="21"/>
        <v>4.9996</v>
      </c>
      <c r="N47" s="103">
        <f t="shared" si="3"/>
        <v>17.239999999999998</v>
      </c>
      <c r="O47" s="102">
        <f t="shared" si="22"/>
        <v>7.0006000000000004</v>
      </c>
      <c r="P47" s="104">
        <f t="shared" si="20"/>
        <v>24.14</v>
      </c>
    </row>
    <row r="48" spans="1:16" s="1" customFormat="1" ht="15" customHeight="1" thickBot="1" x14ac:dyDescent="0.3">
      <c r="A48" s="35"/>
      <c r="B48" s="51"/>
      <c r="C48" s="37" t="s">
        <v>103</v>
      </c>
      <c r="D48" s="36">
        <f>SUM(D49:D67)</f>
        <v>558</v>
      </c>
      <c r="E48" s="82">
        <v>10.15578947368421</v>
      </c>
      <c r="F48" s="82">
        <v>63.660526315789483</v>
      </c>
      <c r="G48" s="82">
        <v>23.912105263157894</v>
      </c>
      <c r="H48" s="82">
        <v>2.2710526315789474</v>
      </c>
      <c r="I48" s="82">
        <v>0</v>
      </c>
      <c r="J48" s="41">
        <f>AVERAGE(J49:J67)</f>
        <v>49.737894736842101</v>
      </c>
      <c r="K48" s="21"/>
      <c r="L48" s="111">
        <f t="shared" si="17"/>
        <v>558</v>
      </c>
      <c r="M48" s="112">
        <f>SUM(M49:M67)</f>
        <v>182.99039999999999</v>
      </c>
      <c r="N48" s="113">
        <f t="shared" si="3"/>
        <v>26.183157894736841</v>
      </c>
      <c r="O48" s="112">
        <f>SUM(O49:O67)</f>
        <v>22.995399999999997</v>
      </c>
      <c r="P48" s="114">
        <f t="shared" si="20"/>
        <v>10.15578947368421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4">
        <v>103</v>
      </c>
      <c r="E49" s="165">
        <v>1.94</v>
      </c>
      <c r="F49" s="165">
        <v>68.930000000000007</v>
      </c>
      <c r="G49" s="165">
        <v>27.18</v>
      </c>
      <c r="H49" s="165">
        <v>1.94</v>
      </c>
      <c r="I49" s="165"/>
      <c r="J49" s="42">
        <v>53.84</v>
      </c>
      <c r="K49" s="21"/>
      <c r="L49" s="93">
        <f t="shared" si="17"/>
        <v>103</v>
      </c>
      <c r="M49" s="94">
        <f t="shared" ref="M49:M56" si="23">N49*L49/100</f>
        <v>29.993600000000001</v>
      </c>
      <c r="N49" s="95">
        <f t="shared" si="3"/>
        <v>29.12</v>
      </c>
      <c r="O49" s="94">
        <f t="shared" ref="O49:O56" si="24">P49*L49/100</f>
        <v>1.9982</v>
      </c>
      <c r="P49" s="96">
        <f t="shared" si="20"/>
        <v>1.94</v>
      </c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6">
        <v>30</v>
      </c>
      <c r="E50" s="137"/>
      <c r="F50" s="137">
        <v>56.67</v>
      </c>
      <c r="G50" s="137">
        <v>40</v>
      </c>
      <c r="H50" s="137">
        <v>3.33</v>
      </c>
      <c r="I50" s="137"/>
      <c r="J50" s="43">
        <v>58</v>
      </c>
      <c r="K50" s="21"/>
      <c r="L50" s="97">
        <f t="shared" si="17"/>
        <v>30</v>
      </c>
      <c r="M50" s="98">
        <f t="shared" si="23"/>
        <v>12.998999999999999</v>
      </c>
      <c r="N50" s="99">
        <f t="shared" si="3"/>
        <v>43.33</v>
      </c>
      <c r="O50" s="98">
        <f t="shared" si="24"/>
        <v>0</v>
      </c>
      <c r="P50" s="100">
        <f t="shared" si="20"/>
        <v>0</v>
      </c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6">
        <v>81</v>
      </c>
      <c r="E51" s="137">
        <v>3.7</v>
      </c>
      <c r="F51" s="137">
        <v>41.98</v>
      </c>
      <c r="G51" s="137">
        <v>35.799999999999997</v>
      </c>
      <c r="H51" s="137">
        <v>18.52</v>
      </c>
      <c r="I51" s="137"/>
      <c r="J51" s="43">
        <v>63.4</v>
      </c>
      <c r="K51" s="21"/>
      <c r="L51" s="97">
        <f t="shared" si="17"/>
        <v>81</v>
      </c>
      <c r="M51" s="98">
        <f t="shared" si="23"/>
        <v>43.999199999999995</v>
      </c>
      <c r="N51" s="99">
        <f t="shared" si="3"/>
        <v>54.319999999999993</v>
      </c>
      <c r="O51" s="98">
        <f t="shared" si="24"/>
        <v>2.9969999999999999</v>
      </c>
      <c r="P51" s="100">
        <f t="shared" si="20"/>
        <v>3.7</v>
      </c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6">
        <v>73</v>
      </c>
      <c r="E52" s="137">
        <v>4.1100000000000003</v>
      </c>
      <c r="F52" s="137">
        <v>69.86</v>
      </c>
      <c r="G52" s="137">
        <v>26.03</v>
      </c>
      <c r="H52" s="137"/>
      <c r="I52" s="137"/>
      <c r="J52" s="43">
        <v>52</v>
      </c>
      <c r="K52" s="21"/>
      <c r="L52" s="97">
        <f t="shared" si="17"/>
        <v>73</v>
      </c>
      <c r="M52" s="98">
        <f t="shared" si="23"/>
        <v>19.001899999999999</v>
      </c>
      <c r="N52" s="99">
        <f t="shared" si="3"/>
        <v>26.03</v>
      </c>
      <c r="O52" s="98">
        <f t="shared" si="24"/>
        <v>3.0003000000000002</v>
      </c>
      <c r="P52" s="100">
        <f t="shared" si="20"/>
        <v>4.1100000000000003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95</v>
      </c>
      <c r="D53" s="164">
        <v>25</v>
      </c>
      <c r="E53" s="165">
        <v>8</v>
      </c>
      <c r="F53" s="165">
        <v>64</v>
      </c>
      <c r="G53" s="165">
        <v>28</v>
      </c>
      <c r="H53" s="165"/>
      <c r="I53" s="165"/>
      <c r="J53" s="43">
        <v>49.52</v>
      </c>
      <c r="K53" s="21"/>
      <c r="L53" s="97">
        <f t="shared" si="17"/>
        <v>25</v>
      </c>
      <c r="M53" s="98">
        <f t="shared" si="23"/>
        <v>7</v>
      </c>
      <c r="N53" s="99">
        <f t="shared" si="3"/>
        <v>28</v>
      </c>
      <c r="O53" s="98">
        <f t="shared" si="24"/>
        <v>2</v>
      </c>
      <c r="P53" s="100">
        <f t="shared" si="20"/>
        <v>8</v>
      </c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4">
        <v>25</v>
      </c>
      <c r="E54" s="165"/>
      <c r="F54" s="165">
        <v>40</v>
      </c>
      <c r="G54" s="165">
        <v>52</v>
      </c>
      <c r="H54" s="165">
        <v>8</v>
      </c>
      <c r="I54" s="165"/>
      <c r="J54" s="43">
        <v>63.92</v>
      </c>
      <c r="K54" s="21"/>
      <c r="L54" s="97">
        <f t="shared" si="17"/>
        <v>25</v>
      </c>
      <c r="M54" s="98">
        <f t="shared" si="23"/>
        <v>15</v>
      </c>
      <c r="N54" s="99">
        <f t="shared" si="3"/>
        <v>60</v>
      </c>
      <c r="O54" s="98">
        <f t="shared" si="24"/>
        <v>0</v>
      </c>
      <c r="P54" s="100">
        <f t="shared" si="20"/>
        <v>0</v>
      </c>
    </row>
    <row r="55" spans="1:16" s="1" customFormat="1" ht="15" customHeight="1" x14ac:dyDescent="0.25">
      <c r="A55" s="23">
        <v>7</v>
      </c>
      <c r="B55" s="48">
        <v>40020</v>
      </c>
      <c r="C55" s="19" t="s">
        <v>109</v>
      </c>
      <c r="D55" s="136">
        <v>22</v>
      </c>
      <c r="E55" s="137">
        <v>4.55</v>
      </c>
      <c r="F55" s="137">
        <v>40.909999999999997</v>
      </c>
      <c r="G55" s="137">
        <v>45.45</v>
      </c>
      <c r="H55" s="137">
        <v>9.09</v>
      </c>
      <c r="I55" s="137"/>
      <c r="J55" s="43">
        <v>61.73</v>
      </c>
      <c r="K55" s="21"/>
      <c r="L55" s="97">
        <f t="shared" si="17"/>
        <v>22</v>
      </c>
      <c r="M55" s="98">
        <f t="shared" si="23"/>
        <v>11.998800000000001</v>
      </c>
      <c r="N55" s="99">
        <f t="shared" si="3"/>
        <v>54.540000000000006</v>
      </c>
      <c r="O55" s="115">
        <f t="shared" si="24"/>
        <v>1.0009999999999999</v>
      </c>
      <c r="P55" s="100">
        <f t="shared" si="20"/>
        <v>4.55</v>
      </c>
    </row>
    <row r="56" spans="1:16" s="1" customFormat="1" ht="15" customHeight="1" x14ac:dyDescent="0.25">
      <c r="A56" s="23">
        <v>8</v>
      </c>
      <c r="B56" s="48">
        <v>40031</v>
      </c>
      <c r="C56" s="19" t="s">
        <v>112</v>
      </c>
      <c r="D56" s="136">
        <v>21</v>
      </c>
      <c r="E56" s="137">
        <v>4.76</v>
      </c>
      <c r="F56" s="137">
        <v>71.430000000000007</v>
      </c>
      <c r="G56" s="137">
        <v>23.81</v>
      </c>
      <c r="H56" s="137"/>
      <c r="I56" s="137"/>
      <c r="J56" s="43">
        <v>54</v>
      </c>
      <c r="K56" s="21"/>
      <c r="L56" s="97">
        <f t="shared" si="17"/>
        <v>21</v>
      </c>
      <c r="M56" s="98">
        <f t="shared" si="23"/>
        <v>5.0000999999999998</v>
      </c>
      <c r="N56" s="99">
        <f t="shared" si="3"/>
        <v>23.81</v>
      </c>
      <c r="O56" s="98">
        <f t="shared" si="24"/>
        <v>0.99959999999999993</v>
      </c>
      <c r="P56" s="100">
        <f t="shared" si="20"/>
        <v>4.76</v>
      </c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4">
        <v>14</v>
      </c>
      <c r="E57" s="165"/>
      <c r="F57" s="165">
        <v>100</v>
      </c>
      <c r="G57" s="165"/>
      <c r="H57" s="165"/>
      <c r="I57" s="137"/>
      <c r="J57" s="43">
        <v>42.14</v>
      </c>
      <c r="K57" s="21"/>
      <c r="L57" s="97">
        <f t="shared" si="17"/>
        <v>14</v>
      </c>
      <c r="M57" s="98">
        <f t="shared" si="5"/>
        <v>0</v>
      </c>
      <c r="N57" s="99">
        <f t="shared" si="3"/>
        <v>0</v>
      </c>
      <c r="O57" s="115">
        <f t="shared" si="6"/>
        <v>0</v>
      </c>
      <c r="P57" s="100">
        <f t="shared" si="20"/>
        <v>0</v>
      </c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4">
        <v>7</v>
      </c>
      <c r="E58" s="165">
        <v>14.29</v>
      </c>
      <c r="F58" s="165">
        <v>71.430000000000007</v>
      </c>
      <c r="G58" s="165">
        <v>14.29</v>
      </c>
      <c r="H58" s="165"/>
      <c r="I58" s="137"/>
      <c r="J58" s="43">
        <v>34</v>
      </c>
      <c r="K58" s="21"/>
      <c r="L58" s="97">
        <f t="shared" si="17"/>
        <v>7</v>
      </c>
      <c r="M58" s="98">
        <f t="shared" si="5"/>
        <v>1.0003</v>
      </c>
      <c r="N58" s="99">
        <f t="shared" si="3"/>
        <v>14.29</v>
      </c>
      <c r="O58" s="98">
        <f t="shared" si="6"/>
        <v>1.0003</v>
      </c>
      <c r="P58" s="100">
        <f t="shared" si="20"/>
        <v>14.29</v>
      </c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36">
        <v>13</v>
      </c>
      <c r="E59" s="137">
        <v>15.38</v>
      </c>
      <c r="F59" s="137">
        <v>69.23</v>
      </c>
      <c r="G59" s="137">
        <v>15.38</v>
      </c>
      <c r="H59" s="137"/>
      <c r="I59" s="137"/>
      <c r="J59" s="43">
        <v>48</v>
      </c>
      <c r="K59" s="21"/>
      <c r="L59" s="97">
        <f t="shared" ref="L59:L60" si="25">D59</f>
        <v>13</v>
      </c>
      <c r="M59" s="98">
        <f t="shared" ref="M59:M60" si="26">N59*L59/100</f>
        <v>1.9994000000000001</v>
      </c>
      <c r="N59" s="99">
        <f t="shared" si="3"/>
        <v>15.38</v>
      </c>
      <c r="O59" s="98">
        <f t="shared" ref="O59:O60" si="27">P59*L59/100</f>
        <v>1.9994000000000001</v>
      </c>
      <c r="P59" s="100">
        <f t="shared" ref="P59:P60" si="28">E59</f>
        <v>15.38</v>
      </c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36">
        <v>5</v>
      </c>
      <c r="E60" s="137"/>
      <c r="F60" s="137">
        <v>100</v>
      </c>
      <c r="G60" s="137"/>
      <c r="H60" s="137"/>
      <c r="I60" s="137"/>
      <c r="J60" s="43">
        <v>41</v>
      </c>
      <c r="K60" s="21"/>
      <c r="L60" s="97">
        <f t="shared" si="25"/>
        <v>5</v>
      </c>
      <c r="M60" s="98">
        <f t="shared" si="26"/>
        <v>0</v>
      </c>
      <c r="N60" s="99">
        <f t="shared" si="3"/>
        <v>0</v>
      </c>
      <c r="O60" s="98">
        <f t="shared" si="27"/>
        <v>0</v>
      </c>
      <c r="P60" s="100">
        <f t="shared" si="28"/>
        <v>0</v>
      </c>
    </row>
    <row r="61" spans="1:16" s="1" customFormat="1" ht="15" customHeight="1" x14ac:dyDescent="0.25">
      <c r="A61" s="23">
        <v>13</v>
      </c>
      <c r="B61" s="48">
        <v>40720</v>
      </c>
      <c r="C61" s="19" t="s">
        <v>108</v>
      </c>
      <c r="D61" s="136">
        <v>31</v>
      </c>
      <c r="E61" s="137">
        <v>6.45</v>
      </c>
      <c r="F61" s="137">
        <v>64.52</v>
      </c>
      <c r="G61" s="137">
        <v>29.03</v>
      </c>
      <c r="H61" s="137"/>
      <c r="I61" s="137"/>
      <c r="J61" s="43">
        <v>50.7</v>
      </c>
      <c r="K61" s="21"/>
      <c r="L61" s="97">
        <f t="shared" ref="L61:L78" si="29">D61</f>
        <v>31</v>
      </c>
      <c r="M61" s="98">
        <f t="shared" ref="M61:M63" si="30">N61*L61/100</f>
        <v>8.9992999999999999</v>
      </c>
      <c r="N61" s="99">
        <f t="shared" si="3"/>
        <v>29.03</v>
      </c>
      <c r="O61" s="98">
        <f t="shared" ref="O61:O63" si="31">P61*L61/100</f>
        <v>1.9995000000000003</v>
      </c>
      <c r="P61" s="100">
        <f t="shared" ref="P61:P78" si="32">E61</f>
        <v>6.45</v>
      </c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4">
        <v>1</v>
      </c>
      <c r="E62" s="165">
        <v>100</v>
      </c>
      <c r="F62" s="165"/>
      <c r="G62" s="165"/>
      <c r="H62" s="137"/>
      <c r="I62" s="137"/>
      <c r="J62" s="43">
        <v>23</v>
      </c>
      <c r="K62" s="21"/>
      <c r="L62" s="97">
        <f t="shared" si="29"/>
        <v>1</v>
      </c>
      <c r="M62" s="98">
        <f t="shared" si="30"/>
        <v>0</v>
      </c>
      <c r="N62" s="99">
        <f t="shared" si="3"/>
        <v>0</v>
      </c>
      <c r="O62" s="115">
        <f t="shared" si="31"/>
        <v>1</v>
      </c>
      <c r="P62" s="100">
        <f t="shared" si="32"/>
        <v>100</v>
      </c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6">
        <v>18</v>
      </c>
      <c r="E63" s="137"/>
      <c r="F63" s="137">
        <v>72.22</v>
      </c>
      <c r="G63" s="206">
        <v>27.78</v>
      </c>
      <c r="H63" s="137"/>
      <c r="I63" s="137"/>
      <c r="J63" s="43">
        <v>54</v>
      </c>
      <c r="K63" s="21"/>
      <c r="L63" s="97">
        <f t="shared" si="29"/>
        <v>18</v>
      </c>
      <c r="M63" s="98">
        <f t="shared" si="30"/>
        <v>5.0004</v>
      </c>
      <c r="N63" s="99">
        <f t="shared" si="3"/>
        <v>27.78</v>
      </c>
      <c r="O63" s="115">
        <f t="shared" si="31"/>
        <v>0</v>
      </c>
      <c r="P63" s="100">
        <f t="shared" si="32"/>
        <v>0</v>
      </c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4">
        <v>17</v>
      </c>
      <c r="E64" s="165">
        <v>23.53</v>
      </c>
      <c r="F64" s="207">
        <v>76.47</v>
      </c>
      <c r="G64" s="203"/>
      <c r="H64" s="158"/>
      <c r="I64" s="158"/>
      <c r="J64" s="43">
        <v>37</v>
      </c>
      <c r="K64" s="21"/>
      <c r="L64" s="97">
        <f t="shared" si="29"/>
        <v>17</v>
      </c>
      <c r="M64" s="98">
        <f t="shared" si="5"/>
        <v>0</v>
      </c>
      <c r="N64" s="99">
        <f t="shared" si="3"/>
        <v>0</v>
      </c>
      <c r="O64" s="115">
        <f t="shared" si="6"/>
        <v>4.0000999999999998</v>
      </c>
      <c r="P64" s="100">
        <f t="shared" si="32"/>
        <v>23.53</v>
      </c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4">
        <v>16</v>
      </c>
      <c r="E65" s="165">
        <v>6.25</v>
      </c>
      <c r="F65" s="165">
        <v>62.5</v>
      </c>
      <c r="G65" s="205">
        <v>31.25</v>
      </c>
      <c r="H65" s="165"/>
      <c r="I65" s="158"/>
      <c r="J65" s="43">
        <v>50</v>
      </c>
      <c r="K65" s="21"/>
      <c r="L65" s="97">
        <f t="shared" si="29"/>
        <v>16</v>
      </c>
      <c r="M65" s="98">
        <f t="shared" si="5"/>
        <v>5</v>
      </c>
      <c r="N65" s="99">
        <f t="shared" si="3"/>
        <v>31.25</v>
      </c>
      <c r="O65" s="115">
        <f t="shared" si="6"/>
        <v>1</v>
      </c>
      <c r="P65" s="100">
        <f t="shared" si="32"/>
        <v>6.25</v>
      </c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4">
        <v>44</v>
      </c>
      <c r="E66" s="165"/>
      <c r="F66" s="165">
        <v>72.73</v>
      </c>
      <c r="G66" s="165">
        <v>25</v>
      </c>
      <c r="H66" s="165">
        <v>2.27</v>
      </c>
      <c r="I66" s="165"/>
      <c r="J66" s="46">
        <v>58.77</v>
      </c>
      <c r="K66" s="21"/>
      <c r="L66" s="97">
        <f t="shared" si="29"/>
        <v>44</v>
      </c>
      <c r="M66" s="98">
        <f t="shared" si="5"/>
        <v>11.998799999999999</v>
      </c>
      <c r="N66" s="99">
        <f t="shared" si="3"/>
        <v>27.27</v>
      </c>
      <c r="O66" s="115">
        <f t="shared" si="6"/>
        <v>0</v>
      </c>
      <c r="P66" s="100">
        <f t="shared" si="32"/>
        <v>0</v>
      </c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4">
        <v>12</v>
      </c>
      <c r="E67" s="165"/>
      <c r="F67" s="165">
        <v>66.67</v>
      </c>
      <c r="G67" s="165">
        <v>33.33</v>
      </c>
      <c r="H67" s="165"/>
      <c r="I67" s="165"/>
      <c r="J67" s="43">
        <v>50</v>
      </c>
      <c r="K67" s="21"/>
      <c r="L67" s="101">
        <f t="shared" si="29"/>
        <v>12</v>
      </c>
      <c r="M67" s="102">
        <f t="shared" si="5"/>
        <v>3.9995999999999996</v>
      </c>
      <c r="N67" s="103">
        <f t="shared" si="3"/>
        <v>33.33</v>
      </c>
      <c r="O67" s="142">
        <f t="shared" si="6"/>
        <v>0</v>
      </c>
      <c r="P67" s="104">
        <f t="shared" si="32"/>
        <v>0</v>
      </c>
    </row>
    <row r="68" spans="1:16" s="1" customFormat="1" ht="15" customHeight="1" thickBot="1" x14ac:dyDescent="0.3">
      <c r="A68" s="35"/>
      <c r="B68" s="51"/>
      <c r="C68" s="37" t="s">
        <v>104</v>
      </c>
      <c r="D68" s="36">
        <f>SUM(D69:D82)</f>
        <v>226</v>
      </c>
      <c r="E68" s="38">
        <v>0</v>
      </c>
      <c r="F68" s="38">
        <v>78.153333333333336</v>
      </c>
      <c r="G68" s="38">
        <v>13.820833333333335</v>
      </c>
      <c r="H68" s="38">
        <v>3.9816666666666669</v>
      </c>
      <c r="I68" s="38">
        <v>0</v>
      </c>
      <c r="J68" s="39">
        <f>AVERAGE(J69:J82)</f>
        <v>49.142499999999991</v>
      </c>
      <c r="K68" s="21"/>
      <c r="L68" s="111">
        <f t="shared" si="29"/>
        <v>226</v>
      </c>
      <c r="M68" s="112">
        <f>SUM(M69:M82)</f>
        <v>38.0017</v>
      </c>
      <c r="N68" s="113">
        <f t="shared" si="3"/>
        <v>17.802500000000002</v>
      </c>
      <c r="O68" s="195">
        <f>SUM(O69:O82)</f>
        <v>9.0027999999999988</v>
      </c>
      <c r="P68" s="114">
        <f t="shared" si="32"/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4">
        <v>30</v>
      </c>
      <c r="E69" s="165"/>
      <c r="F69" s="165">
        <v>80</v>
      </c>
      <c r="G69" s="165">
        <v>16.670000000000002</v>
      </c>
      <c r="H69" s="165">
        <v>3.33</v>
      </c>
      <c r="I69" s="165"/>
      <c r="J69" s="43">
        <v>49.8</v>
      </c>
      <c r="K69" s="21"/>
      <c r="L69" s="93">
        <f t="shared" si="29"/>
        <v>30</v>
      </c>
      <c r="M69" s="94">
        <f t="shared" si="5"/>
        <v>6</v>
      </c>
      <c r="N69" s="95">
        <f t="shared" si="3"/>
        <v>20</v>
      </c>
      <c r="O69" s="190">
        <f t="shared" si="6"/>
        <v>0</v>
      </c>
      <c r="P69" s="96">
        <f t="shared" si="32"/>
        <v>0</v>
      </c>
    </row>
    <row r="70" spans="1:16" s="1" customFormat="1" ht="15" customHeight="1" x14ac:dyDescent="0.25">
      <c r="A70" s="11">
        <v>2</v>
      </c>
      <c r="B70" s="48">
        <v>50003</v>
      </c>
      <c r="C70" s="19" t="s">
        <v>96</v>
      </c>
      <c r="D70" s="164">
        <v>30</v>
      </c>
      <c r="E70" s="165">
        <v>6.67</v>
      </c>
      <c r="F70" s="165">
        <v>76.67</v>
      </c>
      <c r="G70" s="165">
        <v>10</v>
      </c>
      <c r="H70" s="165">
        <v>6.67</v>
      </c>
      <c r="I70" s="158"/>
      <c r="J70" s="43">
        <v>46.5</v>
      </c>
      <c r="K70" s="21"/>
      <c r="L70" s="97">
        <f t="shared" si="29"/>
        <v>30</v>
      </c>
      <c r="M70" s="98">
        <f t="shared" si="5"/>
        <v>5.0010000000000003</v>
      </c>
      <c r="N70" s="99">
        <f t="shared" si="3"/>
        <v>16.670000000000002</v>
      </c>
      <c r="O70" s="98">
        <f t="shared" si="6"/>
        <v>2.0009999999999999</v>
      </c>
      <c r="P70" s="100">
        <f t="shared" si="32"/>
        <v>6.67</v>
      </c>
    </row>
    <row r="71" spans="1:16" s="1" customFormat="1" ht="15" customHeight="1" x14ac:dyDescent="0.25">
      <c r="A71" s="11">
        <v>3</v>
      </c>
      <c r="B71" s="48">
        <v>50060</v>
      </c>
      <c r="C71" s="19" t="s">
        <v>136</v>
      </c>
      <c r="D71" s="136">
        <v>21</v>
      </c>
      <c r="E71" s="137"/>
      <c r="F71" s="137">
        <v>80.95</v>
      </c>
      <c r="G71" s="137">
        <v>19.05</v>
      </c>
      <c r="H71" s="137"/>
      <c r="I71" s="137"/>
      <c r="J71" s="43">
        <v>55.2</v>
      </c>
      <c r="K71" s="21"/>
      <c r="L71" s="97">
        <f t="shared" si="29"/>
        <v>21</v>
      </c>
      <c r="M71" s="98">
        <f t="shared" si="5"/>
        <v>4.0004999999999997</v>
      </c>
      <c r="N71" s="99">
        <f t="shared" ref="N71:N123" si="33">SUM(G71:I71)</f>
        <v>19.05</v>
      </c>
      <c r="O71" s="98">
        <f t="shared" si="6"/>
        <v>0</v>
      </c>
      <c r="P71" s="100">
        <f t="shared" si="32"/>
        <v>0</v>
      </c>
    </row>
    <row r="72" spans="1:16" s="1" customFormat="1" ht="15" customHeight="1" x14ac:dyDescent="0.25">
      <c r="A72" s="11">
        <v>4</v>
      </c>
      <c r="B72" s="54">
        <v>50170</v>
      </c>
      <c r="C72" s="19" t="s">
        <v>56</v>
      </c>
      <c r="D72" s="136">
        <v>18</v>
      </c>
      <c r="E72" s="137">
        <v>5.56</v>
      </c>
      <c r="F72" s="137">
        <v>77.78</v>
      </c>
      <c r="G72" s="137">
        <v>11.11</v>
      </c>
      <c r="H72" s="137">
        <v>5.56</v>
      </c>
      <c r="I72" s="137"/>
      <c r="J72" s="43">
        <v>48</v>
      </c>
      <c r="K72" s="21"/>
      <c r="L72" s="97">
        <f t="shared" si="29"/>
        <v>18</v>
      </c>
      <c r="M72" s="98">
        <f t="shared" si="5"/>
        <v>3.0005999999999995</v>
      </c>
      <c r="N72" s="99">
        <f t="shared" si="33"/>
        <v>16.669999999999998</v>
      </c>
      <c r="O72" s="115">
        <f t="shared" si="6"/>
        <v>1.0007999999999999</v>
      </c>
      <c r="P72" s="100">
        <f t="shared" si="32"/>
        <v>5.56</v>
      </c>
    </row>
    <row r="73" spans="1:16" s="1" customFormat="1" ht="15" customHeight="1" x14ac:dyDescent="0.25">
      <c r="A73" s="11">
        <v>5</v>
      </c>
      <c r="B73" s="48">
        <v>50230</v>
      </c>
      <c r="C73" s="19" t="s">
        <v>57</v>
      </c>
      <c r="D73" s="164">
        <v>11</v>
      </c>
      <c r="E73" s="165"/>
      <c r="F73" s="165">
        <v>72.73</v>
      </c>
      <c r="G73" s="165">
        <v>27.27</v>
      </c>
      <c r="H73" s="165"/>
      <c r="I73" s="137"/>
      <c r="J73" s="43">
        <v>55.81</v>
      </c>
      <c r="K73" s="21"/>
      <c r="L73" s="97">
        <f t="shared" si="29"/>
        <v>11</v>
      </c>
      <c r="M73" s="98">
        <f t="shared" ref="M73:M123" si="34">N73*L73/100</f>
        <v>2.9996999999999998</v>
      </c>
      <c r="N73" s="99">
        <f t="shared" si="33"/>
        <v>27.27</v>
      </c>
      <c r="O73" s="98">
        <f t="shared" ref="O73:O78" si="35">P73*L73/100</f>
        <v>0</v>
      </c>
      <c r="P73" s="100">
        <f t="shared" si="32"/>
        <v>0</v>
      </c>
    </row>
    <row r="74" spans="1:16" s="1" customFormat="1" ht="15" customHeight="1" x14ac:dyDescent="0.25">
      <c r="A74" s="11">
        <v>6</v>
      </c>
      <c r="B74" s="48">
        <v>50340</v>
      </c>
      <c r="C74" s="19" t="s">
        <v>58</v>
      </c>
      <c r="D74" s="136">
        <v>10</v>
      </c>
      <c r="E74" s="137"/>
      <c r="F74" s="137">
        <v>90</v>
      </c>
      <c r="G74" s="137"/>
      <c r="H74" s="137">
        <v>10</v>
      </c>
      <c r="I74" s="137"/>
      <c r="J74" s="43">
        <v>49.7</v>
      </c>
      <c r="K74" s="21"/>
      <c r="L74" s="97">
        <f t="shared" si="29"/>
        <v>10</v>
      </c>
      <c r="M74" s="98">
        <f t="shared" si="34"/>
        <v>1</v>
      </c>
      <c r="N74" s="99">
        <f t="shared" si="33"/>
        <v>10</v>
      </c>
      <c r="O74" s="98">
        <f t="shared" si="35"/>
        <v>0</v>
      </c>
      <c r="P74" s="100">
        <f t="shared" si="32"/>
        <v>0</v>
      </c>
    </row>
    <row r="75" spans="1:16" s="1" customFormat="1" ht="15" customHeight="1" x14ac:dyDescent="0.25">
      <c r="A75" s="11">
        <v>7</v>
      </c>
      <c r="B75" s="48">
        <v>50420</v>
      </c>
      <c r="C75" s="19" t="s">
        <v>59</v>
      </c>
      <c r="D75" s="136">
        <v>9</v>
      </c>
      <c r="E75" s="137"/>
      <c r="F75" s="137">
        <v>66.67</v>
      </c>
      <c r="G75" s="137">
        <v>11.11</v>
      </c>
      <c r="H75" s="137">
        <v>22.22</v>
      </c>
      <c r="I75" s="137"/>
      <c r="J75" s="43">
        <v>55</v>
      </c>
      <c r="K75" s="21"/>
      <c r="L75" s="97">
        <f t="shared" si="29"/>
        <v>9</v>
      </c>
      <c r="M75" s="98">
        <f t="shared" si="34"/>
        <v>2.9996999999999998</v>
      </c>
      <c r="N75" s="99">
        <f t="shared" si="33"/>
        <v>33.33</v>
      </c>
      <c r="O75" s="98">
        <f t="shared" si="35"/>
        <v>0</v>
      </c>
      <c r="P75" s="100">
        <f t="shared" si="32"/>
        <v>0</v>
      </c>
    </row>
    <row r="76" spans="1:16" s="1" customFormat="1" ht="15" customHeight="1" x14ac:dyDescent="0.25">
      <c r="A76" s="11">
        <v>8</v>
      </c>
      <c r="B76" s="48">
        <v>50450</v>
      </c>
      <c r="C76" s="19" t="s">
        <v>60</v>
      </c>
      <c r="D76" s="162">
        <v>17</v>
      </c>
      <c r="E76" s="163">
        <v>11.76</v>
      </c>
      <c r="F76" s="163">
        <v>76.47</v>
      </c>
      <c r="G76" s="163">
        <v>11.76</v>
      </c>
      <c r="H76" s="163"/>
      <c r="I76" s="158"/>
      <c r="J76" s="43">
        <v>44</v>
      </c>
      <c r="K76" s="21"/>
      <c r="L76" s="97">
        <f t="shared" si="29"/>
        <v>17</v>
      </c>
      <c r="M76" s="98">
        <f t="shared" si="34"/>
        <v>1.9991999999999999</v>
      </c>
      <c r="N76" s="99">
        <f t="shared" si="33"/>
        <v>11.76</v>
      </c>
      <c r="O76" s="98">
        <f t="shared" si="35"/>
        <v>1.9991999999999999</v>
      </c>
      <c r="P76" s="100">
        <f t="shared" si="32"/>
        <v>11.76</v>
      </c>
    </row>
    <row r="77" spans="1:16" s="1" customFormat="1" ht="15" customHeight="1" x14ac:dyDescent="0.25">
      <c r="A77" s="11">
        <v>9</v>
      </c>
      <c r="B77" s="48">
        <v>50620</v>
      </c>
      <c r="C77" s="19" t="s">
        <v>61</v>
      </c>
      <c r="D77" s="162">
        <v>14</v>
      </c>
      <c r="E77" s="163">
        <v>21.43</v>
      </c>
      <c r="F77" s="163">
        <v>71.430000000000007</v>
      </c>
      <c r="G77" s="163">
        <v>7.14</v>
      </c>
      <c r="H77" s="163"/>
      <c r="I77" s="163"/>
      <c r="J77" s="43">
        <v>36</v>
      </c>
      <c r="K77" s="21"/>
      <c r="L77" s="97">
        <f t="shared" si="29"/>
        <v>14</v>
      </c>
      <c r="M77" s="98">
        <f t="shared" si="34"/>
        <v>0.99959999999999993</v>
      </c>
      <c r="N77" s="99">
        <f t="shared" si="33"/>
        <v>7.14</v>
      </c>
      <c r="O77" s="98">
        <f t="shared" si="35"/>
        <v>3.0002</v>
      </c>
      <c r="P77" s="100">
        <f t="shared" si="32"/>
        <v>21.43</v>
      </c>
    </row>
    <row r="78" spans="1:16" s="1" customFormat="1" ht="15" customHeight="1" x14ac:dyDescent="0.25">
      <c r="A78" s="11">
        <v>10</v>
      </c>
      <c r="B78" s="48">
        <v>50760</v>
      </c>
      <c r="C78" s="19" t="s">
        <v>62</v>
      </c>
      <c r="D78" s="162">
        <v>16</v>
      </c>
      <c r="E78" s="163"/>
      <c r="F78" s="163">
        <v>68.75</v>
      </c>
      <c r="G78" s="163">
        <v>31.25</v>
      </c>
      <c r="H78" s="163"/>
      <c r="I78" s="158"/>
      <c r="J78" s="43">
        <v>53</v>
      </c>
      <c r="K78" s="21"/>
      <c r="L78" s="97">
        <f t="shared" si="29"/>
        <v>16</v>
      </c>
      <c r="M78" s="98">
        <f t="shared" si="34"/>
        <v>5</v>
      </c>
      <c r="N78" s="99">
        <f t="shared" si="33"/>
        <v>31.25</v>
      </c>
      <c r="O78" s="115">
        <f t="shared" si="35"/>
        <v>0</v>
      </c>
      <c r="P78" s="100">
        <f t="shared" si="32"/>
        <v>0</v>
      </c>
    </row>
    <row r="79" spans="1:16" s="1" customFormat="1" ht="15" customHeight="1" x14ac:dyDescent="0.25">
      <c r="A79" s="11">
        <v>11</v>
      </c>
      <c r="B79" s="48">
        <v>50780</v>
      </c>
      <c r="C79" s="19" t="s">
        <v>63</v>
      </c>
      <c r="D79" s="136"/>
      <c r="E79" s="137"/>
      <c r="F79" s="137"/>
      <c r="G79" s="137"/>
      <c r="H79" s="137"/>
      <c r="I79" s="137"/>
      <c r="J79" s="43"/>
      <c r="K79" s="21"/>
      <c r="L79" s="97"/>
      <c r="M79" s="98"/>
      <c r="N79" s="99"/>
      <c r="O79" s="115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64</v>
      </c>
      <c r="D80" s="136">
        <v>18</v>
      </c>
      <c r="E80" s="137"/>
      <c r="F80" s="137">
        <v>88.89</v>
      </c>
      <c r="G80" s="137">
        <v>11.11</v>
      </c>
      <c r="H80" s="137"/>
      <c r="I80" s="137"/>
      <c r="J80" s="43">
        <v>49.3</v>
      </c>
      <c r="K80" s="21"/>
      <c r="L80" s="97">
        <f>D80</f>
        <v>18</v>
      </c>
      <c r="M80" s="98">
        <f t="shared" ref="M80" si="36">N80*L80/100</f>
        <v>1.9997999999999998</v>
      </c>
      <c r="N80" s="99">
        <f t="shared" si="33"/>
        <v>11.11</v>
      </c>
      <c r="O80" s="98">
        <f t="shared" ref="O80" si="37">P80*L80/100</f>
        <v>0</v>
      </c>
      <c r="P80" s="100">
        <f>E80</f>
        <v>0</v>
      </c>
    </row>
    <row r="81" spans="1:16" s="1" customFormat="1" ht="15" customHeight="1" x14ac:dyDescent="0.25">
      <c r="A81" s="15">
        <v>13</v>
      </c>
      <c r="B81" s="50">
        <v>51370</v>
      </c>
      <c r="C81" s="22" t="s">
        <v>65</v>
      </c>
      <c r="D81" s="136">
        <v>32</v>
      </c>
      <c r="E81" s="137">
        <v>3.13</v>
      </c>
      <c r="F81" s="137">
        <v>87.5</v>
      </c>
      <c r="G81" s="137">
        <v>9.3800000000000008</v>
      </c>
      <c r="H81" s="137"/>
      <c r="I81" s="137"/>
      <c r="J81" s="46">
        <v>47.4</v>
      </c>
      <c r="K81" s="21"/>
      <c r="L81" s="97">
        <f>D81</f>
        <v>32</v>
      </c>
      <c r="M81" s="98">
        <f t="shared" ref="M81" si="38">N81*L81/100</f>
        <v>3.0016000000000003</v>
      </c>
      <c r="N81" s="99">
        <f t="shared" si="33"/>
        <v>9.3800000000000008</v>
      </c>
      <c r="O81" s="98">
        <f t="shared" ref="O81" si="39">P81*L81/100</f>
        <v>1.0016</v>
      </c>
      <c r="P81" s="100">
        <f>E81</f>
        <v>3.13</v>
      </c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122</v>
      </c>
      <c r="D82" s="125"/>
      <c r="E82" s="126"/>
      <c r="F82" s="126"/>
      <c r="G82" s="126"/>
      <c r="H82" s="126"/>
      <c r="I82" s="127"/>
      <c r="J82" s="46"/>
      <c r="K82" s="21"/>
      <c r="L82" s="101"/>
      <c r="M82" s="102"/>
      <c r="N82" s="103"/>
      <c r="O82" s="102"/>
      <c r="P82" s="104"/>
    </row>
    <row r="83" spans="1:16" s="1" customFormat="1" ht="15" customHeight="1" thickBot="1" x14ac:dyDescent="0.3">
      <c r="A83" s="35"/>
      <c r="B83" s="51"/>
      <c r="C83" s="37" t="s">
        <v>105</v>
      </c>
      <c r="D83" s="36">
        <f>SUM(D84:D114)</f>
        <v>874</v>
      </c>
      <c r="E83" s="38">
        <v>6.8535714285714278</v>
      </c>
      <c r="F83" s="38">
        <v>74.343571428571423</v>
      </c>
      <c r="G83" s="38">
        <v>16.911785714285717</v>
      </c>
      <c r="H83" s="38">
        <v>1.891785714285714</v>
      </c>
      <c r="I83" s="38">
        <v>0</v>
      </c>
      <c r="J83" s="39">
        <f>AVERAGE(J84:J114)</f>
        <v>47.982142857142854</v>
      </c>
      <c r="K83" s="21"/>
      <c r="L83" s="111">
        <f t="shared" ref="L83:L111" si="40">D83</f>
        <v>874</v>
      </c>
      <c r="M83" s="112">
        <f>SUM(M84:M114)</f>
        <v>206.00020000000001</v>
      </c>
      <c r="N83" s="113">
        <f t="shared" si="33"/>
        <v>18.803571428571431</v>
      </c>
      <c r="O83" s="112">
        <f>SUM(O84:O114)</f>
        <v>44.001099999999994</v>
      </c>
      <c r="P83" s="114">
        <f t="shared" ref="P83:P111" si="41">E83</f>
        <v>6.8535714285714278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67</v>
      </c>
      <c r="D84" s="164">
        <v>34</v>
      </c>
      <c r="E84" s="165">
        <v>2.94</v>
      </c>
      <c r="F84" s="165">
        <v>88.24</v>
      </c>
      <c r="G84" s="165">
        <v>8.82</v>
      </c>
      <c r="H84" s="165"/>
      <c r="I84" s="165"/>
      <c r="J84" s="43">
        <v>44.85</v>
      </c>
      <c r="K84" s="21"/>
      <c r="L84" s="93">
        <f t="shared" si="40"/>
        <v>34</v>
      </c>
      <c r="M84" s="94">
        <f t="shared" si="34"/>
        <v>2.9988000000000001</v>
      </c>
      <c r="N84" s="95">
        <f t="shared" si="33"/>
        <v>8.82</v>
      </c>
      <c r="O84" s="94">
        <f t="shared" ref="O84:O111" si="42">P84*L84/100</f>
        <v>0.99959999999999993</v>
      </c>
      <c r="P84" s="96">
        <f t="shared" si="41"/>
        <v>2.94</v>
      </c>
    </row>
    <row r="85" spans="1:16" s="1" customFormat="1" ht="15" customHeight="1" x14ac:dyDescent="0.25">
      <c r="A85" s="23">
        <v>2</v>
      </c>
      <c r="B85" s="48">
        <v>60020</v>
      </c>
      <c r="C85" s="19" t="s">
        <v>68</v>
      </c>
      <c r="D85" s="136">
        <v>11</v>
      </c>
      <c r="E85" s="137">
        <v>9.09</v>
      </c>
      <c r="F85" s="137">
        <v>90.91</v>
      </c>
      <c r="G85" s="137"/>
      <c r="H85" s="137"/>
      <c r="I85" s="137"/>
      <c r="J85" s="43">
        <v>35.270000000000003</v>
      </c>
      <c r="K85" s="21"/>
      <c r="L85" s="97">
        <f t="shared" si="40"/>
        <v>11</v>
      </c>
      <c r="M85" s="98">
        <f t="shared" si="34"/>
        <v>0</v>
      </c>
      <c r="N85" s="99">
        <f t="shared" si="33"/>
        <v>0</v>
      </c>
      <c r="O85" s="115">
        <f t="shared" si="42"/>
        <v>0.9998999999999999</v>
      </c>
      <c r="P85" s="100">
        <f t="shared" si="41"/>
        <v>9.09</v>
      </c>
    </row>
    <row r="86" spans="1:16" s="1" customFormat="1" ht="15" customHeight="1" x14ac:dyDescent="0.25">
      <c r="A86" s="23">
        <v>3</v>
      </c>
      <c r="B86" s="48">
        <v>60050</v>
      </c>
      <c r="C86" s="19" t="s">
        <v>69</v>
      </c>
      <c r="D86" s="136">
        <v>33</v>
      </c>
      <c r="E86" s="137"/>
      <c r="F86" s="137">
        <v>75.760000000000005</v>
      </c>
      <c r="G86" s="137">
        <v>21.21</v>
      </c>
      <c r="H86" s="137">
        <v>3.03</v>
      </c>
      <c r="I86" s="137"/>
      <c r="J86" s="43">
        <v>50.45</v>
      </c>
      <c r="K86" s="21"/>
      <c r="L86" s="97">
        <f t="shared" si="40"/>
        <v>33</v>
      </c>
      <c r="M86" s="98">
        <f t="shared" ref="M86:M89" si="43">N86*L86/100</f>
        <v>7.999200000000001</v>
      </c>
      <c r="N86" s="99">
        <f t="shared" si="33"/>
        <v>24.240000000000002</v>
      </c>
      <c r="O86" s="98">
        <f t="shared" ref="O86:O89" si="44">P86*L86/100</f>
        <v>0</v>
      </c>
      <c r="P86" s="100">
        <f t="shared" si="41"/>
        <v>0</v>
      </c>
    </row>
    <row r="87" spans="1:16" s="1" customFormat="1" ht="15" customHeight="1" x14ac:dyDescent="0.25">
      <c r="A87" s="23">
        <v>4</v>
      </c>
      <c r="B87" s="48">
        <v>60070</v>
      </c>
      <c r="C87" s="19" t="s">
        <v>70</v>
      </c>
      <c r="D87" s="136">
        <v>60</v>
      </c>
      <c r="E87" s="137"/>
      <c r="F87" s="137">
        <v>60</v>
      </c>
      <c r="G87" s="137">
        <v>33.33</v>
      </c>
      <c r="H87" s="137">
        <v>6.67</v>
      </c>
      <c r="I87" s="137"/>
      <c r="J87" s="43">
        <v>58.77</v>
      </c>
      <c r="K87" s="21"/>
      <c r="L87" s="97">
        <f t="shared" si="40"/>
        <v>60</v>
      </c>
      <c r="M87" s="98">
        <f t="shared" si="43"/>
        <v>24</v>
      </c>
      <c r="N87" s="99">
        <f t="shared" si="33"/>
        <v>40</v>
      </c>
      <c r="O87" s="98">
        <f t="shared" si="44"/>
        <v>0</v>
      </c>
      <c r="P87" s="100">
        <f t="shared" si="41"/>
        <v>0</v>
      </c>
    </row>
    <row r="88" spans="1:16" s="1" customFormat="1" ht="15" customHeight="1" x14ac:dyDescent="0.25">
      <c r="A88" s="23">
        <v>5</v>
      </c>
      <c r="B88" s="48">
        <v>60180</v>
      </c>
      <c r="C88" s="19" t="s">
        <v>71</v>
      </c>
      <c r="D88" s="136">
        <v>28</v>
      </c>
      <c r="E88" s="137">
        <v>14.29</v>
      </c>
      <c r="F88" s="137">
        <v>75</v>
      </c>
      <c r="G88" s="137">
        <v>10.71</v>
      </c>
      <c r="H88" s="137"/>
      <c r="I88" s="137"/>
      <c r="J88" s="43">
        <v>40.68</v>
      </c>
      <c r="K88" s="21"/>
      <c r="L88" s="97">
        <f t="shared" si="40"/>
        <v>28</v>
      </c>
      <c r="M88" s="98">
        <f t="shared" si="43"/>
        <v>2.9988000000000001</v>
      </c>
      <c r="N88" s="99">
        <f t="shared" si="33"/>
        <v>10.71</v>
      </c>
      <c r="O88" s="98">
        <f t="shared" si="44"/>
        <v>4.0011999999999999</v>
      </c>
      <c r="P88" s="100">
        <f t="shared" si="41"/>
        <v>14.29</v>
      </c>
    </row>
    <row r="89" spans="1:16" s="1" customFormat="1" ht="15" customHeight="1" x14ac:dyDescent="0.25">
      <c r="A89" s="23">
        <v>6</v>
      </c>
      <c r="B89" s="48">
        <v>60240</v>
      </c>
      <c r="C89" s="19" t="s">
        <v>72</v>
      </c>
      <c r="D89" s="136">
        <v>42</v>
      </c>
      <c r="E89" s="137">
        <v>2.38</v>
      </c>
      <c r="F89" s="137">
        <v>69.05</v>
      </c>
      <c r="G89" s="137">
        <v>23.81</v>
      </c>
      <c r="H89" s="137">
        <v>4.76</v>
      </c>
      <c r="I89" s="137"/>
      <c r="J89" s="43">
        <v>51.02</v>
      </c>
      <c r="K89" s="21"/>
      <c r="L89" s="97">
        <f t="shared" si="40"/>
        <v>42</v>
      </c>
      <c r="M89" s="98">
        <f t="shared" si="43"/>
        <v>11.999400000000001</v>
      </c>
      <c r="N89" s="99">
        <f t="shared" si="33"/>
        <v>28.57</v>
      </c>
      <c r="O89" s="115">
        <f t="shared" si="44"/>
        <v>0.99959999999999993</v>
      </c>
      <c r="P89" s="100">
        <f t="shared" si="41"/>
        <v>2.38</v>
      </c>
    </row>
    <row r="90" spans="1:16" s="1" customFormat="1" ht="15" customHeight="1" x14ac:dyDescent="0.25">
      <c r="A90" s="23">
        <v>7</v>
      </c>
      <c r="B90" s="48">
        <v>60560</v>
      </c>
      <c r="C90" s="19" t="s">
        <v>73</v>
      </c>
      <c r="D90" s="162">
        <v>8</v>
      </c>
      <c r="E90" s="163"/>
      <c r="F90" s="163">
        <v>100</v>
      </c>
      <c r="G90" s="163"/>
      <c r="H90" s="163"/>
      <c r="I90" s="163"/>
      <c r="J90" s="43">
        <v>49</v>
      </c>
      <c r="K90" s="21"/>
      <c r="L90" s="97">
        <f t="shared" si="40"/>
        <v>8</v>
      </c>
      <c r="M90" s="98">
        <f t="shared" si="34"/>
        <v>0</v>
      </c>
      <c r="N90" s="99">
        <f t="shared" si="33"/>
        <v>0</v>
      </c>
      <c r="O90" s="98">
        <f t="shared" si="42"/>
        <v>0</v>
      </c>
      <c r="P90" s="100">
        <f t="shared" si="41"/>
        <v>0</v>
      </c>
    </row>
    <row r="91" spans="1:16" s="1" customFormat="1" ht="15" customHeight="1" x14ac:dyDescent="0.25">
      <c r="A91" s="23">
        <v>8</v>
      </c>
      <c r="B91" s="48">
        <v>60660</v>
      </c>
      <c r="C91" s="19" t="s">
        <v>74</v>
      </c>
      <c r="D91" s="162">
        <v>7</v>
      </c>
      <c r="E91" s="163">
        <v>14.29</v>
      </c>
      <c r="F91" s="163">
        <v>71.430000000000007</v>
      </c>
      <c r="G91" s="163">
        <v>14.29</v>
      </c>
      <c r="H91" s="163"/>
      <c r="I91" s="158"/>
      <c r="J91" s="43">
        <v>48.43</v>
      </c>
      <c r="K91" s="21"/>
      <c r="L91" s="97">
        <f t="shared" si="40"/>
        <v>7</v>
      </c>
      <c r="M91" s="98">
        <f t="shared" si="34"/>
        <v>1.0003</v>
      </c>
      <c r="N91" s="99">
        <f t="shared" si="33"/>
        <v>14.29</v>
      </c>
      <c r="O91" s="115">
        <f t="shared" si="42"/>
        <v>1.0003</v>
      </c>
      <c r="P91" s="100">
        <f t="shared" si="41"/>
        <v>14.29</v>
      </c>
    </row>
    <row r="92" spans="1:16" s="1" customFormat="1" ht="15" customHeight="1" x14ac:dyDescent="0.25">
      <c r="A92" s="23">
        <v>9</v>
      </c>
      <c r="B92" s="55">
        <v>60001</v>
      </c>
      <c r="C92" s="14" t="s">
        <v>66</v>
      </c>
      <c r="D92" s="162">
        <v>16</v>
      </c>
      <c r="E92" s="163">
        <v>6.25</v>
      </c>
      <c r="F92" s="163">
        <v>93.75</v>
      </c>
      <c r="G92" s="163"/>
      <c r="H92" s="163"/>
      <c r="I92" s="158"/>
      <c r="J92" s="43">
        <v>46.56</v>
      </c>
      <c r="K92" s="21"/>
      <c r="L92" s="97">
        <f t="shared" si="40"/>
        <v>16</v>
      </c>
      <c r="M92" s="98">
        <f t="shared" si="34"/>
        <v>0</v>
      </c>
      <c r="N92" s="99">
        <f t="shared" si="33"/>
        <v>0</v>
      </c>
      <c r="O92" s="115">
        <f t="shared" si="42"/>
        <v>1</v>
      </c>
      <c r="P92" s="100">
        <f t="shared" si="41"/>
        <v>6.25</v>
      </c>
    </row>
    <row r="93" spans="1:16" s="1" customFormat="1" ht="15" customHeight="1" x14ac:dyDescent="0.25">
      <c r="A93" s="23">
        <v>10</v>
      </c>
      <c r="B93" s="48">
        <v>60701</v>
      </c>
      <c r="C93" s="19" t="s">
        <v>75</v>
      </c>
      <c r="D93" s="162">
        <v>12</v>
      </c>
      <c r="E93" s="163"/>
      <c r="F93" s="163">
        <v>100</v>
      </c>
      <c r="G93" s="163"/>
      <c r="H93" s="163"/>
      <c r="I93" s="158"/>
      <c r="J93" s="44">
        <v>40.25</v>
      </c>
      <c r="K93" s="21"/>
      <c r="L93" s="97">
        <f t="shared" si="40"/>
        <v>12</v>
      </c>
      <c r="M93" s="98">
        <f t="shared" si="34"/>
        <v>0</v>
      </c>
      <c r="N93" s="99">
        <f t="shared" si="33"/>
        <v>0</v>
      </c>
      <c r="O93" s="115">
        <f t="shared" si="42"/>
        <v>0</v>
      </c>
      <c r="P93" s="100">
        <f t="shared" si="41"/>
        <v>0</v>
      </c>
    </row>
    <row r="94" spans="1:16" s="1" customFormat="1" ht="15" customHeight="1" x14ac:dyDescent="0.25">
      <c r="A94" s="23">
        <v>11</v>
      </c>
      <c r="B94" s="48">
        <v>60850</v>
      </c>
      <c r="C94" s="19" t="s">
        <v>76</v>
      </c>
      <c r="D94" s="162">
        <v>13</v>
      </c>
      <c r="E94" s="163">
        <v>7.69</v>
      </c>
      <c r="F94" s="163">
        <v>84.62</v>
      </c>
      <c r="G94" s="163">
        <v>7.69</v>
      </c>
      <c r="H94" s="163"/>
      <c r="I94" s="158"/>
      <c r="J94" s="43">
        <v>46.23</v>
      </c>
      <c r="K94" s="21"/>
      <c r="L94" s="97">
        <f t="shared" si="40"/>
        <v>13</v>
      </c>
      <c r="M94" s="98">
        <f t="shared" si="34"/>
        <v>0.99970000000000003</v>
      </c>
      <c r="N94" s="99">
        <f t="shared" si="33"/>
        <v>7.69</v>
      </c>
      <c r="O94" s="115">
        <f t="shared" si="42"/>
        <v>0.99970000000000003</v>
      </c>
      <c r="P94" s="100">
        <f t="shared" si="41"/>
        <v>7.69</v>
      </c>
    </row>
    <row r="95" spans="1:16" s="1" customFormat="1" ht="15" customHeight="1" x14ac:dyDescent="0.25">
      <c r="A95" s="23">
        <v>12</v>
      </c>
      <c r="B95" s="48">
        <v>60910</v>
      </c>
      <c r="C95" s="19" t="s">
        <v>77</v>
      </c>
      <c r="D95" s="136">
        <v>26</v>
      </c>
      <c r="E95" s="137">
        <v>11.54</v>
      </c>
      <c r="F95" s="137">
        <v>65.38</v>
      </c>
      <c r="G95" s="137">
        <v>19.23</v>
      </c>
      <c r="H95" s="137">
        <v>3.85</v>
      </c>
      <c r="I95" s="137"/>
      <c r="J95" s="43">
        <v>45.27</v>
      </c>
      <c r="K95" s="21"/>
      <c r="L95" s="97">
        <f t="shared" si="40"/>
        <v>26</v>
      </c>
      <c r="M95" s="98">
        <f t="shared" si="34"/>
        <v>6.0008000000000008</v>
      </c>
      <c r="N95" s="99">
        <f t="shared" si="33"/>
        <v>23.080000000000002</v>
      </c>
      <c r="O95" s="98">
        <f t="shared" si="42"/>
        <v>3.0003999999999995</v>
      </c>
      <c r="P95" s="100">
        <f t="shared" si="41"/>
        <v>11.54</v>
      </c>
    </row>
    <row r="96" spans="1:16" s="1" customFormat="1" ht="15" customHeight="1" x14ac:dyDescent="0.25">
      <c r="A96" s="23">
        <v>13</v>
      </c>
      <c r="B96" s="48">
        <v>60980</v>
      </c>
      <c r="C96" s="19" t="s">
        <v>78</v>
      </c>
      <c r="D96" s="162">
        <v>12</v>
      </c>
      <c r="E96" s="163">
        <v>8.33</v>
      </c>
      <c r="F96" s="163">
        <v>75</v>
      </c>
      <c r="G96" s="163">
        <v>16.670000000000002</v>
      </c>
      <c r="H96" s="163"/>
      <c r="I96" s="163"/>
      <c r="J96" s="43">
        <v>49.92</v>
      </c>
      <c r="K96" s="21"/>
      <c r="L96" s="97">
        <f t="shared" si="40"/>
        <v>12</v>
      </c>
      <c r="M96" s="98">
        <f t="shared" si="34"/>
        <v>2.0004000000000004</v>
      </c>
      <c r="N96" s="99">
        <f t="shared" si="33"/>
        <v>16.670000000000002</v>
      </c>
      <c r="O96" s="98">
        <f t="shared" si="42"/>
        <v>0.99960000000000004</v>
      </c>
      <c r="P96" s="100">
        <f t="shared" si="41"/>
        <v>8.33</v>
      </c>
    </row>
    <row r="97" spans="1:16" s="1" customFormat="1" ht="15" customHeight="1" x14ac:dyDescent="0.25">
      <c r="A97" s="23">
        <v>14</v>
      </c>
      <c r="B97" s="48">
        <v>61080</v>
      </c>
      <c r="C97" s="19" t="s">
        <v>79</v>
      </c>
      <c r="D97" s="164">
        <v>46</v>
      </c>
      <c r="E97" s="165"/>
      <c r="F97" s="165">
        <v>89.13</v>
      </c>
      <c r="G97" s="165">
        <v>10.87</v>
      </c>
      <c r="H97" s="165"/>
      <c r="I97" s="165"/>
      <c r="J97" s="43">
        <v>48.74</v>
      </c>
      <c r="K97" s="21"/>
      <c r="L97" s="97">
        <f t="shared" si="40"/>
        <v>46</v>
      </c>
      <c r="M97" s="98">
        <f t="shared" si="34"/>
        <v>5.0001999999999995</v>
      </c>
      <c r="N97" s="99">
        <f t="shared" si="33"/>
        <v>10.87</v>
      </c>
      <c r="O97" s="98">
        <f t="shared" si="42"/>
        <v>0</v>
      </c>
      <c r="P97" s="100">
        <f t="shared" si="41"/>
        <v>0</v>
      </c>
    </row>
    <row r="98" spans="1:16" s="1" customFormat="1" ht="15" customHeight="1" x14ac:dyDescent="0.25">
      <c r="A98" s="23">
        <v>15</v>
      </c>
      <c r="B98" s="48">
        <v>61150</v>
      </c>
      <c r="C98" s="19" t="s">
        <v>80</v>
      </c>
      <c r="D98" s="136">
        <v>23</v>
      </c>
      <c r="E98" s="137">
        <v>4.3499999999999996</v>
      </c>
      <c r="F98" s="137">
        <v>82.61</v>
      </c>
      <c r="G98" s="137">
        <v>13.04</v>
      </c>
      <c r="H98" s="137"/>
      <c r="I98" s="137"/>
      <c r="J98" s="43">
        <v>46.17</v>
      </c>
      <c r="K98" s="21"/>
      <c r="L98" s="97">
        <f t="shared" si="40"/>
        <v>23</v>
      </c>
      <c r="M98" s="98">
        <f t="shared" si="34"/>
        <v>2.9991999999999996</v>
      </c>
      <c r="N98" s="99">
        <f t="shared" si="33"/>
        <v>13.04</v>
      </c>
      <c r="O98" s="98">
        <f t="shared" si="42"/>
        <v>1.0004999999999999</v>
      </c>
      <c r="P98" s="100">
        <f t="shared" si="41"/>
        <v>4.3499999999999996</v>
      </c>
    </row>
    <row r="99" spans="1:16" s="1" customFormat="1" ht="15" customHeight="1" x14ac:dyDescent="0.25">
      <c r="A99" s="23">
        <v>16</v>
      </c>
      <c r="B99" s="48">
        <v>61210</v>
      </c>
      <c r="C99" s="19" t="s">
        <v>81</v>
      </c>
      <c r="D99" s="136">
        <v>16</v>
      </c>
      <c r="E99" s="137">
        <v>37.5</v>
      </c>
      <c r="F99" s="137">
        <v>62.5</v>
      </c>
      <c r="G99" s="137"/>
      <c r="H99" s="137"/>
      <c r="I99" s="137"/>
      <c r="J99" s="43">
        <v>29.5</v>
      </c>
      <c r="K99" s="21"/>
      <c r="L99" s="97">
        <f t="shared" si="40"/>
        <v>16</v>
      </c>
      <c r="M99" s="98">
        <f t="shared" si="34"/>
        <v>0</v>
      </c>
      <c r="N99" s="99">
        <f t="shared" si="33"/>
        <v>0</v>
      </c>
      <c r="O99" s="98">
        <f t="shared" si="42"/>
        <v>6</v>
      </c>
      <c r="P99" s="100">
        <f t="shared" si="41"/>
        <v>37.5</v>
      </c>
    </row>
    <row r="100" spans="1:16" s="1" customFormat="1" ht="15" customHeight="1" x14ac:dyDescent="0.25">
      <c r="A100" s="23">
        <v>17</v>
      </c>
      <c r="B100" s="48">
        <v>61290</v>
      </c>
      <c r="C100" s="19" t="s">
        <v>82</v>
      </c>
      <c r="D100" s="136">
        <v>9</v>
      </c>
      <c r="E100" s="137">
        <v>11.11</v>
      </c>
      <c r="F100" s="137">
        <v>88.89</v>
      </c>
      <c r="G100" s="137"/>
      <c r="H100" s="137"/>
      <c r="I100" s="137"/>
      <c r="J100" s="43">
        <v>48.56</v>
      </c>
      <c r="K100" s="21"/>
      <c r="L100" s="97">
        <f t="shared" si="40"/>
        <v>9</v>
      </c>
      <c r="M100" s="98">
        <f t="shared" si="34"/>
        <v>0</v>
      </c>
      <c r="N100" s="99">
        <f t="shared" si="33"/>
        <v>0</v>
      </c>
      <c r="O100" s="115">
        <f t="shared" si="42"/>
        <v>0.9998999999999999</v>
      </c>
      <c r="P100" s="100">
        <f t="shared" si="41"/>
        <v>11.11</v>
      </c>
    </row>
    <row r="101" spans="1:16" s="1" customFormat="1" ht="15" customHeight="1" x14ac:dyDescent="0.25">
      <c r="A101" s="23">
        <v>18</v>
      </c>
      <c r="B101" s="48">
        <v>61340</v>
      </c>
      <c r="C101" s="19" t="s">
        <v>83</v>
      </c>
      <c r="D101" s="136">
        <v>13</v>
      </c>
      <c r="E101" s="137">
        <v>7.69</v>
      </c>
      <c r="F101" s="137">
        <v>76.92</v>
      </c>
      <c r="G101" s="137">
        <v>15.38</v>
      </c>
      <c r="H101" s="137"/>
      <c r="I101" s="137"/>
      <c r="J101" s="43">
        <v>39.46</v>
      </c>
      <c r="K101" s="21"/>
      <c r="L101" s="97">
        <f t="shared" si="40"/>
        <v>13</v>
      </c>
      <c r="M101" s="98">
        <f t="shared" si="34"/>
        <v>1.9994000000000001</v>
      </c>
      <c r="N101" s="99">
        <f t="shared" si="33"/>
        <v>15.38</v>
      </c>
      <c r="O101" s="115">
        <f t="shared" si="42"/>
        <v>0.99970000000000003</v>
      </c>
      <c r="P101" s="100">
        <f t="shared" si="41"/>
        <v>7.69</v>
      </c>
    </row>
    <row r="102" spans="1:16" s="1" customFormat="1" ht="15" customHeight="1" x14ac:dyDescent="0.25">
      <c r="A102" s="59">
        <v>19</v>
      </c>
      <c r="B102" s="48">
        <v>61390</v>
      </c>
      <c r="C102" s="19" t="s">
        <v>84</v>
      </c>
      <c r="D102" s="164">
        <v>12</v>
      </c>
      <c r="E102" s="165">
        <v>25</v>
      </c>
      <c r="F102" s="165">
        <v>66.67</v>
      </c>
      <c r="G102" s="165">
        <v>8.33</v>
      </c>
      <c r="H102" s="165"/>
      <c r="I102" s="137"/>
      <c r="J102" s="43">
        <v>38.92</v>
      </c>
      <c r="K102" s="21"/>
      <c r="L102" s="97">
        <f t="shared" si="40"/>
        <v>12</v>
      </c>
      <c r="M102" s="98">
        <f t="shared" si="34"/>
        <v>0.99960000000000004</v>
      </c>
      <c r="N102" s="99">
        <f t="shared" si="33"/>
        <v>8.33</v>
      </c>
      <c r="O102" s="98">
        <f t="shared" si="42"/>
        <v>3</v>
      </c>
      <c r="P102" s="100">
        <f t="shared" si="41"/>
        <v>25</v>
      </c>
    </row>
    <row r="103" spans="1:16" s="1" customFormat="1" ht="15" customHeight="1" x14ac:dyDescent="0.25">
      <c r="A103" s="16">
        <v>20</v>
      </c>
      <c r="B103" s="48">
        <v>61410</v>
      </c>
      <c r="C103" s="19" t="s">
        <v>85</v>
      </c>
      <c r="D103" s="136">
        <v>15</v>
      </c>
      <c r="E103" s="137"/>
      <c r="F103" s="137">
        <v>53.33</v>
      </c>
      <c r="G103" s="137">
        <v>40</v>
      </c>
      <c r="H103" s="137">
        <v>6.67</v>
      </c>
      <c r="I103" s="137"/>
      <c r="J103" s="43">
        <v>56.6</v>
      </c>
      <c r="K103" s="21"/>
      <c r="L103" s="97">
        <f t="shared" si="40"/>
        <v>15</v>
      </c>
      <c r="M103" s="98">
        <f t="shared" si="34"/>
        <v>7.0005000000000006</v>
      </c>
      <c r="N103" s="99">
        <f t="shared" si="33"/>
        <v>46.67</v>
      </c>
      <c r="O103" s="98">
        <f t="shared" si="42"/>
        <v>0</v>
      </c>
      <c r="P103" s="100">
        <f t="shared" si="41"/>
        <v>0</v>
      </c>
    </row>
    <row r="104" spans="1:16" s="1" customFormat="1" ht="15" customHeight="1" x14ac:dyDescent="0.25">
      <c r="A104" s="11">
        <v>21</v>
      </c>
      <c r="B104" s="48">
        <v>61430</v>
      </c>
      <c r="C104" s="19" t="s">
        <v>113</v>
      </c>
      <c r="D104" s="164">
        <v>61</v>
      </c>
      <c r="E104" s="165">
        <v>1.64</v>
      </c>
      <c r="F104" s="165">
        <v>73.77</v>
      </c>
      <c r="G104" s="165">
        <v>19.670000000000002</v>
      </c>
      <c r="H104" s="165">
        <v>4.92</v>
      </c>
      <c r="I104" s="165"/>
      <c r="J104" s="43">
        <v>50.89</v>
      </c>
      <c r="K104" s="21"/>
      <c r="L104" s="97">
        <f t="shared" si="40"/>
        <v>61</v>
      </c>
      <c r="M104" s="98">
        <f t="shared" si="34"/>
        <v>14.999900000000002</v>
      </c>
      <c r="N104" s="99">
        <f t="shared" si="33"/>
        <v>24.590000000000003</v>
      </c>
      <c r="O104" s="98">
        <f t="shared" si="42"/>
        <v>1.0004</v>
      </c>
      <c r="P104" s="100">
        <f t="shared" si="41"/>
        <v>1.64</v>
      </c>
    </row>
    <row r="105" spans="1:16" s="1" customFormat="1" ht="15" customHeight="1" x14ac:dyDescent="0.25">
      <c r="A105" s="11">
        <v>22</v>
      </c>
      <c r="B105" s="48">
        <v>61440</v>
      </c>
      <c r="C105" s="19" t="s">
        <v>86</v>
      </c>
      <c r="D105" s="136">
        <v>34</v>
      </c>
      <c r="E105" s="137">
        <v>2.94</v>
      </c>
      <c r="F105" s="137">
        <v>64.709999999999994</v>
      </c>
      <c r="G105" s="137">
        <v>32.35</v>
      </c>
      <c r="H105" s="137"/>
      <c r="I105" s="137"/>
      <c r="J105" s="43">
        <v>56.26</v>
      </c>
      <c r="K105" s="21"/>
      <c r="L105" s="97">
        <f t="shared" si="40"/>
        <v>34</v>
      </c>
      <c r="M105" s="98">
        <f t="shared" si="34"/>
        <v>10.999000000000001</v>
      </c>
      <c r="N105" s="99">
        <f t="shared" si="33"/>
        <v>32.35</v>
      </c>
      <c r="O105" s="98">
        <f t="shared" si="42"/>
        <v>0.99959999999999993</v>
      </c>
      <c r="P105" s="100">
        <f t="shared" si="41"/>
        <v>2.94</v>
      </c>
    </row>
    <row r="106" spans="1:16" s="1" customFormat="1" ht="15" customHeight="1" x14ac:dyDescent="0.25">
      <c r="A106" s="11">
        <v>23</v>
      </c>
      <c r="B106" s="48">
        <v>61450</v>
      </c>
      <c r="C106" s="19" t="s">
        <v>114</v>
      </c>
      <c r="D106" s="136">
        <v>65</v>
      </c>
      <c r="E106" s="137">
        <v>4.62</v>
      </c>
      <c r="F106" s="137">
        <v>64.62</v>
      </c>
      <c r="G106" s="137">
        <v>23.08</v>
      </c>
      <c r="H106" s="137">
        <v>7.69</v>
      </c>
      <c r="I106" s="137"/>
      <c r="J106" s="43">
        <v>53.55</v>
      </c>
      <c r="K106" s="21"/>
      <c r="L106" s="97">
        <f t="shared" si="40"/>
        <v>65</v>
      </c>
      <c r="M106" s="98">
        <f t="shared" si="34"/>
        <v>20.000499999999999</v>
      </c>
      <c r="N106" s="99">
        <f t="shared" si="33"/>
        <v>30.77</v>
      </c>
      <c r="O106" s="98">
        <f t="shared" si="42"/>
        <v>3.0030000000000001</v>
      </c>
      <c r="P106" s="100">
        <f t="shared" si="41"/>
        <v>4.62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87</v>
      </c>
      <c r="D107" s="136">
        <v>25</v>
      </c>
      <c r="E107" s="137">
        <v>4</v>
      </c>
      <c r="F107" s="137">
        <v>60</v>
      </c>
      <c r="G107" s="137">
        <v>32</v>
      </c>
      <c r="H107" s="137">
        <v>4</v>
      </c>
      <c r="I107" s="137"/>
      <c r="J107" s="43">
        <v>52.16</v>
      </c>
      <c r="K107" s="21"/>
      <c r="L107" s="97">
        <f t="shared" si="40"/>
        <v>25</v>
      </c>
      <c r="M107" s="98">
        <f t="shared" si="34"/>
        <v>9</v>
      </c>
      <c r="N107" s="99">
        <f t="shared" si="33"/>
        <v>36</v>
      </c>
      <c r="O107" s="98">
        <f t="shared" si="42"/>
        <v>1</v>
      </c>
      <c r="P107" s="100">
        <f t="shared" si="41"/>
        <v>4</v>
      </c>
    </row>
    <row r="108" spans="1:16" s="1" customFormat="1" ht="15" customHeight="1" x14ac:dyDescent="0.25">
      <c r="A108" s="11">
        <v>25</v>
      </c>
      <c r="B108" s="48">
        <v>61490</v>
      </c>
      <c r="C108" s="19" t="s">
        <v>115</v>
      </c>
      <c r="D108" s="164">
        <v>67</v>
      </c>
      <c r="E108" s="165">
        <v>5.97</v>
      </c>
      <c r="F108" s="165">
        <v>49.25</v>
      </c>
      <c r="G108" s="165">
        <v>40.299999999999997</v>
      </c>
      <c r="H108" s="165">
        <v>4.4800000000000004</v>
      </c>
      <c r="I108" s="158"/>
      <c r="J108" s="43">
        <v>56.84</v>
      </c>
      <c r="K108" s="21"/>
      <c r="L108" s="97">
        <f t="shared" si="40"/>
        <v>67</v>
      </c>
      <c r="M108" s="98">
        <f t="shared" si="34"/>
        <v>30.002600000000001</v>
      </c>
      <c r="N108" s="99">
        <f t="shared" si="33"/>
        <v>44.78</v>
      </c>
      <c r="O108" s="98">
        <f t="shared" si="42"/>
        <v>3.9999000000000002</v>
      </c>
      <c r="P108" s="100">
        <f t="shared" si="41"/>
        <v>5.97</v>
      </c>
    </row>
    <row r="109" spans="1:16" s="1" customFormat="1" ht="15" customHeight="1" x14ac:dyDescent="0.25">
      <c r="A109" s="11">
        <v>26</v>
      </c>
      <c r="B109" s="48">
        <v>61500</v>
      </c>
      <c r="C109" s="19" t="s">
        <v>116</v>
      </c>
      <c r="D109" s="164">
        <v>81</v>
      </c>
      <c r="E109" s="165">
        <v>3.7</v>
      </c>
      <c r="F109" s="165">
        <v>80.25</v>
      </c>
      <c r="G109" s="165">
        <v>16.05</v>
      </c>
      <c r="H109" s="165"/>
      <c r="I109" s="165"/>
      <c r="J109" s="43">
        <v>48.99</v>
      </c>
      <c r="K109" s="21"/>
      <c r="L109" s="97">
        <f t="shared" si="40"/>
        <v>81</v>
      </c>
      <c r="M109" s="98">
        <f t="shared" si="34"/>
        <v>13.000499999999999</v>
      </c>
      <c r="N109" s="99">
        <f t="shared" si="33"/>
        <v>16.05</v>
      </c>
      <c r="O109" s="98">
        <f t="shared" si="42"/>
        <v>2.9969999999999999</v>
      </c>
      <c r="P109" s="100">
        <f t="shared" si="41"/>
        <v>3.7</v>
      </c>
    </row>
    <row r="110" spans="1:16" s="1" customFormat="1" ht="15" customHeight="1" x14ac:dyDescent="0.25">
      <c r="A110" s="11">
        <v>27</v>
      </c>
      <c r="B110" s="48">
        <v>61510</v>
      </c>
      <c r="C110" s="19" t="s">
        <v>88</v>
      </c>
      <c r="D110" s="164">
        <v>76</v>
      </c>
      <c r="E110" s="165">
        <v>6.58</v>
      </c>
      <c r="F110" s="165">
        <v>75</v>
      </c>
      <c r="G110" s="165">
        <v>18.420000000000002</v>
      </c>
      <c r="H110" s="165"/>
      <c r="I110" s="158"/>
      <c r="J110" s="65">
        <v>49.82</v>
      </c>
      <c r="K110" s="21"/>
      <c r="L110" s="97">
        <f t="shared" si="40"/>
        <v>76</v>
      </c>
      <c r="M110" s="98">
        <f t="shared" si="34"/>
        <v>13.9992</v>
      </c>
      <c r="N110" s="99">
        <f t="shared" si="33"/>
        <v>18.420000000000002</v>
      </c>
      <c r="O110" s="98">
        <f t="shared" si="42"/>
        <v>5.0007999999999999</v>
      </c>
      <c r="P110" s="100">
        <f t="shared" si="41"/>
        <v>6.58</v>
      </c>
    </row>
    <row r="111" spans="1:16" s="1" customFormat="1" ht="15" customHeight="1" x14ac:dyDescent="0.25">
      <c r="A111" s="11">
        <v>28</v>
      </c>
      <c r="B111" s="50">
        <v>61520</v>
      </c>
      <c r="C111" s="22" t="s">
        <v>117</v>
      </c>
      <c r="D111" s="164">
        <v>29</v>
      </c>
      <c r="E111" s="165"/>
      <c r="F111" s="165">
        <v>44.83</v>
      </c>
      <c r="G111" s="165">
        <v>48.28</v>
      </c>
      <c r="H111" s="165">
        <v>6.9</v>
      </c>
      <c r="I111" s="155"/>
      <c r="J111" s="43">
        <v>60.34</v>
      </c>
      <c r="K111" s="21"/>
      <c r="L111" s="97">
        <f t="shared" si="40"/>
        <v>29</v>
      </c>
      <c r="M111" s="98">
        <f t="shared" si="34"/>
        <v>16.002200000000002</v>
      </c>
      <c r="N111" s="99">
        <f t="shared" si="33"/>
        <v>55.18</v>
      </c>
      <c r="O111" s="98">
        <f t="shared" si="42"/>
        <v>0</v>
      </c>
      <c r="P111" s="100">
        <f t="shared" si="41"/>
        <v>0</v>
      </c>
    </row>
    <row r="112" spans="1:16" s="1" customFormat="1" ht="15" customHeight="1" x14ac:dyDescent="0.25">
      <c r="A112" s="15">
        <v>29</v>
      </c>
      <c r="B112" s="50">
        <v>61540</v>
      </c>
      <c r="C112" s="22" t="s">
        <v>135</v>
      </c>
      <c r="D112" s="130"/>
      <c r="E112" s="131"/>
      <c r="F112" s="131"/>
      <c r="G112" s="131"/>
      <c r="H112" s="131"/>
      <c r="I112" s="132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119</v>
      </c>
      <c r="D113" s="164"/>
      <c r="E113" s="165"/>
      <c r="F113" s="165"/>
      <c r="G113" s="165"/>
      <c r="H113" s="165"/>
      <c r="I113" s="158"/>
      <c r="J113" s="46"/>
      <c r="K113" s="21"/>
      <c r="L113" s="97"/>
      <c r="M113" s="98"/>
      <c r="N113" s="99"/>
      <c r="O113" s="115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121</v>
      </c>
      <c r="D114" s="162"/>
      <c r="E114" s="163"/>
      <c r="F114" s="163"/>
      <c r="G114" s="163"/>
      <c r="H114" s="163"/>
      <c r="I114" s="163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106</v>
      </c>
      <c r="D115" s="76">
        <f>SUM(D116:D124)</f>
        <v>239</v>
      </c>
      <c r="E115" s="38">
        <v>3.9542857142857142</v>
      </c>
      <c r="F115" s="38">
        <v>69.271428571428572</v>
      </c>
      <c r="G115" s="38">
        <v>24.208571428571428</v>
      </c>
      <c r="H115" s="38">
        <v>2.5685714285714281</v>
      </c>
      <c r="I115" s="38">
        <v>0</v>
      </c>
      <c r="J115" s="39">
        <f>AVERAGE(J116:J124)</f>
        <v>52</v>
      </c>
      <c r="K115" s="21"/>
      <c r="L115" s="111">
        <f t="shared" ref="L115:L121" si="45">D115</f>
        <v>239</v>
      </c>
      <c r="M115" s="112">
        <f>SUM(M116:M124)</f>
        <v>78.006600000000006</v>
      </c>
      <c r="N115" s="113">
        <f t="shared" si="33"/>
        <v>26.777142857142856</v>
      </c>
      <c r="O115" s="112">
        <f>SUM(O116:O124)</f>
        <v>8.9996999999999989</v>
      </c>
      <c r="P115" s="114">
        <f t="shared" ref="P115:P121" si="46">E115</f>
        <v>3.9542857142857142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89</v>
      </c>
      <c r="D116" s="140">
        <v>36</v>
      </c>
      <c r="E116" s="141">
        <v>2.78</v>
      </c>
      <c r="F116" s="141">
        <v>50</v>
      </c>
      <c r="G116" s="141">
        <v>44.44</v>
      </c>
      <c r="H116" s="141">
        <v>2.78</v>
      </c>
      <c r="I116" s="141"/>
      <c r="J116" s="42">
        <v>57</v>
      </c>
      <c r="K116" s="21"/>
      <c r="L116" s="93">
        <f t="shared" si="45"/>
        <v>36</v>
      </c>
      <c r="M116" s="94">
        <f t="shared" ref="M116:M120" si="47">N116*L116/100</f>
        <v>16.999200000000002</v>
      </c>
      <c r="N116" s="95">
        <f t="shared" si="33"/>
        <v>47.22</v>
      </c>
      <c r="O116" s="94">
        <f t="shared" ref="O116:O123" si="48">P116*L116/100</f>
        <v>1.0007999999999999</v>
      </c>
      <c r="P116" s="96">
        <f t="shared" si="46"/>
        <v>2.78</v>
      </c>
    </row>
    <row r="117" spans="1:16" s="1" customFormat="1" ht="15" customHeight="1" x14ac:dyDescent="0.25">
      <c r="A117" s="16">
        <v>2</v>
      </c>
      <c r="B117" s="48">
        <v>70110</v>
      </c>
      <c r="C117" s="19" t="s">
        <v>92</v>
      </c>
      <c r="D117" s="136">
        <v>23</v>
      </c>
      <c r="E117" s="137"/>
      <c r="F117" s="137">
        <v>86.96</v>
      </c>
      <c r="G117" s="137">
        <v>13.04</v>
      </c>
      <c r="H117" s="137"/>
      <c r="I117" s="137"/>
      <c r="J117" s="43">
        <v>51</v>
      </c>
      <c r="K117" s="21"/>
      <c r="L117" s="97">
        <f t="shared" si="45"/>
        <v>23</v>
      </c>
      <c r="M117" s="98">
        <f t="shared" si="47"/>
        <v>2.9991999999999996</v>
      </c>
      <c r="N117" s="99">
        <f t="shared" si="33"/>
        <v>13.04</v>
      </c>
      <c r="O117" s="98">
        <f t="shared" si="48"/>
        <v>0</v>
      </c>
      <c r="P117" s="100">
        <f t="shared" si="46"/>
        <v>0</v>
      </c>
    </row>
    <row r="118" spans="1:16" s="1" customFormat="1" ht="15" customHeight="1" x14ac:dyDescent="0.25">
      <c r="A118" s="11">
        <v>3</v>
      </c>
      <c r="B118" s="48">
        <v>70021</v>
      </c>
      <c r="C118" s="19" t="s">
        <v>90</v>
      </c>
      <c r="D118" s="164">
        <v>47</v>
      </c>
      <c r="E118" s="165">
        <v>2.13</v>
      </c>
      <c r="F118" s="165">
        <v>63.83</v>
      </c>
      <c r="G118" s="165">
        <v>29.79</v>
      </c>
      <c r="H118" s="165">
        <v>4.26</v>
      </c>
      <c r="I118" s="165"/>
      <c r="J118" s="43">
        <v>56</v>
      </c>
      <c r="K118" s="21"/>
      <c r="L118" s="97">
        <f t="shared" si="45"/>
        <v>47</v>
      </c>
      <c r="M118" s="98">
        <f t="shared" si="47"/>
        <v>16.003499999999999</v>
      </c>
      <c r="N118" s="99">
        <f t="shared" si="33"/>
        <v>34.049999999999997</v>
      </c>
      <c r="O118" s="98">
        <f t="shared" si="48"/>
        <v>1.0011000000000001</v>
      </c>
      <c r="P118" s="100">
        <f t="shared" si="46"/>
        <v>2.13</v>
      </c>
    </row>
    <row r="119" spans="1:16" s="1" customFormat="1" ht="15" customHeight="1" x14ac:dyDescent="0.25">
      <c r="A119" s="11">
        <v>4</v>
      </c>
      <c r="B119" s="48">
        <v>70040</v>
      </c>
      <c r="C119" s="19" t="s">
        <v>91</v>
      </c>
      <c r="D119" s="136">
        <v>14</v>
      </c>
      <c r="E119" s="137"/>
      <c r="F119" s="137">
        <v>85.71</v>
      </c>
      <c r="G119" s="137">
        <v>14.29</v>
      </c>
      <c r="H119" s="137"/>
      <c r="I119" s="137"/>
      <c r="J119" s="43">
        <v>48</v>
      </c>
      <c r="K119" s="21"/>
      <c r="L119" s="97">
        <f t="shared" si="45"/>
        <v>14</v>
      </c>
      <c r="M119" s="98">
        <f t="shared" si="47"/>
        <v>2.0005999999999999</v>
      </c>
      <c r="N119" s="99">
        <f t="shared" si="33"/>
        <v>14.29</v>
      </c>
      <c r="O119" s="98">
        <f t="shared" si="48"/>
        <v>0</v>
      </c>
      <c r="P119" s="100">
        <f t="shared" si="46"/>
        <v>0</v>
      </c>
    </row>
    <row r="120" spans="1:16" s="1" customFormat="1" ht="15" customHeight="1" x14ac:dyDescent="0.25">
      <c r="A120" s="11">
        <v>5</v>
      </c>
      <c r="B120" s="48">
        <v>70100</v>
      </c>
      <c r="C120" s="19" t="s">
        <v>107</v>
      </c>
      <c r="D120" s="136">
        <v>64</v>
      </c>
      <c r="E120" s="137">
        <v>1.56</v>
      </c>
      <c r="F120" s="137">
        <v>46.88</v>
      </c>
      <c r="G120" s="137">
        <v>40.630000000000003</v>
      </c>
      <c r="H120" s="137">
        <v>10.94</v>
      </c>
      <c r="I120" s="137"/>
      <c r="J120" s="43">
        <v>62</v>
      </c>
      <c r="K120" s="21"/>
      <c r="L120" s="97">
        <f t="shared" si="45"/>
        <v>64</v>
      </c>
      <c r="M120" s="98">
        <f t="shared" si="47"/>
        <v>33.004800000000003</v>
      </c>
      <c r="N120" s="99">
        <f t="shared" si="33"/>
        <v>51.57</v>
      </c>
      <c r="O120" s="98">
        <f t="shared" si="48"/>
        <v>0.99840000000000007</v>
      </c>
      <c r="P120" s="100">
        <f t="shared" si="46"/>
        <v>1.56</v>
      </c>
    </row>
    <row r="121" spans="1:16" s="1" customFormat="1" ht="15" customHeight="1" x14ac:dyDescent="0.25">
      <c r="A121" s="11">
        <v>6</v>
      </c>
      <c r="B121" s="48">
        <v>70270</v>
      </c>
      <c r="C121" s="19" t="s">
        <v>93</v>
      </c>
      <c r="D121" s="164">
        <v>22</v>
      </c>
      <c r="E121" s="165">
        <v>9.09</v>
      </c>
      <c r="F121" s="165">
        <v>72.73</v>
      </c>
      <c r="G121" s="165">
        <v>18.18</v>
      </c>
      <c r="H121" s="165"/>
      <c r="I121" s="158"/>
      <c r="J121" s="43">
        <v>48</v>
      </c>
      <c r="K121" s="21"/>
      <c r="L121" s="97">
        <f t="shared" si="45"/>
        <v>22</v>
      </c>
      <c r="M121" s="98">
        <f t="shared" si="34"/>
        <v>3.9995999999999996</v>
      </c>
      <c r="N121" s="99">
        <f t="shared" si="33"/>
        <v>18.18</v>
      </c>
      <c r="O121" s="98">
        <f t="shared" si="48"/>
        <v>1.9997999999999998</v>
      </c>
      <c r="P121" s="100">
        <f t="shared" si="46"/>
        <v>9.09</v>
      </c>
    </row>
    <row r="122" spans="1:16" s="1" customFormat="1" ht="15" customHeight="1" x14ac:dyDescent="0.25">
      <c r="A122" s="11">
        <v>7</v>
      </c>
      <c r="B122" s="48">
        <v>70510</v>
      </c>
      <c r="C122" s="19" t="s">
        <v>94</v>
      </c>
      <c r="D122" s="164"/>
      <c r="E122" s="165"/>
      <c r="F122" s="165"/>
      <c r="G122" s="165"/>
      <c r="H122" s="165"/>
      <c r="I122" s="158"/>
      <c r="J122" s="43"/>
      <c r="K122" s="21"/>
      <c r="L122" s="97"/>
      <c r="M122" s="98"/>
      <c r="N122" s="99"/>
      <c r="O122" s="98"/>
      <c r="P122" s="105"/>
    </row>
    <row r="123" spans="1:16" s="1" customFormat="1" ht="15" customHeight="1" x14ac:dyDescent="0.25">
      <c r="A123" s="15">
        <v>8</v>
      </c>
      <c r="B123" s="50">
        <v>10880</v>
      </c>
      <c r="C123" s="22" t="s">
        <v>118</v>
      </c>
      <c r="D123" s="162">
        <v>33</v>
      </c>
      <c r="E123" s="163">
        <v>12.12</v>
      </c>
      <c r="F123" s="163">
        <v>78.790000000000006</v>
      </c>
      <c r="G123" s="163">
        <v>9.09</v>
      </c>
      <c r="H123" s="163"/>
      <c r="I123" s="158"/>
      <c r="J123" s="46">
        <v>42</v>
      </c>
      <c r="K123" s="21"/>
      <c r="L123" s="97">
        <f>D123</f>
        <v>33</v>
      </c>
      <c r="M123" s="98">
        <f t="shared" si="34"/>
        <v>2.9996999999999998</v>
      </c>
      <c r="N123" s="99">
        <f t="shared" si="33"/>
        <v>9.09</v>
      </c>
      <c r="O123" s="98">
        <f t="shared" si="48"/>
        <v>3.9995999999999996</v>
      </c>
      <c r="P123" s="100">
        <f>E123</f>
        <v>12.12</v>
      </c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120</v>
      </c>
      <c r="D124" s="160"/>
      <c r="E124" s="161"/>
      <c r="F124" s="161"/>
      <c r="G124" s="161"/>
      <c r="H124" s="161"/>
      <c r="I124" s="161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284" t="s">
        <v>97</v>
      </c>
      <c r="E125" s="284"/>
      <c r="F125" s="284"/>
      <c r="G125" s="284"/>
      <c r="H125" s="284"/>
      <c r="I125" s="284"/>
      <c r="J125" s="57">
        <f>AVERAGE(J7,J9:J16,J18:J29,J31:J47,J49:J67,J69:J82,J84:J114,J116:J124)</f>
        <v>48.725940594059395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E2"/>
    <mergeCell ref="A4:A5"/>
    <mergeCell ref="B4:B5"/>
    <mergeCell ref="C4:C5"/>
    <mergeCell ref="D4:D5"/>
    <mergeCell ref="E4:I4"/>
  </mergeCells>
  <conditionalFormatting sqref="J6:J125">
    <cfRule type="containsBlanks" dxfId="74" priority="13" stopIfTrue="1">
      <formula>LEN(TRIM(J6))=0</formula>
    </cfRule>
    <cfRule type="cellIs" dxfId="73" priority="14" stopIfTrue="1" operator="lessThan">
      <formula>50</formula>
    </cfRule>
    <cfRule type="cellIs" dxfId="72" priority="15" stopIfTrue="1" operator="between">
      <formula>50.004</formula>
      <formula>50</formula>
    </cfRule>
    <cfRule type="cellIs" dxfId="71" priority="16" stopIfTrue="1" operator="between">
      <formula>75</formula>
      <formula>50</formula>
    </cfRule>
    <cfRule type="cellIs" dxfId="70" priority="21" stopIfTrue="1" operator="greaterThanOrEqual">
      <formula>75</formula>
    </cfRule>
  </conditionalFormatting>
  <conditionalFormatting sqref="O7:O124">
    <cfRule type="containsBlanks" dxfId="69" priority="1">
      <formula>LEN(TRIM(O7))=0</formula>
    </cfRule>
    <cfRule type="cellIs" dxfId="68" priority="2" operator="greaterThanOrEqual">
      <formula>10</formula>
    </cfRule>
    <cfRule type="cellIs" dxfId="67" priority="3" operator="between">
      <formula>0.99</formula>
      <formula>10</formula>
    </cfRule>
    <cfRule type="cellIs" dxfId="66" priority="4" operator="equal">
      <formula>0</formula>
    </cfRule>
  </conditionalFormatting>
  <conditionalFormatting sqref="P7:P124">
    <cfRule type="containsBlanks" dxfId="65" priority="7">
      <formula>LEN(TRIM(P7))=0</formula>
    </cfRule>
    <cfRule type="cellIs" dxfId="64" priority="9" operator="equal">
      <formula>0</formula>
    </cfRule>
    <cfRule type="cellIs" dxfId="63" priority="11" operator="between">
      <formula>1</formula>
      <formula>10</formula>
    </cfRule>
    <cfRule type="cellIs" dxfId="62" priority="12" operator="greaterThanOrEqual">
      <formula>10</formula>
    </cfRule>
  </conditionalFormatting>
  <conditionalFormatting sqref="N7:N124">
    <cfRule type="containsBlanks" dxfId="61" priority="6">
      <formula>LEN(TRIM(N7))=0</formula>
    </cfRule>
    <cfRule type="cellIs" dxfId="60" priority="17" operator="lessThan">
      <formula>50</formula>
    </cfRule>
    <cfRule type="cellIs" dxfId="59" priority="18" operator="between">
      <formula>50</formula>
      <formula>50.004</formula>
    </cfRule>
    <cfRule type="cellIs" dxfId="58" priority="19" operator="between">
      <formula>50</formula>
      <formula>90</formula>
    </cfRule>
    <cfRule type="cellIs" dxfId="57" priority="20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7"/>
      <c r="M1" s="17" t="s">
        <v>137</v>
      </c>
    </row>
    <row r="2" spans="1:17" ht="18" customHeight="1" x14ac:dyDescent="0.25">
      <c r="A2" s="4"/>
      <c r="B2" s="4"/>
      <c r="C2" s="269" t="s">
        <v>128</v>
      </c>
      <c r="D2" s="269"/>
      <c r="E2" s="269"/>
      <c r="F2" s="66"/>
      <c r="G2" s="66"/>
      <c r="H2" s="66"/>
      <c r="I2" s="66"/>
      <c r="J2" s="26">
        <v>2019</v>
      </c>
      <c r="K2" s="4"/>
      <c r="L2" s="27"/>
      <c r="M2" s="17" t="s">
        <v>138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204"/>
      <c r="M3" s="17" t="s">
        <v>148</v>
      </c>
    </row>
    <row r="4" spans="1:17" ht="18" customHeight="1" thickBot="1" x14ac:dyDescent="0.3">
      <c r="A4" s="275" t="s">
        <v>0</v>
      </c>
      <c r="B4" s="277" t="s">
        <v>1</v>
      </c>
      <c r="C4" s="277" t="s">
        <v>2</v>
      </c>
      <c r="D4" s="285" t="s">
        <v>3</v>
      </c>
      <c r="E4" s="287" t="s">
        <v>132</v>
      </c>
      <c r="F4" s="288"/>
      <c r="G4" s="288"/>
      <c r="H4" s="288"/>
      <c r="I4" s="289"/>
      <c r="J4" s="282" t="s">
        <v>98</v>
      </c>
      <c r="K4" s="4"/>
      <c r="L4" s="18"/>
      <c r="M4" s="17" t="s">
        <v>139</v>
      </c>
    </row>
    <row r="5" spans="1:17" ht="43.5" customHeight="1" thickBot="1" x14ac:dyDescent="0.3">
      <c r="A5" s="276"/>
      <c r="B5" s="278"/>
      <c r="C5" s="278"/>
      <c r="D5" s="286"/>
      <c r="E5" s="188" t="s">
        <v>124</v>
      </c>
      <c r="F5" s="3" t="s">
        <v>125</v>
      </c>
      <c r="G5" s="3" t="s">
        <v>126</v>
      </c>
      <c r="H5" s="3" t="s">
        <v>127</v>
      </c>
      <c r="I5" s="3">
        <v>100</v>
      </c>
      <c r="J5" s="283"/>
      <c r="K5" s="4"/>
      <c r="L5" s="87" t="s">
        <v>123</v>
      </c>
      <c r="M5" s="88" t="s">
        <v>133</v>
      </c>
      <c r="N5" s="88" t="s">
        <v>134</v>
      </c>
      <c r="O5" s="88" t="s">
        <v>129</v>
      </c>
      <c r="P5" s="88" t="s">
        <v>130</v>
      </c>
    </row>
    <row r="6" spans="1:17" ht="15" customHeight="1" thickBot="1" x14ac:dyDescent="0.3">
      <c r="A6" s="29"/>
      <c r="B6" s="30"/>
      <c r="C6" s="30" t="s">
        <v>99</v>
      </c>
      <c r="D6" s="31">
        <f>D7+D8+D17+D30+D48+D68+D83+D115</f>
        <v>2712</v>
      </c>
      <c r="E6" s="145">
        <v>0.69009708737864095</v>
      </c>
      <c r="F6" s="145">
        <v>62.744757281553426</v>
      </c>
      <c r="G6" s="145">
        <v>31.241165048543678</v>
      </c>
      <c r="H6" s="145">
        <v>5.2584466019417473</v>
      </c>
      <c r="I6" s="145">
        <v>6.553398058252427E-2</v>
      </c>
      <c r="J6" s="118">
        <v>58.13</v>
      </c>
      <c r="K6" s="21"/>
      <c r="L6" s="111">
        <f>D6</f>
        <v>2712</v>
      </c>
      <c r="M6" s="112">
        <f>M7+M8+M17+M30+M48+M68+M83+M115</f>
        <v>1199.9981</v>
      </c>
      <c r="N6" s="113">
        <f>SUM(G6:I6)</f>
        <v>36.565145631067949</v>
      </c>
      <c r="O6" s="112">
        <f>O7+O8+O17+O30+O48+O68+O83+O115</f>
        <v>14.9964</v>
      </c>
      <c r="P6" s="114">
        <f t="shared" ref="P6:P69" si="0">E6</f>
        <v>0.69009708737864095</v>
      </c>
      <c r="Q6" s="58"/>
    </row>
    <row r="7" spans="1:17" ht="15" customHeight="1" thickBot="1" x14ac:dyDescent="0.3">
      <c r="A7" s="146">
        <v>1</v>
      </c>
      <c r="B7" s="144">
        <v>50050</v>
      </c>
      <c r="C7" s="149" t="s">
        <v>55</v>
      </c>
      <c r="D7" s="189">
        <v>19</v>
      </c>
      <c r="E7" s="129"/>
      <c r="F7" s="129">
        <v>36.840000000000003</v>
      </c>
      <c r="G7" s="129">
        <v>52.63</v>
      </c>
      <c r="H7" s="129">
        <v>10.53</v>
      </c>
      <c r="I7" s="129"/>
      <c r="J7" s="143">
        <v>62.63</v>
      </c>
      <c r="K7" s="64"/>
      <c r="L7" s="89">
        <f t="shared" ref="L7:L71" si="1">D7</f>
        <v>19</v>
      </c>
      <c r="M7" s="90">
        <f>N7*L7/100</f>
        <v>12.000399999999999</v>
      </c>
      <c r="N7" s="91">
        <f t="shared" ref="N7:N70" si="2">SUM(G7:I7)</f>
        <v>63.160000000000004</v>
      </c>
      <c r="O7" s="90">
        <f t="shared" ref="O7" si="3">P7*L7/100</f>
        <v>0</v>
      </c>
      <c r="P7" s="92">
        <f t="shared" si="0"/>
        <v>0</v>
      </c>
      <c r="Q7" s="60"/>
    </row>
    <row r="8" spans="1:17" ht="15" customHeight="1" thickBot="1" x14ac:dyDescent="0.3">
      <c r="A8" s="32"/>
      <c r="B8" s="25"/>
      <c r="C8" s="33" t="s">
        <v>100</v>
      </c>
      <c r="D8" s="33">
        <f>SUM(D9:D16)</f>
        <v>284</v>
      </c>
      <c r="E8" s="81">
        <v>1.2837499999999999</v>
      </c>
      <c r="F8" s="81">
        <v>63.314999999999991</v>
      </c>
      <c r="G8" s="81">
        <v>30.541250000000005</v>
      </c>
      <c r="H8" s="81">
        <v>4.8600000000000003</v>
      </c>
      <c r="I8" s="81">
        <v>0</v>
      </c>
      <c r="J8" s="41">
        <f>AVERAGE(J9:J16)</f>
        <v>53.881250000000001</v>
      </c>
      <c r="K8" s="21"/>
      <c r="L8" s="111">
        <f t="shared" si="1"/>
        <v>284</v>
      </c>
      <c r="M8" s="112">
        <f>SUM(M9:M16)</f>
        <v>134.0052</v>
      </c>
      <c r="N8" s="113">
        <f t="shared" si="2"/>
        <v>35.401250000000005</v>
      </c>
      <c r="O8" s="112">
        <f>SUM(O9:O16)</f>
        <v>2.9950000000000001</v>
      </c>
      <c r="P8" s="114">
        <f t="shared" si="0"/>
        <v>1.2837499999999999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6">
        <v>44</v>
      </c>
      <c r="E9" s="137"/>
      <c r="F9" s="137">
        <v>54.55</v>
      </c>
      <c r="G9" s="137">
        <v>45.45</v>
      </c>
      <c r="H9" s="137"/>
      <c r="I9" s="137"/>
      <c r="J9" s="43">
        <v>56.02</v>
      </c>
      <c r="K9" s="21"/>
      <c r="L9" s="97">
        <f t="shared" si="1"/>
        <v>44</v>
      </c>
      <c r="M9" s="98">
        <f t="shared" ref="M9:M72" si="4">N9*L9/100</f>
        <v>19.998000000000001</v>
      </c>
      <c r="N9" s="99">
        <f t="shared" si="2"/>
        <v>45.45</v>
      </c>
      <c r="O9" s="98">
        <f t="shared" ref="O9:O72" si="5">P9*L9/100</f>
        <v>0</v>
      </c>
      <c r="P9" s="100">
        <f t="shared" si="0"/>
        <v>0</v>
      </c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7">
        <v>48</v>
      </c>
      <c r="E10" s="137"/>
      <c r="F10" s="137">
        <v>56.25</v>
      </c>
      <c r="G10" s="137">
        <v>33.33</v>
      </c>
      <c r="H10" s="137">
        <v>10.42</v>
      </c>
      <c r="I10" s="137"/>
      <c r="J10" s="43">
        <v>56.65</v>
      </c>
      <c r="K10" s="21"/>
      <c r="L10" s="97">
        <f t="shared" si="1"/>
        <v>48</v>
      </c>
      <c r="M10" s="98">
        <f t="shared" si="4"/>
        <v>21</v>
      </c>
      <c r="N10" s="99">
        <f t="shared" si="2"/>
        <v>43.75</v>
      </c>
      <c r="O10" s="98">
        <f t="shared" si="5"/>
        <v>0</v>
      </c>
      <c r="P10" s="100">
        <f t="shared" si="0"/>
        <v>0</v>
      </c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7">
        <v>94</v>
      </c>
      <c r="E11" s="165">
        <v>1.06</v>
      </c>
      <c r="F11" s="165">
        <v>28.72</v>
      </c>
      <c r="G11" s="165">
        <v>48.94</v>
      </c>
      <c r="H11" s="165">
        <v>21.28</v>
      </c>
      <c r="I11" s="155"/>
      <c r="J11" s="46">
        <v>68.739999999999995</v>
      </c>
      <c r="K11" s="21"/>
      <c r="L11" s="97">
        <f t="shared" si="1"/>
        <v>94</v>
      </c>
      <c r="M11" s="98">
        <f t="shared" si="4"/>
        <v>66.006799999999998</v>
      </c>
      <c r="N11" s="99">
        <f t="shared" si="2"/>
        <v>70.22</v>
      </c>
      <c r="O11" s="98">
        <f t="shared" si="5"/>
        <v>0.99639999999999995</v>
      </c>
      <c r="P11" s="100">
        <f t="shared" si="0"/>
        <v>1.06</v>
      </c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7">
        <v>30</v>
      </c>
      <c r="E12" s="165">
        <v>3.33</v>
      </c>
      <c r="F12" s="165">
        <v>60</v>
      </c>
      <c r="G12" s="165">
        <v>33.33</v>
      </c>
      <c r="H12" s="165">
        <v>3.33</v>
      </c>
      <c r="I12" s="158"/>
      <c r="J12" s="43">
        <v>56.53</v>
      </c>
      <c r="K12" s="21"/>
      <c r="L12" s="97">
        <f t="shared" si="1"/>
        <v>30</v>
      </c>
      <c r="M12" s="98">
        <f t="shared" si="4"/>
        <v>10.997999999999999</v>
      </c>
      <c r="N12" s="99">
        <f t="shared" si="2"/>
        <v>36.659999999999997</v>
      </c>
      <c r="O12" s="98">
        <f t="shared" si="5"/>
        <v>0.99900000000000011</v>
      </c>
      <c r="P12" s="100">
        <f t="shared" si="0"/>
        <v>3.33</v>
      </c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6">
        <v>10</v>
      </c>
      <c r="E13" s="165"/>
      <c r="F13" s="165">
        <v>90</v>
      </c>
      <c r="G13" s="165">
        <v>10</v>
      </c>
      <c r="H13" s="165"/>
      <c r="I13" s="165"/>
      <c r="J13" s="43">
        <v>44.5</v>
      </c>
      <c r="K13" s="21"/>
      <c r="L13" s="97">
        <f t="shared" si="1"/>
        <v>10</v>
      </c>
      <c r="M13" s="98">
        <f t="shared" si="4"/>
        <v>1</v>
      </c>
      <c r="N13" s="99">
        <f t="shared" si="2"/>
        <v>10</v>
      </c>
      <c r="O13" s="98">
        <f t="shared" si="5"/>
        <v>0</v>
      </c>
      <c r="P13" s="100">
        <f t="shared" si="0"/>
        <v>0</v>
      </c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7">
        <v>15</v>
      </c>
      <c r="E14" s="137"/>
      <c r="F14" s="137">
        <v>73.33</v>
      </c>
      <c r="G14" s="137">
        <v>26.67</v>
      </c>
      <c r="H14" s="137"/>
      <c r="I14" s="137"/>
      <c r="J14" s="43">
        <v>49.2</v>
      </c>
      <c r="K14" s="21"/>
      <c r="L14" s="97">
        <f t="shared" si="1"/>
        <v>15</v>
      </c>
      <c r="M14" s="98">
        <f t="shared" si="4"/>
        <v>4.0004999999999997</v>
      </c>
      <c r="N14" s="99">
        <f t="shared" si="2"/>
        <v>26.67</v>
      </c>
      <c r="O14" s="98">
        <f t="shared" si="5"/>
        <v>0</v>
      </c>
      <c r="P14" s="100">
        <f t="shared" si="0"/>
        <v>0</v>
      </c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7">
        <v>17</v>
      </c>
      <c r="E15" s="165">
        <v>5.88</v>
      </c>
      <c r="F15" s="165">
        <v>70.59</v>
      </c>
      <c r="G15" s="165">
        <v>23.53</v>
      </c>
      <c r="H15" s="165"/>
      <c r="I15" s="158"/>
      <c r="J15" s="43">
        <v>43.68</v>
      </c>
      <c r="K15" s="21"/>
      <c r="L15" s="97">
        <f t="shared" si="1"/>
        <v>17</v>
      </c>
      <c r="M15" s="98">
        <f t="shared" si="4"/>
        <v>4.0000999999999998</v>
      </c>
      <c r="N15" s="99">
        <f t="shared" si="2"/>
        <v>23.53</v>
      </c>
      <c r="O15" s="98">
        <f t="shared" si="5"/>
        <v>0.99959999999999993</v>
      </c>
      <c r="P15" s="100">
        <f t="shared" si="0"/>
        <v>5.88</v>
      </c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111</v>
      </c>
      <c r="D16" s="187">
        <v>26</v>
      </c>
      <c r="E16" s="165"/>
      <c r="F16" s="165">
        <v>73.08</v>
      </c>
      <c r="G16" s="165">
        <v>23.08</v>
      </c>
      <c r="H16" s="165">
        <v>3.85</v>
      </c>
      <c r="I16" s="165"/>
      <c r="J16" s="45">
        <v>55.73</v>
      </c>
      <c r="K16" s="21"/>
      <c r="L16" s="101">
        <f t="shared" si="1"/>
        <v>26</v>
      </c>
      <c r="M16" s="102">
        <f t="shared" si="4"/>
        <v>7.0017999999999994</v>
      </c>
      <c r="N16" s="103">
        <f t="shared" si="2"/>
        <v>26.93</v>
      </c>
      <c r="O16" s="102">
        <f t="shared" si="5"/>
        <v>0</v>
      </c>
      <c r="P16" s="104">
        <f t="shared" si="0"/>
        <v>0</v>
      </c>
      <c r="Q16" s="61"/>
    </row>
    <row r="17" spans="1:17" s="1" customFormat="1" ht="15" customHeight="1" thickBot="1" x14ac:dyDescent="0.3">
      <c r="A17" s="35"/>
      <c r="B17" s="51"/>
      <c r="C17" s="37" t="s">
        <v>101</v>
      </c>
      <c r="D17" s="198">
        <f>SUM(D18:D29)</f>
        <v>250</v>
      </c>
      <c r="E17" s="38">
        <v>0</v>
      </c>
      <c r="F17" s="38">
        <v>70.131666666666661</v>
      </c>
      <c r="G17" s="38">
        <v>26.571666666666662</v>
      </c>
      <c r="H17" s="38">
        <v>3.2974999999999999</v>
      </c>
      <c r="I17" s="38">
        <v>0</v>
      </c>
      <c r="J17" s="39">
        <f>AVERAGE(J18:J29)</f>
        <v>55.886666666666663</v>
      </c>
      <c r="K17" s="21"/>
      <c r="L17" s="111">
        <f t="shared" si="1"/>
        <v>250</v>
      </c>
      <c r="M17" s="112">
        <f>SUM(M18:M29)</f>
        <v>97.004600000000011</v>
      </c>
      <c r="N17" s="113">
        <f t="shared" si="2"/>
        <v>29.869166666666661</v>
      </c>
      <c r="O17" s="112">
        <f>SUM(O18:O29)</f>
        <v>0</v>
      </c>
      <c r="P17" s="114">
        <f t="shared" si="0"/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7">
        <v>43</v>
      </c>
      <c r="E18" s="137"/>
      <c r="F18" s="137">
        <v>69.77</v>
      </c>
      <c r="G18" s="137">
        <v>27.91</v>
      </c>
      <c r="H18" s="137">
        <v>2.33</v>
      </c>
      <c r="I18" s="137"/>
      <c r="J18" s="42">
        <v>56</v>
      </c>
      <c r="K18" s="21"/>
      <c r="L18" s="93">
        <f t="shared" si="1"/>
        <v>43</v>
      </c>
      <c r="M18" s="94">
        <f t="shared" ref="M18:M20" si="6">N18*L18/100</f>
        <v>13.003200000000001</v>
      </c>
      <c r="N18" s="95">
        <f t="shared" si="2"/>
        <v>30.240000000000002</v>
      </c>
      <c r="O18" s="94">
        <f t="shared" ref="O18:O20" si="7">P18*L18/100</f>
        <v>0</v>
      </c>
      <c r="P18" s="96">
        <f t="shared" si="0"/>
        <v>0</v>
      </c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6">
        <v>22</v>
      </c>
      <c r="E19" s="137"/>
      <c r="F19" s="137">
        <v>77.27</v>
      </c>
      <c r="G19" s="137">
        <v>22.73</v>
      </c>
      <c r="H19" s="137"/>
      <c r="I19" s="137"/>
      <c r="J19" s="43">
        <v>48.73</v>
      </c>
      <c r="K19" s="21"/>
      <c r="L19" s="97">
        <f t="shared" si="1"/>
        <v>22</v>
      </c>
      <c r="M19" s="98">
        <f t="shared" si="6"/>
        <v>5.0006000000000004</v>
      </c>
      <c r="N19" s="99">
        <f t="shared" si="2"/>
        <v>22.73</v>
      </c>
      <c r="O19" s="98">
        <f t="shared" si="7"/>
        <v>0</v>
      </c>
      <c r="P19" s="100">
        <f t="shared" si="0"/>
        <v>0</v>
      </c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7">
        <v>32</v>
      </c>
      <c r="E20" s="137"/>
      <c r="F20" s="137">
        <v>65.63</v>
      </c>
      <c r="G20" s="137">
        <v>31.25</v>
      </c>
      <c r="H20" s="137">
        <v>3.13</v>
      </c>
      <c r="I20" s="137"/>
      <c r="J20" s="43">
        <v>55.26</v>
      </c>
      <c r="K20" s="21"/>
      <c r="L20" s="97">
        <f t="shared" si="1"/>
        <v>32</v>
      </c>
      <c r="M20" s="98">
        <f t="shared" si="6"/>
        <v>11.001600000000002</v>
      </c>
      <c r="N20" s="99">
        <f t="shared" si="2"/>
        <v>34.380000000000003</v>
      </c>
      <c r="O20" s="98">
        <f t="shared" si="7"/>
        <v>0</v>
      </c>
      <c r="P20" s="100">
        <f t="shared" si="0"/>
        <v>0</v>
      </c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7">
        <v>52</v>
      </c>
      <c r="E21" s="165"/>
      <c r="F21" s="165">
        <v>26.92</v>
      </c>
      <c r="G21" s="165">
        <v>50</v>
      </c>
      <c r="H21" s="165">
        <v>23.08</v>
      </c>
      <c r="I21" s="165"/>
      <c r="J21" s="43">
        <v>70</v>
      </c>
      <c r="K21" s="21"/>
      <c r="L21" s="97">
        <f t="shared" si="1"/>
        <v>52</v>
      </c>
      <c r="M21" s="98">
        <f t="shared" si="4"/>
        <v>38.001599999999996</v>
      </c>
      <c r="N21" s="99">
        <f t="shared" si="2"/>
        <v>73.08</v>
      </c>
      <c r="O21" s="98">
        <f t="shared" si="5"/>
        <v>0</v>
      </c>
      <c r="P21" s="100">
        <f t="shared" si="0"/>
        <v>0</v>
      </c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7">
        <v>37</v>
      </c>
      <c r="E22" s="165"/>
      <c r="F22" s="165">
        <v>56.76</v>
      </c>
      <c r="G22" s="165">
        <v>40.54</v>
      </c>
      <c r="H22" s="165">
        <v>2.7</v>
      </c>
      <c r="I22" s="165"/>
      <c r="J22" s="43">
        <v>57</v>
      </c>
      <c r="K22" s="21"/>
      <c r="L22" s="97">
        <f t="shared" si="1"/>
        <v>37</v>
      </c>
      <c r="M22" s="98">
        <f t="shared" si="4"/>
        <v>15.998800000000001</v>
      </c>
      <c r="N22" s="99">
        <f t="shared" si="2"/>
        <v>43.24</v>
      </c>
      <c r="O22" s="98">
        <f t="shared" si="5"/>
        <v>0</v>
      </c>
      <c r="P22" s="100">
        <f t="shared" si="0"/>
        <v>0</v>
      </c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7">
        <v>12</v>
      </c>
      <c r="E23" s="163"/>
      <c r="F23" s="163">
        <v>58.33</v>
      </c>
      <c r="G23" s="163">
        <v>33.33</v>
      </c>
      <c r="H23" s="163">
        <v>8.33</v>
      </c>
      <c r="I23" s="150"/>
      <c r="J23" s="43">
        <v>54.5</v>
      </c>
      <c r="K23" s="21"/>
      <c r="L23" s="97">
        <f t="shared" si="1"/>
        <v>12</v>
      </c>
      <c r="M23" s="98">
        <f t="shared" si="4"/>
        <v>4.9991999999999992</v>
      </c>
      <c r="N23" s="99">
        <f t="shared" si="2"/>
        <v>41.66</v>
      </c>
      <c r="O23" s="98">
        <f t="shared" si="5"/>
        <v>0</v>
      </c>
      <c r="P23" s="100">
        <f t="shared" si="0"/>
        <v>0</v>
      </c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7">
        <v>10</v>
      </c>
      <c r="E24" s="137"/>
      <c r="F24" s="137">
        <v>90</v>
      </c>
      <c r="G24" s="137">
        <v>10</v>
      </c>
      <c r="H24" s="137"/>
      <c r="I24" s="137"/>
      <c r="J24" s="43">
        <v>53</v>
      </c>
      <c r="K24" s="21"/>
      <c r="L24" s="97">
        <f t="shared" si="1"/>
        <v>10</v>
      </c>
      <c r="M24" s="98">
        <f t="shared" si="4"/>
        <v>1</v>
      </c>
      <c r="N24" s="99">
        <f t="shared" si="2"/>
        <v>10</v>
      </c>
      <c r="O24" s="98">
        <f t="shared" si="5"/>
        <v>0</v>
      </c>
      <c r="P24" s="100">
        <f t="shared" si="0"/>
        <v>0</v>
      </c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4">
        <v>8</v>
      </c>
      <c r="E25" s="165"/>
      <c r="F25" s="165">
        <v>87.5</v>
      </c>
      <c r="G25" s="165">
        <v>12.5</v>
      </c>
      <c r="H25" s="165"/>
      <c r="I25" s="137"/>
      <c r="J25" s="43">
        <v>55.38</v>
      </c>
      <c r="K25" s="21"/>
      <c r="L25" s="97">
        <f t="shared" ref="L25" si="8">D25</f>
        <v>8</v>
      </c>
      <c r="M25" s="98">
        <f t="shared" ref="M25" si="9">N25*L25/100</f>
        <v>1</v>
      </c>
      <c r="N25" s="99">
        <f t="shared" si="2"/>
        <v>12.5</v>
      </c>
      <c r="O25" s="115">
        <f t="shared" ref="O25" si="10">P25*L25/100</f>
        <v>0</v>
      </c>
      <c r="P25" s="100">
        <f t="shared" ref="P25" si="11">E25</f>
        <v>0</v>
      </c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4">
        <v>10</v>
      </c>
      <c r="E26" s="165"/>
      <c r="F26" s="165">
        <v>100</v>
      </c>
      <c r="G26" s="165"/>
      <c r="H26" s="165"/>
      <c r="I26" s="137"/>
      <c r="J26" s="43">
        <v>50.4</v>
      </c>
      <c r="K26" s="21"/>
      <c r="L26" s="97">
        <f t="shared" si="1"/>
        <v>10</v>
      </c>
      <c r="M26" s="98">
        <f t="shared" si="4"/>
        <v>0</v>
      </c>
      <c r="N26" s="99">
        <f t="shared" si="2"/>
        <v>0</v>
      </c>
      <c r="O26" s="115">
        <f t="shared" si="5"/>
        <v>0</v>
      </c>
      <c r="P26" s="100">
        <f t="shared" si="0"/>
        <v>0</v>
      </c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6">
        <v>10</v>
      </c>
      <c r="E27" s="137"/>
      <c r="F27" s="137">
        <v>70</v>
      </c>
      <c r="G27" s="137">
        <v>30</v>
      </c>
      <c r="H27" s="137"/>
      <c r="I27" s="137"/>
      <c r="J27" s="43">
        <v>52.5</v>
      </c>
      <c r="K27" s="21"/>
      <c r="L27" s="97">
        <f t="shared" si="1"/>
        <v>10</v>
      </c>
      <c r="M27" s="98">
        <f t="shared" si="4"/>
        <v>3</v>
      </c>
      <c r="N27" s="99">
        <f t="shared" si="2"/>
        <v>30</v>
      </c>
      <c r="O27" s="115">
        <f t="shared" si="5"/>
        <v>0</v>
      </c>
      <c r="P27" s="100">
        <f t="shared" si="0"/>
        <v>0</v>
      </c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6">
        <v>11</v>
      </c>
      <c r="E28" s="137"/>
      <c r="F28" s="137">
        <v>72.73</v>
      </c>
      <c r="G28" s="137">
        <v>27.27</v>
      </c>
      <c r="H28" s="137"/>
      <c r="I28" s="137"/>
      <c r="J28" s="43">
        <v>53.2</v>
      </c>
      <c r="K28" s="21"/>
      <c r="L28" s="97">
        <f t="shared" si="1"/>
        <v>11</v>
      </c>
      <c r="M28" s="98">
        <f t="shared" si="4"/>
        <v>2.9996999999999998</v>
      </c>
      <c r="N28" s="99">
        <f t="shared" si="2"/>
        <v>27.27</v>
      </c>
      <c r="O28" s="115">
        <f t="shared" si="5"/>
        <v>0</v>
      </c>
      <c r="P28" s="100">
        <f t="shared" si="0"/>
        <v>0</v>
      </c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20">
        <v>3</v>
      </c>
      <c r="E29" s="121"/>
      <c r="F29" s="121">
        <v>66.67</v>
      </c>
      <c r="G29" s="121">
        <v>33.33</v>
      </c>
      <c r="H29" s="121"/>
      <c r="I29" s="122"/>
      <c r="J29" s="45">
        <v>64.67</v>
      </c>
      <c r="K29" s="21"/>
      <c r="L29" s="101">
        <f t="shared" si="1"/>
        <v>3</v>
      </c>
      <c r="M29" s="102">
        <f t="shared" si="4"/>
        <v>0.9998999999999999</v>
      </c>
      <c r="N29" s="103">
        <f t="shared" si="2"/>
        <v>33.33</v>
      </c>
      <c r="O29" s="142">
        <f t="shared" si="5"/>
        <v>0</v>
      </c>
      <c r="P29" s="104">
        <f t="shared" si="0"/>
        <v>0</v>
      </c>
    </row>
    <row r="30" spans="1:17" s="1" customFormat="1" ht="15" customHeight="1" thickBot="1" x14ac:dyDescent="0.3">
      <c r="A30" s="35"/>
      <c r="B30" s="51"/>
      <c r="C30" s="37" t="s">
        <v>102</v>
      </c>
      <c r="D30" s="36">
        <f>SUM(D31:D47)</f>
        <v>310</v>
      </c>
      <c r="E30" s="38">
        <v>1.2511764705882356</v>
      </c>
      <c r="F30" s="38">
        <v>67.80235294117648</v>
      </c>
      <c r="G30" s="38">
        <v>27.423529411764704</v>
      </c>
      <c r="H30" s="38">
        <v>3.5223529411764702</v>
      </c>
      <c r="I30" s="38">
        <v>0</v>
      </c>
      <c r="J30" s="39">
        <f>AVERAGE(J31:J47)</f>
        <v>54.832352941176474</v>
      </c>
      <c r="K30" s="21"/>
      <c r="L30" s="111">
        <f t="shared" si="1"/>
        <v>310</v>
      </c>
      <c r="M30" s="112">
        <f>SUM(M31:M47)</f>
        <v>107.99810000000001</v>
      </c>
      <c r="N30" s="113">
        <f t="shared" si="2"/>
        <v>30.945882352941176</v>
      </c>
      <c r="O30" s="112">
        <f>SUM(O31:O47)</f>
        <v>3.0004999999999997</v>
      </c>
      <c r="P30" s="114">
        <f t="shared" si="0"/>
        <v>1.2511764705882356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4">
        <v>46</v>
      </c>
      <c r="E31" s="165"/>
      <c r="F31" s="165">
        <v>45.65</v>
      </c>
      <c r="G31" s="165">
        <v>50</v>
      </c>
      <c r="H31" s="165">
        <v>4.3499999999999996</v>
      </c>
      <c r="I31" s="165"/>
      <c r="J31" s="42">
        <v>61.11</v>
      </c>
      <c r="K31" s="7"/>
      <c r="L31" s="93">
        <f t="shared" si="1"/>
        <v>46</v>
      </c>
      <c r="M31" s="94">
        <f t="shared" si="4"/>
        <v>25.000999999999998</v>
      </c>
      <c r="N31" s="95">
        <f t="shared" si="2"/>
        <v>54.35</v>
      </c>
      <c r="O31" s="94">
        <f t="shared" si="5"/>
        <v>0</v>
      </c>
      <c r="P31" s="96">
        <f t="shared" si="0"/>
        <v>0</v>
      </c>
    </row>
    <row r="32" spans="1:17" s="1" customFormat="1" ht="15" customHeight="1" x14ac:dyDescent="0.25">
      <c r="A32" s="11">
        <v>2</v>
      </c>
      <c r="B32" s="48">
        <v>30480</v>
      </c>
      <c r="C32" s="19" t="s">
        <v>110</v>
      </c>
      <c r="D32" s="136">
        <v>37</v>
      </c>
      <c r="E32" s="137"/>
      <c r="F32" s="137">
        <v>56.76</v>
      </c>
      <c r="G32" s="137">
        <v>40.54</v>
      </c>
      <c r="H32" s="137">
        <v>2.7</v>
      </c>
      <c r="I32" s="137"/>
      <c r="J32" s="43">
        <v>57.94</v>
      </c>
      <c r="K32" s="7"/>
      <c r="L32" s="97">
        <f t="shared" si="1"/>
        <v>37</v>
      </c>
      <c r="M32" s="98">
        <f t="shared" si="4"/>
        <v>15.998800000000001</v>
      </c>
      <c r="N32" s="99">
        <f t="shared" si="2"/>
        <v>43.24</v>
      </c>
      <c r="O32" s="98">
        <f t="shared" si="5"/>
        <v>0</v>
      </c>
      <c r="P32" s="100">
        <f t="shared" si="0"/>
        <v>0</v>
      </c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4">
        <v>15</v>
      </c>
      <c r="E33" s="165"/>
      <c r="F33" s="165">
        <v>53.33</v>
      </c>
      <c r="G33" s="165">
        <v>46.67</v>
      </c>
      <c r="H33" s="165"/>
      <c r="I33" s="165"/>
      <c r="J33" s="46">
        <v>58.93</v>
      </c>
      <c r="K33" s="7"/>
      <c r="L33" s="97">
        <f t="shared" si="1"/>
        <v>15</v>
      </c>
      <c r="M33" s="98">
        <f t="shared" si="4"/>
        <v>7.0005000000000006</v>
      </c>
      <c r="N33" s="99">
        <f t="shared" si="2"/>
        <v>46.67</v>
      </c>
      <c r="O33" s="98">
        <f t="shared" si="5"/>
        <v>0</v>
      </c>
      <c r="P33" s="100">
        <f t="shared" si="0"/>
        <v>0</v>
      </c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4">
        <v>15</v>
      </c>
      <c r="E34" s="165"/>
      <c r="F34" s="165">
        <v>46.67</v>
      </c>
      <c r="G34" s="165">
        <v>40</v>
      </c>
      <c r="H34" s="165">
        <v>13.33</v>
      </c>
      <c r="I34" s="153"/>
      <c r="J34" s="43">
        <v>63.47</v>
      </c>
      <c r="K34" s="7"/>
      <c r="L34" s="97">
        <f t="shared" si="1"/>
        <v>15</v>
      </c>
      <c r="M34" s="98">
        <f t="shared" si="4"/>
        <v>7.9994999999999994</v>
      </c>
      <c r="N34" s="99">
        <f t="shared" si="2"/>
        <v>53.33</v>
      </c>
      <c r="O34" s="98">
        <f t="shared" si="5"/>
        <v>0</v>
      </c>
      <c r="P34" s="100">
        <f t="shared" si="0"/>
        <v>0</v>
      </c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4">
        <v>42</v>
      </c>
      <c r="E35" s="165"/>
      <c r="F35" s="165">
        <v>61.9</v>
      </c>
      <c r="G35" s="165">
        <v>28.57</v>
      </c>
      <c r="H35" s="165">
        <v>9.52</v>
      </c>
      <c r="I35" s="158"/>
      <c r="J35" s="43">
        <v>58.45</v>
      </c>
      <c r="K35" s="7"/>
      <c r="L35" s="97">
        <f t="shared" si="1"/>
        <v>42</v>
      </c>
      <c r="M35" s="98">
        <f t="shared" si="4"/>
        <v>15.997800000000002</v>
      </c>
      <c r="N35" s="99">
        <f t="shared" si="2"/>
        <v>38.090000000000003</v>
      </c>
      <c r="O35" s="98">
        <f t="shared" si="5"/>
        <v>0</v>
      </c>
      <c r="P35" s="100">
        <f t="shared" si="0"/>
        <v>0</v>
      </c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36">
        <v>7</v>
      </c>
      <c r="E36" s="137"/>
      <c r="F36" s="137">
        <v>71.430000000000007</v>
      </c>
      <c r="G36" s="137">
        <v>28.57</v>
      </c>
      <c r="H36" s="137"/>
      <c r="I36" s="137"/>
      <c r="J36" s="43">
        <v>57.43</v>
      </c>
      <c r="K36" s="7"/>
      <c r="L36" s="97">
        <f t="shared" ref="L36" si="12">D36</f>
        <v>7</v>
      </c>
      <c r="M36" s="98">
        <f t="shared" ref="M36" si="13">N36*L36/100</f>
        <v>1.9999</v>
      </c>
      <c r="N36" s="99">
        <f t="shared" si="2"/>
        <v>28.57</v>
      </c>
      <c r="O36" s="98">
        <f t="shared" ref="O36" si="14">P36*L36/100</f>
        <v>0</v>
      </c>
      <c r="P36" s="100">
        <f t="shared" ref="P36" si="15">E36</f>
        <v>0</v>
      </c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4">
        <v>2</v>
      </c>
      <c r="E37" s="165"/>
      <c r="F37" s="165">
        <v>100</v>
      </c>
      <c r="G37" s="165"/>
      <c r="H37" s="165"/>
      <c r="I37" s="137"/>
      <c r="J37" s="43">
        <v>59</v>
      </c>
      <c r="K37" s="7"/>
      <c r="L37" s="97">
        <f t="shared" si="1"/>
        <v>2</v>
      </c>
      <c r="M37" s="98">
        <f t="shared" ref="M37:M40" si="16">N37*L37/100</f>
        <v>0</v>
      </c>
      <c r="N37" s="99">
        <f t="shared" si="2"/>
        <v>0</v>
      </c>
      <c r="O37" s="115">
        <f t="shared" ref="O37:O40" si="17">P37*L37/100</f>
        <v>0</v>
      </c>
      <c r="P37" s="100">
        <f t="shared" ref="P37:P40" si="18">E37</f>
        <v>0</v>
      </c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6">
        <v>12</v>
      </c>
      <c r="E38" s="137">
        <v>8.33</v>
      </c>
      <c r="F38" s="137">
        <v>75</v>
      </c>
      <c r="G38" s="137">
        <v>16.670000000000002</v>
      </c>
      <c r="H38" s="137"/>
      <c r="I38" s="137"/>
      <c r="J38" s="43">
        <v>49.75</v>
      </c>
      <c r="K38" s="7"/>
      <c r="L38" s="97">
        <f t="shared" si="1"/>
        <v>12</v>
      </c>
      <c r="M38" s="98">
        <f t="shared" si="16"/>
        <v>2.0004000000000004</v>
      </c>
      <c r="N38" s="99">
        <f t="shared" si="2"/>
        <v>16.670000000000002</v>
      </c>
      <c r="O38" s="115">
        <f t="shared" si="17"/>
        <v>0.99960000000000004</v>
      </c>
      <c r="P38" s="100">
        <f t="shared" si="18"/>
        <v>8.33</v>
      </c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6">
        <v>12</v>
      </c>
      <c r="E39" s="137"/>
      <c r="F39" s="137">
        <v>83.33</v>
      </c>
      <c r="G39" s="137">
        <v>16.670000000000002</v>
      </c>
      <c r="H39" s="137"/>
      <c r="I39" s="137"/>
      <c r="J39" s="43">
        <v>44.67</v>
      </c>
      <c r="K39" s="7"/>
      <c r="L39" s="97">
        <f t="shared" si="1"/>
        <v>12</v>
      </c>
      <c r="M39" s="98">
        <f t="shared" si="16"/>
        <v>2.0004000000000004</v>
      </c>
      <c r="N39" s="99">
        <f t="shared" si="2"/>
        <v>16.670000000000002</v>
      </c>
      <c r="O39" s="115">
        <f t="shared" si="17"/>
        <v>0</v>
      </c>
      <c r="P39" s="100">
        <f t="shared" si="18"/>
        <v>0</v>
      </c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6">
        <v>10</v>
      </c>
      <c r="E40" s="137"/>
      <c r="F40" s="137">
        <v>50</v>
      </c>
      <c r="G40" s="137">
        <v>50</v>
      </c>
      <c r="H40" s="137"/>
      <c r="I40" s="137"/>
      <c r="J40" s="43">
        <v>59.4</v>
      </c>
      <c r="K40" s="7"/>
      <c r="L40" s="97">
        <f t="shared" ref="L40" si="19">D40</f>
        <v>10</v>
      </c>
      <c r="M40" s="98">
        <f t="shared" si="16"/>
        <v>5</v>
      </c>
      <c r="N40" s="99">
        <f t="shared" si="2"/>
        <v>50</v>
      </c>
      <c r="O40" s="115">
        <f t="shared" si="17"/>
        <v>0</v>
      </c>
      <c r="P40" s="100">
        <f t="shared" si="18"/>
        <v>0</v>
      </c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4">
        <v>11</v>
      </c>
      <c r="E41" s="165">
        <v>9.09</v>
      </c>
      <c r="F41" s="165">
        <v>63.64</v>
      </c>
      <c r="G41" s="165">
        <v>27.27</v>
      </c>
      <c r="H41" s="165"/>
      <c r="I41" s="165"/>
      <c r="J41" s="43">
        <v>50.27</v>
      </c>
      <c r="K41" s="7"/>
      <c r="L41" s="97">
        <f t="shared" si="1"/>
        <v>11</v>
      </c>
      <c r="M41" s="98">
        <f t="shared" ref="M41:M44" si="20">N41*L41/100</f>
        <v>2.9996999999999998</v>
      </c>
      <c r="N41" s="99">
        <f t="shared" si="2"/>
        <v>27.27</v>
      </c>
      <c r="O41" s="115">
        <f t="shared" ref="O41:O44" si="21">P41*L41/100</f>
        <v>0.9998999999999999</v>
      </c>
      <c r="P41" s="100">
        <f t="shared" ref="P41:P44" si="22">E41</f>
        <v>9.09</v>
      </c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6">
        <v>13</v>
      </c>
      <c r="E42" s="137"/>
      <c r="F42" s="137">
        <v>15.38</v>
      </c>
      <c r="G42" s="137">
        <v>61.54</v>
      </c>
      <c r="H42" s="137">
        <v>23.08</v>
      </c>
      <c r="I42" s="137"/>
      <c r="J42" s="43">
        <v>71.849999999999994</v>
      </c>
      <c r="K42" s="7"/>
      <c r="L42" s="97">
        <f t="shared" si="1"/>
        <v>13</v>
      </c>
      <c r="M42" s="98">
        <f t="shared" si="20"/>
        <v>11.000599999999999</v>
      </c>
      <c r="N42" s="99">
        <f t="shared" si="2"/>
        <v>84.62</v>
      </c>
      <c r="O42" s="98">
        <f t="shared" si="21"/>
        <v>0</v>
      </c>
      <c r="P42" s="100">
        <f t="shared" si="22"/>
        <v>0</v>
      </c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4">
        <v>15</v>
      </c>
      <c r="E43" s="165"/>
      <c r="F43" s="165">
        <v>93.33</v>
      </c>
      <c r="G43" s="165">
        <v>6.67</v>
      </c>
      <c r="H43" s="165"/>
      <c r="I43" s="165"/>
      <c r="J43" s="43">
        <v>40.200000000000003</v>
      </c>
      <c r="K43" s="7"/>
      <c r="L43" s="97">
        <f t="shared" ref="L43:L44" si="23">D43</f>
        <v>15</v>
      </c>
      <c r="M43" s="98">
        <f t="shared" si="20"/>
        <v>1.0004999999999999</v>
      </c>
      <c r="N43" s="99">
        <f t="shared" si="2"/>
        <v>6.67</v>
      </c>
      <c r="O43" s="98">
        <f t="shared" si="21"/>
        <v>0</v>
      </c>
      <c r="P43" s="100">
        <f t="shared" si="22"/>
        <v>0</v>
      </c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36">
        <v>10</v>
      </c>
      <c r="E44" s="137"/>
      <c r="F44" s="137">
        <v>90</v>
      </c>
      <c r="G44" s="137">
        <v>10</v>
      </c>
      <c r="H44" s="137"/>
      <c r="I44" s="137"/>
      <c r="J44" s="43">
        <v>52.6</v>
      </c>
      <c r="K44" s="7"/>
      <c r="L44" s="97">
        <f t="shared" si="23"/>
        <v>10</v>
      </c>
      <c r="M44" s="98">
        <f t="shared" si="20"/>
        <v>1</v>
      </c>
      <c r="N44" s="99">
        <f t="shared" si="2"/>
        <v>10</v>
      </c>
      <c r="O44" s="115">
        <f t="shared" si="21"/>
        <v>0</v>
      </c>
      <c r="P44" s="100">
        <f t="shared" si="22"/>
        <v>0</v>
      </c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6">
        <v>8</v>
      </c>
      <c r="E45" s="137"/>
      <c r="F45" s="137">
        <v>75</v>
      </c>
      <c r="G45" s="137">
        <v>25</v>
      </c>
      <c r="H45" s="137"/>
      <c r="I45" s="137"/>
      <c r="J45" s="43">
        <v>53.75</v>
      </c>
      <c r="K45" s="7"/>
      <c r="L45" s="97">
        <f t="shared" si="1"/>
        <v>8</v>
      </c>
      <c r="M45" s="98">
        <f t="shared" ref="M45:M47" si="24">N45*L45/100</f>
        <v>2</v>
      </c>
      <c r="N45" s="99">
        <f t="shared" si="2"/>
        <v>25</v>
      </c>
      <c r="O45" s="98">
        <f t="shared" ref="O45:O47" si="25">P45*L45/100</f>
        <v>0</v>
      </c>
      <c r="P45" s="100">
        <f t="shared" ref="P45:P47" si="26">E45</f>
        <v>0</v>
      </c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2">
        <v>29</v>
      </c>
      <c r="E46" s="163"/>
      <c r="F46" s="163">
        <v>82.76</v>
      </c>
      <c r="G46" s="163">
        <v>10.34</v>
      </c>
      <c r="H46" s="163">
        <v>6.9</v>
      </c>
      <c r="I46" s="137"/>
      <c r="J46" s="43">
        <v>45.52</v>
      </c>
      <c r="K46" s="7"/>
      <c r="L46" s="97">
        <f t="shared" si="1"/>
        <v>29</v>
      </c>
      <c r="M46" s="98">
        <f t="shared" si="24"/>
        <v>4.9996</v>
      </c>
      <c r="N46" s="99">
        <f t="shared" si="2"/>
        <v>17.240000000000002</v>
      </c>
      <c r="O46" s="98">
        <f t="shared" si="25"/>
        <v>0</v>
      </c>
      <c r="P46" s="100">
        <f t="shared" si="26"/>
        <v>0</v>
      </c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20">
        <v>26</v>
      </c>
      <c r="E47" s="121">
        <v>3.85</v>
      </c>
      <c r="F47" s="121">
        <v>88.46</v>
      </c>
      <c r="G47" s="121">
        <v>7.69</v>
      </c>
      <c r="H47" s="121"/>
      <c r="I47" s="122"/>
      <c r="J47" s="45">
        <v>47.81</v>
      </c>
      <c r="K47" s="7"/>
      <c r="L47" s="101">
        <f t="shared" si="1"/>
        <v>26</v>
      </c>
      <c r="M47" s="102">
        <f t="shared" si="24"/>
        <v>1.9994000000000001</v>
      </c>
      <c r="N47" s="103">
        <f t="shared" si="2"/>
        <v>7.69</v>
      </c>
      <c r="O47" s="102">
        <f t="shared" si="25"/>
        <v>1.0010000000000001</v>
      </c>
      <c r="P47" s="104">
        <f t="shared" si="26"/>
        <v>3.85</v>
      </c>
    </row>
    <row r="48" spans="1:16" s="1" customFormat="1" ht="15" customHeight="1" thickBot="1" x14ac:dyDescent="0.3">
      <c r="A48" s="35"/>
      <c r="B48" s="51"/>
      <c r="C48" s="37" t="s">
        <v>103</v>
      </c>
      <c r="D48" s="36">
        <f>SUM(D49:D67)</f>
        <v>475</v>
      </c>
      <c r="E48" s="82">
        <v>0.26588235294117646</v>
      </c>
      <c r="F48" s="82">
        <v>53.007058823529412</v>
      </c>
      <c r="G48" s="82">
        <v>39.578235294117647</v>
      </c>
      <c r="H48" s="82">
        <v>6.9529411764705875</v>
      </c>
      <c r="I48" s="82">
        <v>0.19823529411764707</v>
      </c>
      <c r="J48" s="41">
        <f>AVERAGE(J49:J67)</f>
        <v>56.424117647058836</v>
      </c>
      <c r="K48" s="21"/>
      <c r="L48" s="111">
        <f t="shared" si="1"/>
        <v>475</v>
      </c>
      <c r="M48" s="112">
        <f>SUM(M49:M67)</f>
        <v>258.00580000000002</v>
      </c>
      <c r="N48" s="113">
        <f t="shared" si="2"/>
        <v>46.72941176470588</v>
      </c>
      <c r="O48" s="112">
        <f>SUM(O49:O67)</f>
        <v>2.0023999999999997</v>
      </c>
      <c r="P48" s="114">
        <f t="shared" si="0"/>
        <v>0.26588235294117646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4">
        <v>77</v>
      </c>
      <c r="E49" s="165"/>
      <c r="F49" s="165">
        <v>54.55</v>
      </c>
      <c r="G49" s="165">
        <v>36.36</v>
      </c>
      <c r="H49" s="165">
        <v>9.09</v>
      </c>
      <c r="I49" s="165"/>
      <c r="J49" s="42">
        <v>56.2</v>
      </c>
      <c r="K49" s="21"/>
      <c r="L49" s="93">
        <f t="shared" si="1"/>
        <v>77</v>
      </c>
      <c r="M49" s="94">
        <f t="shared" ref="M49:M56" si="27">N49*L49/100</f>
        <v>34.996499999999997</v>
      </c>
      <c r="N49" s="95">
        <f t="shared" si="2"/>
        <v>45.45</v>
      </c>
      <c r="O49" s="94">
        <f t="shared" ref="O49:O56" si="28">P49*L49/100</f>
        <v>0</v>
      </c>
      <c r="P49" s="96">
        <f t="shared" si="0"/>
        <v>0</v>
      </c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6">
        <v>27</v>
      </c>
      <c r="E50" s="137"/>
      <c r="F50" s="137">
        <v>44.44</v>
      </c>
      <c r="G50" s="137">
        <v>33.33</v>
      </c>
      <c r="H50" s="137">
        <v>22.22</v>
      </c>
      <c r="I50" s="137"/>
      <c r="J50" s="43">
        <v>64</v>
      </c>
      <c r="K50" s="21"/>
      <c r="L50" s="97">
        <f t="shared" si="1"/>
        <v>27</v>
      </c>
      <c r="M50" s="98">
        <f t="shared" si="27"/>
        <v>14.9985</v>
      </c>
      <c r="N50" s="99">
        <f t="shared" si="2"/>
        <v>55.55</v>
      </c>
      <c r="O50" s="98">
        <f t="shared" si="28"/>
        <v>0</v>
      </c>
      <c r="P50" s="100">
        <f t="shared" si="0"/>
        <v>0</v>
      </c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6">
        <v>89</v>
      </c>
      <c r="E51" s="137"/>
      <c r="F51" s="137">
        <v>30.34</v>
      </c>
      <c r="G51" s="137">
        <v>30.34</v>
      </c>
      <c r="H51" s="137">
        <v>35.96</v>
      </c>
      <c r="I51" s="137">
        <v>3.37</v>
      </c>
      <c r="J51" s="43">
        <v>70.61</v>
      </c>
      <c r="K51" s="21"/>
      <c r="L51" s="97">
        <f t="shared" si="1"/>
        <v>89</v>
      </c>
      <c r="M51" s="98">
        <f t="shared" si="27"/>
        <v>62.006300000000003</v>
      </c>
      <c r="N51" s="99">
        <f t="shared" si="2"/>
        <v>69.67</v>
      </c>
      <c r="O51" s="98">
        <f t="shared" si="28"/>
        <v>0</v>
      </c>
      <c r="P51" s="100">
        <f t="shared" si="0"/>
        <v>0</v>
      </c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6">
        <v>72</v>
      </c>
      <c r="E52" s="137">
        <v>1.39</v>
      </c>
      <c r="F52" s="137">
        <v>51.39</v>
      </c>
      <c r="G52" s="137">
        <v>38.89</v>
      </c>
      <c r="H52" s="137">
        <v>8.33</v>
      </c>
      <c r="I52" s="137"/>
      <c r="J52" s="43">
        <v>58.05</v>
      </c>
      <c r="K52" s="21"/>
      <c r="L52" s="97">
        <f t="shared" si="1"/>
        <v>72</v>
      </c>
      <c r="M52" s="98">
        <f t="shared" si="27"/>
        <v>33.998400000000004</v>
      </c>
      <c r="N52" s="99">
        <f t="shared" si="2"/>
        <v>47.22</v>
      </c>
      <c r="O52" s="98">
        <f t="shared" si="28"/>
        <v>1.0007999999999999</v>
      </c>
      <c r="P52" s="100">
        <f t="shared" si="0"/>
        <v>1.39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95</v>
      </c>
      <c r="D53" s="164">
        <v>31</v>
      </c>
      <c r="E53" s="165"/>
      <c r="F53" s="165">
        <v>48.39</v>
      </c>
      <c r="G53" s="165">
        <v>48.39</v>
      </c>
      <c r="H53" s="165">
        <v>3.23</v>
      </c>
      <c r="I53" s="165"/>
      <c r="J53" s="43">
        <v>61.09</v>
      </c>
      <c r="K53" s="21"/>
      <c r="L53" s="97">
        <f t="shared" si="1"/>
        <v>31</v>
      </c>
      <c r="M53" s="98">
        <f t="shared" si="27"/>
        <v>16.002200000000002</v>
      </c>
      <c r="N53" s="99">
        <f t="shared" si="2"/>
        <v>51.62</v>
      </c>
      <c r="O53" s="98">
        <f t="shared" si="28"/>
        <v>0</v>
      </c>
      <c r="P53" s="100">
        <f t="shared" si="0"/>
        <v>0</v>
      </c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4">
        <v>34</v>
      </c>
      <c r="E54" s="165"/>
      <c r="F54" s="165">
        <v>20.59</v>
      </c>
      <c r="G54" s="165">
        <v>61.76</v>
      </c>
      <c r="H54" s="165">
        <v>17.649999999999999</v>
      </c>
      <c r="I54" s="165"/>
      <c r="J54" s="43">
        <v>70.47</v>
      </c>
      <c r="K54" s="21"/>
      <c r="L54" s="97">
        <f t="shared" si="1"/>
        <v>34</v>
      </c>
      <c r="M54" s="98">
        <f t="shared" si="27"/>
        <v>26.999400000000001</v>
      </c>
      <c r="N54" s="99">
        <f t="shared" si="2"/>
        <v>79.41</v>
      </c>
      <c r="O54" s="98">
        <f t="shared" si="28"/>
        <v>0</v>
      </c>
      <c r="P54" s="100">
        <f t="shared" si="0"/>
        <v>0</v>
      </c>
    </row>
    <row r="55" spans="1:16" s="1" customFormat="1" ht="15" customHeight="1" x14ac:dyDescent="0.25">
      <c r="A55" s="23">
        <v>7</v>
      </c>
      <c r="B55" s="48">
        <v>40020</v>
      </c>
      <c r="C55" s="19" t="s">
        <v>109</v>
      </c>
      <c r="D55" s="136">
        <v>12</v>
      </c>
      <c r="E55" s="137"/>
      <c r="F55" s="137">
        <v>41.67</v>
      </c>
      <c r="G55" s="137">
        <v>50</v>
      </c>
      <c r="H55" s="137">
        <v>8.33</v>
      </c>
      <c r="I55" s="137"/>
      <c r="J55" s="43">
        <v>60.4</v>
      </c>
      <c r="K55" s="21"/>
      <c r="L55" s="97">
        <f t="shared" si="1"/>
        <v>12</v>
      </c>
      <c r="M55" s="98">
        <f t="shared" si="27"/>
        <v>6.9996</v>
      </c>
      <c r="N55" s="99">
        <f t="shared" si="2"/>
        <v>58.33</v>
      </c>
      <c r="O55" s="115">
        <f t="shared" si="28"/>
        <v>0</v>
      </c>
      <c r="P55" s="100">
        <f t="shared" si="0"/>
        <v>0</v>
      </c>
    </row>
    <row r="56" spans="1:16" s="1" customFormat="1" ht="15" customHeight="1" x14ac:dyDescent="0.25">
      <c r="A56" s="23">
        <v>8</v>
      </c>
      <c r="B56" s="48">
        <v>40031</v>
      </c>
      <c r="C56" s="19" t="s">
        <v>112</v>
      </c>
      <c r="D56" s="136">
        <v>12</v>
      </c>
      <c r="E56" s="137"/>
      <c r="F56" s="137">
        <v>66.67</v>
      </c>
      <c r="G56" s="137">
        <v>33.33</v>
      </c>
      <c r="H56" s="137"/>
      <c r="I56" s="137"/>
      <c r="J56" s="43">
        <v>55.58</v>
      </c>
      <c r="K56" s="21"/>
      <c r="L56" s="97">
        <f t="shared" si="1"/>
        <v>12</v>
      </c>
      <c r="M56" s="98">
        <f t="shared" si="27"/>
        <v>3.9995999999999996</v>
      </c>
      <c r="N56" s="99">
        <f t="shared" si="2"/>
        <v>33.33</v>
      </c>
      <c r="O56" s="98">
        <f t="shared" si="28"/>
        <v>0</v>
      </c>
      <c r="P56" s="100">
        <f t="shared" si="0"/>
        <v>0</v>
      </c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4">
        <v>3</v>
      </c>
      <c r="E57" s="165"/>
      <c r="F57" s="165">
        <v>66.67</v>
      </c>
      <c r="G57" s="165">
        <v>33.33</v>
      </c>
      <c r="H57" s="165"/>
      <c r="I57" s="137"/>
      <c r="J57" s="43">
        <v>34</v>
      </c>
      <c r="K57" s="21"/>
      <c r="L57" s="97">
        <f t="shared" si="1"/>
        <v>3</v>
      </c>
      <c r="M57" s="98">
        <f t="shared" si="4"/>
        <v>0.9998999999999999</v>
      </c>
      <c r="N57" s="99">
        <f t="shared" si="2"/>
        <v>33.33</v>
      </c>
      <c r="O57" s="115">
        <f t="shared" si="5"/>
        <v>0</v>
      </c>
      <c r="P57" s="100">
        <f t="shared" si="0"/>
        <v>0</v>
      </c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4">
        <v>6</v>
      </c>
      <c r="E58" s="165"/>
      <c r="F58" s="165">
        <v>83.33</v>
      </c>
      <c r="G58" s="165">
        <v>16.670000000000002</v>
      </c>
      <c r="H58" s="165"/>
      <c r="I58" s="137"/>
      <c r="J58" s="43">
        <v>44</v>
      </c>
      <c r="K58" s="21"/>
      <c r="L58" s="97">
        <f t="shared" si="1"/>
        <v>6</v>
      </c>
      <c r="M58" s="98">
        <f t="shared" si="4"/>
        <v>1.0002000000000002</v>
      </c>
      <c r="N58" s="99">
        <f t="shared" si="2"/>
        <v>16.670000000000002</v>
      </c>
      <c r="O58" s="98">
        <f t="shared" si="5"/>
        <v>0</v>
      </c>
      <c r="P58" s="100">
        <f t="shared" si="0"/>
        <v>0</v>
      </c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36">
        <v>5</v>
      </c>
      <c r="E59" s="137"/>
      <c r="F59" s="137">
        <v>60</v>
      </c>
      <c r="G59" s="137">
        <v>40</v>
      </c>
      <c r="H59" s="137"/>
      <c r="I59" s="137"/>
      <c r="J59" s="43">
        <v>51.2</v>
      </c>
      <c r="K59" s="21"/>
      <c r="L59" s="97">
        <f t="shared" ref="L59" si="29">D59</f>
        <v>5</v>
      </c>
      <c r="M59" s="98">
        <f t="shared" ref="M59" si="30">N59*L59/100</f>
        <v>2</v>
      </c>
      <c r="N59" s="99">
        <f t="shared" si="2"/>
        <v>40</v>
      </c>
      <c r="O59" s="98">
        <f t="shared" ref="O59" si="31">P59*L59/100</f>
        <v>0</v>
      </c>
      <c r="P59" s="100">
        <f t="shared" ref="P59" si="32">E59</f>
        <v>0</v>
      </c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36"/>
      <c r="E60" s="137"/>
      <c r="F60" s="137"/>
      <c r="G60" s="137"/>
      <c r="H60" s="137"/>
      <c r="I60" s="137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108</v>
      </c>
      <c r="D61" s="136">
        <v>39</v>
      </c>
      <c r="E61" s="137"/>
      <c r="F61" s="137">
        <v>28.21</v>
      </c>
      <c r="G61" s="137">
        <v>61.54</v>
      </c>
      <c r="H61" s="137">
        <v>10.26</v>
      </c>
      <c r="I61" s="137"/>
      <c r="J61" s="43">
        <v>66.2</v>
      </c>
      <c r="K61" s="21"/>
      <c r="L61" s="97">
        <f t="shared" si="1"/>
        <v>39</v>
      </c>
      <c r="M61" s="98">
        <f t="shared" ref="M61:M63" si="33">N61*L61/100</f>
        <v>28.001999999999999</v>
      </c>
      <c r="N61" s="99">
        <f t="shared" si="2"/>
        <v>71.8</v>
      </c>
      <c r="O61" s="98">
        <f t="shared" ref="O61:O63" si="34">P61*L61/100</f>
        <v>0</v>
      </c>
      <c r="P61" s="100">
        <f t="shared" ref="P61:P63" si="35">E61</f>
        <v>0</v>
      </c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4"/>
      <c r="E62" s="165"/>
      <c r="F62" s="165"/>
      <c r="G62" s="165"/>
      <c r="H62" s="137"/>
      <c r="I62" s="137"/>
      <c r="J62" s="43"/>
      <c r="K62" s="21"/>
      <c r="L62" s="97"/>
      <c r="M62" s="98"/>
      <c r="N62" s="99"/>
      <c r="O62" s="115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6">
        <v>13</v>
      </c>
      <c r="E63" s="137"/>
      <c r="F63" s="137">
        <v>38.46</v>
      </c>
      <c r="G63" s="137">
        <v>61.54</v>
      </c>
      <c r="H63" s="137"/>
      <c r="I63" s="137"/>
      <c r="J63" s="43">
        <v>64.7</v>
      </c>
      <c r="K63" s="21"/>
      <c r="L63" s="97">
        <f t="shared" si="1"/>
        <v>13</v>
      </c>
      <c r="M63" s="98">
        <f t="shared" si="33"/>
        <v>8.0001999999999995</v>
      </c>
      <c r="N63" s="99">
        <f t="shared" si="2"/>
        <v>61.54</v>
      </c>
      <c r="O63" s="115">
        <f t="shared" si="34"/>
        <v>0</v>
      </c>
      <c r="P63" s="100">
        <f t="shared" si="35"/>
        <v>0</v>
      </c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4">
        <v>11</v>
      </c>
      <c r="E64" s="165"/>
      <c r="F64" s="165">
        <v>63.64</v>
      </c>
      <c r="G64" s="185">
        <v>36.36</v>
      </c>
      <c r="H64" s="158"/>
      <c r="I64" s="158"/>
      <c r="J64" s="43">
        <v>53.73</v>
      </c>
      <c r="K64" s="21"/>
      <c r="L64" s="97">
        <f t="shared" si="1"/>
        <v>11</v>
      </c>
      <c r="M64" s="98">
        <f t="shared" si="4"/>
        <v>3.9995999999999996</v>
      </c>
      <c r="N64" s="99">
        <f t="shared" si="2"/>
        <v>36.36</v>
      </c>
      <c r="O64" s="115">
        <f t="shared" si="5"/>
        <v>0</v>
      </c>
      <c r="P64" s="100">
        <f t="shared" si="0"/>
        <v>0</v>
      </c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4">
        <v>5</v>
      </c>
      <c r="E65" s="165"/>
      <c r="F65" s="165">
        <v>80</v>
      </c>
      <c r="G65" s="165">
        <v>20</v>
      </c>
      <c r="H65" s="165"/>
      <c r="I65" s="158"/>
      <c r="J65" s="43">
        <v>35.5</v>
      </c>
      <c r="K65" s="21"/>
      <c r="L65" s="97">
        <f t="shared" si="1"/>
        <v>5</v>
      </c>
      <c r="M65" s="98">
        <f t="shared" si="4"/>
        <v>1</v>
      </c>
      <c r="N65" s="99">
        <f t="shared" si="2"/>
        <v>20</v>
      </c>
      <c r="O65" s="115">
        <f t="shared" si="5"/>
        <v>0</v>
      </c>
      <c r="P65" s="100">
        <f t="shared" si="0"/>
        <v>0</v>
      </c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4">
        <v>32</v>
      </c>
      <c r="E66" s="165">
        <v>3.13</v>
      </c>
      <c r="F66" s="165">
        <v>65.63</v>
      </c>
      <c r="G66" s="165">
        <v>28.13</v>
      </c>
      <c r="H66" s="165">
        <v>3.13</v>
      </c>
      <c r="I66" s="165"/>
      <c r="J66" s="46">
        <v>54.48</v>
      </c>
      <c r="K66" s="21"/>
      <c r="L66" s="97">
        <f t="shared" si="1"/>
        <v>32</v>
      </c>
      <c r="M66" s="98">
        <f t="shared" si="4"/>
        <v>10.0032</v>
      </c>
      <c r="N66" s="99">
        <f t="shared" si="2"/>
        <v>31.259999999999998</v>
      </c>
      <c r="O66" s="115">
        <f t="shared" si="5"/>
        <v>1.0016</v>
      </c>
      <c r="P66" s="100">
        <f t="shared" si="0"/>
        <v>3.13</v>
      </c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4">
        <v>7</v>
      </c>
      <c r="E67" s="165"/>
      <c r="F67" s="165">
        <v>57.14</v>
      </c>
      <c r="G67" s="165">
        <v>42.86</v>
      </c>
      <c r="H67" s="165"/>
      <c r="I67" s="165"/>
      <c r="J67" s="43">
        <v>59</v>
      </c>
      <c r="K67" s="21"/>
      <c r="L67" s="101">
        <f t="shared" si="1"/>
        <v>7</v>
      </c>
      <c r="M67" s="102">
        <f t="shared" si="4"/>
        <v>3.0002</v>
      </c>
      <c r="N67" s="103">
        <f t="shared" si="2"/>
        <v>42.86</v>
      </c>
      <c r="O67" s="142">
        <f t="shared" si="5"/>
        <v>0</v>
      </c>
      <c r="P67" s="104">
        <f t="shared" si="0"/>
        <v>0</v>
      </c>
    </row>
    <row r="68" spans="1:16" s="1" customFormat="1" ht="15" customHeight="1" thickBot="1" x14ac:dyDescent="0.3">
      <c r="A68" s="35"/>
      <c r="B68" s="51"/>
      <c r="C68" s="37" t="s">
        <v>104</v>
      </c>
      <c r="D68" s="36">
        <f>SUM(D69:D82)</f>
        <v>261</v>
      </c>
      <c r="E68" s="38">
        <v>0</v>
      </c>
      <c r="F68" s="38">
        <v>65.873076923076923</v>
      </c>
      <c r="G68" s="38">
        <v>31.347692307692302</v>
      </c>
      <c r="H68" s="38">
        <v>2.7776923076923077</v>
      </c>
      <c r="I68" s="38">
        <v>0</v>
      </c>
      <c r="J68" s="39">
        <f>AVERAGE(J69:J82)</f>
        <v>54.244615384615379</v>
      </c>
      <c r="K68" s="21"/>
      <c r="L68" s="111">
        <f t="shared" si="1"/>
        <v>261</v>
      </c>
      <c r="M68" s="112">
        <f>SUM(M69:M82)</f>
        <v>94.991799999999998</v>
      </c>
      <c r="N68" s="113">
        <f t="shared" si="2"/>
        <v>34.125384615384611</v>
      </c>
      <c r="O68" s="195">
        <f>SUM(O69:O82)</f>
        <v>0</v>
      </c>
      <c r="P68" s="114">
        <f t="shared" si="0"/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4">
        <v>36</v>
      </c>
      <c r="E69" s="165"/>
      <c r="F69" s="165">
        <v>55.56</v>
      </c>
      <c r="G69" s="165">
        <v>36.11</v>
      </c>
      <c r="H69" s="165">
        <v>8.33</v>
      </c>
      <c r="I69" s="165"/>
      <c r="J69" s="43">
        <v>59.81</v>
      </c>
      <c r="K69" s="21"/>
      <c r="L69" s="93">
        <f t="shared" si="1"/>
        <v>36</v>
      </c>
      <c r="M69" s="94">
        <f t="shared" si="4"/>
        <v>15.998399999999998</v>
      </c>
      <c r="N69" s="95">
        <f t="shared" si="2"/>
        <v>44.44</v>
      </c>
      <c r="O69" s="190">
        <f t="shared" si="5"/>
        <v>0</v>
      </c>
      <c r="P69" s="96">
        <f t="shared" si="0"/>
        <v>0</v>
      </c>
    </row>
    <row r="70" spans="1:16" s="1" customFormat="1" ht="15" customHeight="1" x14ac:dyDescent="0.25">
      <c r="A70" s="11">
        <v>2</v>
      </c>
      <c r="B70" s="48">
        <v>50003</v>
      </c>
      <c r="C70" s="19" t="s">
        <v>96</v>
      </c>
      <c r="D70" s="164">
        <v>49</v>
      </c>
      <c r="E70" s="165"/>
      <c r="F70" s="165">
        <v>59.18</v>
      </c>
      <c r="G70" s="165">
        <v>34.69</v>
      </c>
      <c r="H70" s="165">
        <v>6.12</v>
      </c>
      <c r="I70" s="158"/>
      <c r="J70" s="43">
        <v>58</v>
      </c>
      <c r="K70" s="21"/>
      <c r="L70" s="97">
        <f t="shared" si="1"/>
        <v>49</v>
      </c>
      <c r="M70" s="98">
        <f t="shared" si="4"/>
        <v>19.996899999999997</v>
      </c>
      <c r="N70" s="99">
        <f t="shared" si="2"/>
        <v>40.809999999999995</v>
      </c>
      <c r="O70" s="98">
        <f t="shared" si="5"/>
        <v>0</v>
      </c>
      <c r="P70" s="100">
        <f t="shared" ref="P70:P123" si="36">E70</f>
        <v>0</v>
      </c>
    </row>
    <row r="71" spans="1:16" s="1" customFormat="1" ht="15" customHeight="1" x14ac:dyDescent="0.25">
      <c r="A71" s="11">
        <v>3</v>
      </c>
      <c r="B71" s="48">
        <v>50060</v>
      </c>
      <c r="C71" s="19" t="s">
        <v>136</v>
      </c>
      <c r="D71" s="136">
        <v>21</v>
      </c>
      <c r="E71" s="137"/>
      <c r="F71" s="137">
        <v>47.62</v>
      </c>
      <c r="G71" s="137">
        <v>42.86</v>
      </c>
      <c r="H71" s="137">
        <v>9.52</v>
      </c>
      <c r="I71" s="137"/>
      <c r="J71" s="43">
        <v>64</v>
      </c>
      <c r="K71" s="21"/>
      <c r="L71" s="97">
        <f t="shared" si="1"/>
        <v>21</v>
      </c>
      <c r="M71" s="98">
        <f t="shared" si="4"/>
        <v>10.9998</v>
      </c>
      <c r="N71" s="99">
        <f t="shared" ref="N71:N123" si="37">SUM(G71:I71)</f>
        <v>52.379999999999995</v>
      </c>
      <c r="O71" s="98">
        <f t="shared" si="5"/>
        <v>0</v>
      </c>
      <c r="P71" s="100">
        <f t="shared" si="36"/>
        <v>0</v>
      </c>
    </row>
    <row r="72" spans="1:16" s="1" customFormat="1" ht="15" customHeight="1" x14ac:dyDescent="0.25">
      <c r="A72" s="11">
        <v>4</v>
      </c>
      <c r="B72" s="54">
        <v>50170</v>
      </c>
      <c r="C72" s="19" t="s">
        <v>56</v>
      </c>
      <c r="D72" s="136">
        <v>9</v>
      </c>
      <c r="E72" s="137"/>
      <c r="F72" s="137">
        <v>77.78</v>
      </c>
      <c r="G72" s="137">
        <v>22.22</v>
      </c>
      <c r="H72" s="137"/>
      <c r="I72" s="137"/>
      <c r="J72" s="43">
        <v>49.66</v>
      </c>
      <c r="K72" s="21"/>
      <c r="L72" s="97">
        <f t="shared" ref="L72:L81" si="38">D72</f>
        <v>9</v>
      </c>
      <c r="M72" s="98">
        <f t="shared" si="4"/>
        <v>1.9997999999999998</v>
      </c>
      <c r="N72" s="99">
        <f t="shared" si="37"/>
        <v>22.22</v>
      </c>
      <c r="O72" s="115">
        <f t="shared" si="5"/>
        <v>0</v>
      </c>
      <c r="P72" s="100">
        <f t="shared" si="36"/>
        <v>0</v>
      </c>
    </row>
    <row r="73" spans="1:16" s="1" customFormat="1" ht="15" customHeight="1" x14ac:dyDescent="0.25">
      <c r="A73" s="11">
        <v>5</v>
      </c>
      <c r="B73" s="48">
        <v>50230</v>
      </c>
      <c r="C73" s="19" t="s">
        <v>57</v>
      </c>
      <c r="D73" s="164">
        <v>19</v>
      </c>
      <c r="E73" s="165"/>
      <c r="F73" s="165">
        <v>52.63</v>
      </c>
      <c r="G73" s="165">
        <v>47.37</v>
      </c>
      <c r="H73" s="165"/>
      <c r="I73" s="137"/>
      <c r="J73" s="43">
        <v>57.31</v>
      </c>
      <c r="K73" s="21"/>
      <c r="L73" s="97">
        <f t="shared" si="38"/>
        <v>19</v>
      </c>
      <c r="M73" s="98">
        <f t="shared" ref="M73:M123" si="39">N73*L73/100</f>
        <v>9.0002999999999993</v>
      </c>
      <c r="N73" s="99">
        <f t="shared" si="37"/>
        <v>47.37</v>
      </c>
      <c r="O73" s="98">
        <f t="shared" ref="O73:O78" si="40">P73*L73/100</f>
        <v>0</v>
      </c>
      <c r="P73" s="100">
        <f t="shared" si="36"/>
        <v>0</v>
      </c>
    </row>
    <row r="74" spans="1:16" s="1" customFormat="1" ht="15" customHeight="1" x14ac:dyDescent="0.25">
      <c r="A74" s="11">
        <v>6</v>
      </c>
      <c r="B74" s="48">
        <v>50340</v>
      </c>
      <c r="C74" s="19" t="s">
        <v>58</v>
      </c>
      <c r="D74" s="136">
        <v>14</v>
      </c>
      <c r="E74" s="137"/>
      <c r="F74" s="137">
        <v>92.86</v>
      </c>
      <c r="G74" s="137">
        <v>7.14</v>
      </c>
      <c r="H74" s="137"/>
      <c r="I74" s="137"/>
      <c r="J74" s="43">
        <v>46.6</v>
      </c>
      <c r="K74" s="21"/>
      <c r="L74" s="97">
        <f t="shared" si="38"/>
        <v>14</v>
      </c>
      <c r="M74" s="98">
        <f t="shared" si="39"/>
        <v>0.99959999999999993</v>
      </c>
      <c r="N74" s="99">
        <f t="shared" si="37"/>
        <v>7.14</v>
      </c>
      <c r="O74" s="98">
        <f t="shared" si="40"/>
        <v>0</v>
      </c>
      <c r="P74" s="100">
        <f t="shared" si="36"/>
        <v>0</v>
      </c>
    </row>
    <row r="75" spans="1:16" s="1" customFormat="1" ht="15" customHeight="1" x14ac:dyDescent="0.25">
      <c r="A75" s="11">
        <v>7</v>
      </c>
      <c r="B75" s="48">
        <v>50420</v>
      </c>
      <c r="C75" s="19" t="s">
        <v>59</v>
      </c>
      <c r="D75" s="136">
        <v>6</v>
      </c>
      <c r="E75" s="137"/>
      <c r="F75" s="137">
        <v>66.67</v>
      </c>
      <c r="G75" s="137">
        <v>33.33</v>
      </c>
      <c r="H75" s="137"/>
      <c r="I75" s="137"/>
      <c r="J75" s="43">
        <v>52</v>
      </c>
      <c r="K75" s="21"/>
      <c r="L75" s="97">
        <f t="shared" si="38"/>
        <v>6</v>
      </c>
      <c r="M75" s="98">
        <f t="shared" si="39"/>
        <v>1.9997999999999998</v>
      </c>
      <c r="N75" s="99">
        <f t="shared" si="37"/>
        <v>33.33</v>
      </c>
      <c r="O75" s="98">
        <f t="shared" si="40"/>
        <v>0</v>
      </c>
      <c r="P75" s="100">
        <f t="shared" si="36"/>
        <v>0</v>
      </c>
    </row>
    <row r="76" spans="1:16" s="1" customFormat="1" ht="15" customHeight="1" x14ac:dyDescent="0.25">
      <c r="A76" s="11">
        <v>8</v>
      </c>
      <c r="B76" s="48">
        <v>50450</v>
      </c>
      <c r="C76" s="19" t="s">
        <v>60</v>
      </c>
      <c r="D76" s="162">
        <v>21</v>
      </c>
      <c r="E76" s="163"/>
      <c r="F76" s="163">
        <v>71.430000000000007</v>
      </c>
      <c r="G76" s="163">
        <v>28.57</v>
      </c>
      <c r="H76" s="163"/>
      <c r="I76" s="158"/>
      <c r="J76" s="43">
        <v>52</v>
      </c>
      <c r="K76" s="21"/>
      <c r="L76" s="97">
        <f t="shared" si="38"/>
        <v>21</v>
      </c>
      <c r="M76" s="98">
        <f t="shared" si="39"/>
        <v>5.9997000000000007</v>
      </c>
      <c r="N76" s="99">
        <f t="shared" si="37"/>
        <v>28.57</v>
      </c>
      <c r="O76" s="98">
        <f t="shared" si="40"/>
        <v>0</v>
      </c>
      <c r="P76" s="100">
        <f t="shared" si="36"/>
        <v>0</v>
      </c>
    </row>
    <row r="77" spans="1:16" s="1" customFormat="1" ht="15" customHeight="1" x14ac:dyDescent="0.25">
      <c r="A77" s="11">
        <v>9</v>
      </c>
      <c r="B77" s="48">
        <v>50620</v>
      </c>
      <c r="C77" s="19" t="s">
        <v>61</v>
      </c>
      <c r="D77" s="162">
        <v>16</v>
      </c>
      <c r="E77" s="163"/>
      <c r="F77" s="163">
        <v>87.5</v>
      </c>
      <c r="G77" s="163">
        <v>12.5</v>
      </c>
      <c r="H77" s="163"/>
      <c r="I77" s="163"/>
      <c r="J77" s="43">
        <v>43</v>
      </c>
      <c r="K77" s="21"/>
      <c r="L77" s="97">
        <f t="shared" si="38"/>
        <v>16</v>
      </c>
      <c r="M77" s="98">
        <f t="shared" si="39"/>
        <v>2</v>
      </c>
      <c r="N77" s="99">
        <f t="shared" si="37"/>
        <v>12.5</v>
      </c>
      <c r="O77" s="98">
        <f t="shared" si="40"/>
        <v>0</v>
      </c>
      <c r="P77" s="100">
        <f t="shared" si="36"/>
        <v>0</v>
      </c>
    </row>
    <row r="78" spans="1:16" s="1" customFormat="1" ht="15" customHeight="1" x14ac:dyDescent="0.25">
      <c r="A78" s="11">
        <v>10</v>
      </c>
      <c r="B78" s="48">
        <v>50760</v>
      </c>
      <c r="C78" s="19" t="s">
        <v>62</v>
      </c>
      <c r="D78" s="162">
        <v>20</v>
      </c>
      <c r="E78" s="163"/>
      <c r="F78" s="163">
        <v>75</v>
      </c>
      <c r="G78" s="163">
        <v>20</v>
      </c>
      <c r="H78" s="163">
        <v>5</v>
      </c>
      <c r="I78" s="158"/>
      <c r="J78" s="43">
        <v>54</v>
      </c>
      <c r="K78" s="21"/>
      <c r="L78" s="97">
        <f t="shared" si="38"/>
        <v>20</v>
      </c>
      <c r="M78" s="98">
        <f t="shared" si="39"/>
        <v>5</v>
      </c>
      <c r="N78" s="99">
        <f t="shared" si="37"/>
        <v>25</v>
      </c>
      <c r="O78" s="115">
        <f t="shared" si="40"/>
        <v>0</v>
      </c>
      <c r="P78" s="100">
        <f t="shared" si="36"/>
        <v>0</v>
      </c>
    </row>
    <row r="79" spans="1:16" s="1" customFormat="1" ht="15" customHeight="1" x14ac:dyDescent="0.25">
      <c r="A79" s="11">
        <v>11</v>
      </c>
      <c r="B79" s="48">
        <v>50780</v>
      </c>
      <c r="C79" s="19" t="s">
        <v>63</v>
      </c>
      <c r="D79" s="136">
        <v>9</v>
      </c>
      <c r="E79" s="137"/>
      <c r="F79" s="137">
        <v>55.56</v>
      </c>
      <c r="G79" s="137">
        <v>44.44</v>
      </c>
      <c r="H79" s="137"/>
      <c r="I79" s="137"/>
      <c r="J79" s="43">
        <v>54</v>
      </c>
      <c r="K79" s="21"/>
      <c r="L79" s="97">
        <f t="shared" ref="L79" si="41">D79</f>
        <v>9</v>
      </c>
      <c r="M79" s="98">
        <f t="shared" ref="M79" si="42">N79*L79/100</f>
        <v>3.9995999999999996</v>
      </c>
      <c r="N79" s="99">
        <f t="shared" si="37"/>
        <v>44.44</v>
      </c>
      <c r="O79" s="115">
        <f t="shared" ref="O79" si="43">P79*L79/100</f>
        <v>0</v>
      </c>
      <c r="P79" s="100">
        <f t="shared" ref="P79" si="44">E79</f>
        <v>0</v>
      </c>
    </row>
    <row r="80" spans="1:16" s="1" customFormat="1" ht="15" customHeight="1" x14ac:dyDescent="0.25">
      <c r="A80" s="11">
        <v>12</v>
      </c>
      <c r="B80" s="48">
        <v>50930</v>
      </c>
      <c r="C80" s="19" t="s">
        <v>64</v>
      </c>
      <c r="D80" s="136">
        <v>13</v>
      </c>
      <c r="E80" s="137"/>
      <c r="F80" s="137">
        <v>53.85</v>
      </c>
      <c r="G80" s="137">
        <v>46.15</v>
      </c>
      <c r="H80" s="137"/>
      <c r="I80" s="137"/>
      <c r="J80" s="43">
        <v>57.5</v>
      </c>
      <c r="K80" s="21"/>
      <c r="L80" s="97">
        <f t="shared" si="38"/>
        <v>13</v>
      </c>
      <c r="M80" s="98">
        <f t="shared" ref="M80:M81" si="45">N80*L80/100</f>
        <v>5.9994999999999994</v>
      </c>
      <c r="N80" s="99">
        <f t="shared" si="37"/>
        <v>46.15</v>
      </c>
      <c r="O80" s="98">
        <f t="shared" ref="O80:O81" si="46">P80*L80/100</f>
        <v>0</v>
      </c>
      <c r="P80" s="100">
        <f t="shared" ref="P80:P81" si="47">E80</f>
        <v>0</v>
      </c>
    </row>
    <row r="81" spans="1:17" s="1" customFormat="1" ht="15" customHeight="1" x14ac:dyDescent="0.25">
      <c r="A81" s="15">
        <v>13</v>
      </c>
      <c r="B81" s="50">
        <v>51370</v>
      </c>
      <c r="C81" s="22" t="s">
        <v>65</v>
      </c>
      <c r="D81" s="136">
        <v>28</v>
      </c>
      <c r="E81" s="137"/>
      <c r="F81" s="137">
        <v>60.71</v>
      </c>
      <c r="G81" s="137">
        <v>32.14</v>
      </c>
      <c r="H81" s="137">
        <v>7.14</v>
      </c>
      <c r="I81" s="137"/>
      <c r="J81" s="46">
        <v>57.3</v>
      </c>
      <c r="K81" s="21"/>
      <c r="L81" s="97">
        <f t="shared" si="38"/>
        <v>28</v>
      </c>
      <c r="M81" s="98">
        <f t="shared" si="45"/>
        <v>10.998400000000002</v>
      </c>
      <c r="N81" s="99">
        <f t="shared" si="37"/>
        <v>39.28</v>
      </c>
      <c r="O81" s="98">
        <f t="shared" si="46"/>
        <v>0</v>
      </c>
      <c r="P81" s="100">
        <f t="shared" si="47"/>
        <v>0</v>
      </c>
    </row>
    <row r="82" spans="1:17" s="1" customFormat="1" ht="15" customHeight="1" thickBot="1" x14ac:dyDescent="0.3">
      <c r="A82" s="15">
        <v>14</v>
      </c>
      <c r="B82" s="50">
        <v>51580</v>
      </c>
      <c r="C82" s="22" t="s">
        <v>122</v>
      </c>
      <c r="D82" s="125"/>
      <c r="E82" s="126"/>
      <c r="F82" s="126"/>
      <c r="G82" s="126"/>
      <c r="H82" s="126"/>
      <c r="I82" s="127"/>
      <c r="J82" s="46"/>
      <c r="K82" s="21"/>
      <c r="L82" s="101"/>
      <c r="M82" s="102"/>
      <c r="N82" s="103"/>
      <c r="O82" s="102"/>
      <c r="P82" s="104"/>
    </row>
    <row r="83" spans="1:17" s="1" customFormat="1" ht="15" customHeight="1" thickBot="1" x14ac:dyDescent="0.3">
      <c r="A83" s="35"/>
      <c r="B83" s="51"/>
      <c r="C83" s="37" t="s">
        <v>105</v>
      </c>
      <c r="D83" s="36">
        <f>SUM(D84:D114)</f>
        <v>871</v>
      </c>
      <c r="E83" s="38">
        <v>1.0366666666666668</v>
      </c>
      <c r="F83" s="38">
        <v>63.842222222222212</v>
      </c>
      <c r="G83" s="38">
        <v>29.715925925925923</v>
      </c>
      <c r="H83" s="38">
        <v>5.27925925925926</v>
      </c>
      <c r="I83" s="38">
        <v>0.12518518518518518</v>
      </c>
      <c r="J83" s="39">
        <f>AVERAGE(J84:J114)</f>
        <v>54.106666666666662</v>
      </c>
      <c r="K83" s="21"/>
      <c r="L83" s="111">
        <f t="shared" ref="L83:L123" si="48">D83</f>
        <v>871</v>
      </c>
      <c r="M83" s="112">
        <f>SUM(M84:M114)</f>
        <v>373.9896</v>
      </c>
      <c r="N83" s="113">
        <f t="shared" si="37"/>
        <v>35.120370370370374</v>
      </c>
      <c r="O83" s="112">
        <f>SUM(O84:O114)</f>
        <v>5.0000999999999998</v>
      </c>
      <c r="P83" s="114">
        <f t="shared" si="36"/>
        <v>1.0366666666666668</v>
      </c>
    </row>
    <row r="84" spans="1:17" s="1" customFormat="1" ht="15" customHeight="1" x14ac:dyDescent="0.25">
      <c r="A84" s="59">
        <v>1</v>
      </c>
      <c r="B84" s="53">
        <v>60010</v>
      </c>
      <c r="C84" s="19" t="s">
        <v>67</v>
      </c>
      <c r="D84" s="164">
        <v>26</v>
      </c>
      <c r="E84" s="165"/>
      <c r="F84" s="165">
        <v>80.77</v>
      </c>
      <c r="G84" s="165">
        <v>19.23</v>
      </c>
      <c r="H84" s="165"/>
      <c r="I84" s="165"/>
      <c r="J84" s="43">
        <v>47.3</v>
      </c>
      <c r="K84" s="21"/>
      <c r="L84" s="93">
        <f t="shared" si="48"/>
        <v>26</v>
      </c>
      <c r="M84" s="94">
        <f t="shared" si="39"/>
        <v>4.9998000000000005</v>
      </c>
      <c r="N84" s="95">
        <f t="shared" si="37"/>
        <v>19.23</v>
      </c>
      <c r="O84" s="94">
        <f t="shared" ref="O84:O111" si="49">P84*L84/100</f>
        <v>0</v>
      </c>
      <c r="P84" s="96">
        <f t="shared" si="36"/>
        <v>0</v>
      </c>
    </row>
    <row r="85" spans="1:17" s="1" customFormat="1" ht="15" customHeight="1" x14ac:dyDescent="0.25">
      <c r="A85" s="23">
        <v>2</v>
      </c>
      <c r="B85" s="48">
        <v>60020</v>
      </c>
      <c r="C85" s="19" t="s">
        <v>68</v>
      </c>
      <c r="D85" s="136">
        <v>5</v>
      </c>
      <c r="E85" s="137"/>
      <c r="F85" s="137">
        <v>80</v>
      </c>
      <c r="G85" s="137">
        <v>20</v>
      </c>
      <c r="H85" s="137"/>
      <c r="I85" s="137"/>
      <c r="J85" s="43">
        <v>56.6</v>
      </c>
      <c r="K85" s="21"/>
      <c r="L85" s="97">
        <f t="shared" si="48"/>
        <v>5</v>
      </c>
      <c r="M85" s="98">
        <f t="shared" ref="M85" si="50">N85*L85/100</f>
        <v>1</v>
      </c>
      <c r="N85" s="99">
        <f t="shared" si="37"/>
        <v>20</v>
      </c>
      <c r="O85" s="115">
        <f t="shared" si="49"/>
        <v>0</v>
      </c>
      <c r="P85" s="100">
        <f t="shared" ref="P85" si="51">E85</f>
        <v>0</v>
      </c>
    </row>
    <row r="86" spans="1:17" s="1" customFormat="1" ht="15" customHeight="1" x14ac:dyDescent="0.25">
      <c r="A86" s="23">
        <v>3</v>
      </c>
      <c r="B86" s="48">
        <v>60050</v>
      </c>
      <c r="C86" s="19" t="s">
        <v>69</v>
      </c>
      <c r="D86" s="136">
        <v>40</v>
      </c>
      <c r="E86" s="137"/>
      <c r="F86" s="137">
        <v>65</v>
      </c>
      <c r="G86" s="137">
        <v>22.5</v>
      </c>
      <c r="H86" s="137">
        <v>12.5</v>
      </c>
      <c r="I86" s="137"/>
      <c r="J86" s="43">
        <v>55.53</v>
      </c>
      <c r="K86" s="21"/>
      <c r="L86" s="97">
        <f t="shared" si="48"/>
        <v>40</v>
      </c>
      <c r="M86" s="98">
        <f t="shared" ref="M86:M89" si="52">N86*L86/100</f>
        <v>14</v>
      </c>
      <c r="N86" s="99">
        <f t="shared" si="37"/>
        <v>35</v>
      </c>
      <c r="O86" s="98">
        <f t="shared" ref="O86:O89" si="53">P86*L86/100</f>
        <v>0</v>
      </c>
      <c r="P86" s="100">
        <f t="shared" ref="P86:P89" si="54">E86</f>
        <v>0</v>
      </c>
    </row>
    <row r="87" spans="1:17" s="1" customFormat="1" ht="15" customHeight="1" x14ac:dyDescent="0.25">
      <c r="A87" s="23">
        <v>4</v>
      </c>
      <c r="B87" s="48">
        <v>60070</v>
      </c>
      <c r="C87" s="19" t="s">
        <v>70</v>
      </c>
      <c r="D87" s="136">
        <v>55</v>
      </c>
      <c r="E87" s="137"/>
      <c r="F87" s="137">
        <v>47.27</v>
      </c>
      <c r="G87" s="137">
        <v>38.18</v>
      </c>
      <c r="H87" s="137">
        <v>12.73</v>
      </c>
      <c r="I87" s="137">
        <v>1.82</v>
      </c>
      <c r="J87" s="43">
        <v>61.75</v>
      </c>
      <c r="K87" s="21"/>
      <c r="L87" s="97">
        <f t="shared" si="48"/>
        <v>55</v>
      </c>
      <c r="M87" s="98">
        <f t="shared" si="52"/>
        <v>29.001499999999997</v>
      </c>
      <c r="N87" s="99">
        <f t="shared" si="37"/>
        <v>52.73</v>
      </c>
      <c r="O87" s="98">
        <f t="shared" si="53"/>
        <v>0</v>
      </c>
      <c r="P87" s="100">
        <f t="shared" si="54"/>
        <v>0</v>
      </c>
    </row>
    <row r="88" spans="1:17" s="1" customFormat="1" ht="15" customHeight="1" x14ac:dyDescent="0.25">
      <c r="A88" s="23">
        <v>5</v>
      </c>
      <c r="B88" s="48">
        <v>60180</v>
      </c>
      <c r="C88" s="19" t="s">
        <v>71</v>
      </c>
      <c r="D88" s="136">
        <v>19</v>
      </c>
      <c r="E88" s="137"/>
      <c r="F88" s="137">
        <v>84.21</v>
      </c>
      <c r="G88" s="137">
        <v>15.79</v>
      </c>
      <c r="H88" s="137"/>
      <c r="I88" s="137"/>
      <c r="J88" s="43">
        <v>46</v>
      </c>
      <c r="K88" s="21"/>
      <c r="L88" s="97">
        <f t="shared" si="48"/>
        <v>19</v>
      </c>
      <c r="M88" s="98">
        <f t="shared" si="52"/>
        <v>3.0000999999999998</v>
      </c>
      <c r="N88" s="99">
        <f t="shared" si="37"/>
        <v>15.79</v>
      </c>
      <c r="O88" s="98">
        <f t="shared" si="53"/>
        <v>0</v>
      </c>
      <c r="P88" s="100">
        <f t="shared" si="54"/>
        <v>0</v>
      </c>
    </row>
    <row r="89" spans="1:17" s="1" customFormat="1" ht="15" customHeight="1" x14ac:dyDescent="0.25">
      <c r="A89" s="23">
        <v>6</v>
      </c>
      <c r="B89" s="48">
        <v>60240</v>
      </c>
      <c r="C89" s="19" t="s">
        <v>72</v>
      </c>
      <c r="D89" s="136">
        <v>50</v>
      </c>
      <c r="E89" s="137"/>
      <c r="F89" s="137">
        <v>56</v>
      </c>
      <c r="G89" s="137">
        <v>42</v>
      </c>
      <c r="H89" s="137">
        <v>2</v>
      </c>
      <c r="I89" s="137"/>
      <c r="J89" s="43">
        <v>58</v>
      </c>
      <c r="K89" s="21"/>
      <c r="L89" s="97">
        <f t="shared" si="48"/>
        <v>50</v>
      </c>
      <c r="M89" s="98">
        <f t="shared" si="52"/>
        <v>22</v>
      </c>
      <c r="N89" s="99">
        <f t="shared" si="37"/>
        <v>44</v>
      </c>
      <c r="O89" s="115">
        <f t="shared" si="53"/>
        <v>0</v>
      </c>
      <c r="P89" s="100">
        <f t="shared" si="54"/>
        <v>0</v>
      </c>
    </row>
    <row r="90" spans="1:17" s="1" customFormat="1" ht="15" customHeight="1" x14ac:dyDescent="0.25">
      <c r="A90" s="23">
        <v>7</v>
      </c>
      <c r="B90" s="48">
        <v>60560</v>
      </c>
      <c r="C90" s="19" t="s">
        <v>73</v>
      </c>
      <c r="D90" s="162"/>
      <c r="E90" s="163"/>
      <c r="F90" s="163"/>
      <c r="G90" s="163"/>
      <c r="H90" s="163"/>
      <c r="I90" s="163"/>
      <c r="J90" s="43"/>
      <c r="K90" s="21"/>
      <c r="L90" s="97"/>
      <c r="M90" s="98"/>
      <c r="N90" s="99"/>
      <c r="O90" s="98"/>
      <c r="P90" s="100"/>
    </row>
    <row r="91" spans="1:17" s="1" customFormat="1" ht="15" customHeight="1" x14ac:dyDescent="0.25">
      <c r="A91" s="23">
        <v>8</v>
      </c>
      <c r="B91" s="48">
        <v>60660</v>
      </c>
      <c r="C91" s="19" t="s">
        <v>74</v>
      </c>
      <c r="D91" s="162">
        <v>9</v>
      </c>
      <c r="E91" s="163"/>
      <c r="F91" s="163">
        <v>77.78</v>
      </c>
      <c r="G91" s="163">
        <v>22.22</v>
      </c>
      <c r="H91" s="163"/>
      <c r="I91" s="158"/>
      <c r="J91" s="43">
        <v>43.2</v>
      </c>
      <c r="K91" s="21"/>
      <c r="L91" s="97">
        <f t="shared" si="48"/>
        <v>9</v>
      </c>
      <c r="M91" s="98">
        <f t="shared" si="39"/>
        <v>1.9997999999999998</v>
      </c>
      <c r="N91" s="99">
        <f t="shared" si="37"/>
        <v>22.22</v>
      </c>
      <c r="O91" s="115">
        <f t="shared" si="49"/>
        <v>0</v>
      </c>
      <c r="P91" s="100">
        <f t="shared" si="36"/>
        <v>0</v>
      </c>
    </row>
    <row r="92" spans="1:17" s="1" customFormat="1" ht="15" customHeight="1" x14ac:dyDescent="0.25">
      <c r="A92" s="23">
        <v>9</v>
      </c>
      <c r="B92" s="55">
        <v>60001</v>
      </c>
      <c r="C92" s="14" t="s">
        <v>66</v>
      </c>
      <c r="D92" s="162">
        <v>10</v>
      </c>
      <c r="E92" s="163">
        <v>10</v>
      </c>
      <c r="F92" s="163">
        <v>90</v>
      </c>
      <c r="G92" s="163"/>
      <c r="H92" s="163"/>
      <c r="I92" s="158"/>
      <c r="J92" s="43">
        <v>33</v>
      </c>
      <c r="K92" s="21"/>
      <c r="L92" s="97">
        <f t="shared" si="48"/>
        <v>10</v>
      </c>
      <c r="M92" s="98">
        <f t="shared" si="39"/>
        <v>0</v>
      </c>
      <c r="N92" s="99">
        <f t="shared" si="37"/>
        <v>0</v>
      </c>
      <c r="O92" s="115">
        <f t="shared" si="49"/>
        <v>1</v>
      </c>
      <c r="P92" s="100">
        <f t="shared" si="36"/>
        <v>10</v>
      </c>
      <c r="Q92" s="67"/>
    </row>
    <row r="93" spans="1:17" s="1" customFormat="1" ht="15" customHeight="1" x14ac:dyDescent="0.25">
      <c r="A93" s="23">
        <v>10</v>
      </c>
      <c r="B93" s="48">
        <v>60701</v>
      </c>
      <c r="C93" s="19" t="s">
        <v>75</v>
      </c>
      <c r="D93" s="162">
        <v>9</v>
      </c>
      <c r="E93" s="163"/>
      <c r="F93" s="163">
        <v>88.89</v>
      </c>
      <c r="G93" s="163">
        <v>11.11</v>
      </c>
      <c r="H93" s="163"/>
      <c r="I93" s="158"/>
      <c r="J93" s="44">
        <v>51</v>
      </c>
      <c r="K93" s="21"/>
      <c r="L93" s="97">
        <f t="shared" si="48"/>
        <v>9</v>
      </c>
      <c r="M93" s="98">
        <f t="shared" si="39"/>
        <v>0.9998999999999999</v>
      </c>
      <c r="N93" s="99">
        <f t="shared" si="37"/>
        <v>11.11</v>
      </c>
      <c r="O93" s="115">
        <f t="shared" si="49"/>
        <v>0</v>
      </c>
      <c r="P93" s="100">
        <f t="shared" si="36"/>
        <v>0</v>
      </c>
    </row>
    <row r="94" spans="1:17" s="1" customFormat="1" ht="15" customHeight="1" x14ac:dyDescent="0.25">
      <c r="A94" s="23">
        <v>11</v>
      </c>
      <c r="B94" s="48">
        <v>60850</v>
      </c>
      <c r="C94" s="19" t="s">
        <v>76</v>
      </c>
      <c r="D94" s="162">
        <v>13</v>
      </c>
      <c r="E94" s="163"/>
      <c r="F94" s="163">
        <v>76.92</v>
      </c>
      <c r="G94" s="163">
        <v>23.08</v>
      </c>
      <c r="H94" s="163"/>
      <c r="I94" s="158"/>
      <c r="J94" s="43">
        <v>50.08</v>
      </c>
      <c r="K94" s="21"/>
      <c r="L94" s="97">
        <f t="shared" si="48"/>
        <v>13</v>
      </c>
      <c r="M94" s="98">
        <f t="shared" si="39"/>
        <v>3.0003999999999995</v>
      </c>
      <c r="N94" s="99">
        <f t="shared" si="37"/>
        <v>23.08</v>
      </c>
      <c r="O94" s="115">
        <f t="shared" si="49"/>
        <v>0</v>
      </c>
      <c r="P94" s="100">
        <f t="shared" si="36"/>
        <v>0</v>
      </c>
    </row>
    <row r="95" spans="1:17" s="1" customFormat="1" ht="15" customHeight="1" x14ac:dyDescent="0.25">
      <c r="A95" s="23">
        <v>12</v>
      </c>
      <c r="B95" s="48">
        <v>60910</v>
      </c>
      <c r="C95" s="19" t="s">
        <v>77</v>
      </c>
      <c r="D95" s="136">
        <v>18</v>
      </c>
      <c r="E95" s="137"/>
      <c r="F95" s="137">
        <v>66.67</v>
      </c>
      <c r="G95" s="137">
        <v>33.33</v>
      </c>
      <c r="H95" s="137"/>
      <c r="I95" s="137"/>
      <c r="J95" s="43">
        <v>50.45</v>
      </c>
      <c r="K95" s="21"/>
      <c r="L95" s="97">
        <f t="shared" si="48"/>
        <v>18</v>
      </c>
      <c r="M95" s="98">
        <f t="shared" si="39"/>
        <v>5.9993999999999996</v>
      </c>
      <c r="N95" s="99">
        <f t="shared" si="37"/>
        <v>33.33</v>
      </c>
      <c r="O95" s="98">
        <f t="shared" si="49"/>
        <v>0</v>
      </c>
      <c r="P95" s="100">
        <f t="shared" si="36"/>
        <v>0</v>
      </c>
    </row>
    <row r="96" spans="1:17" s="1" customFormat="1" ht="15" customHeight="1" x14ac:dyDescent="0.25">
      <c r="A96" s="23">
        <v>13</v>
      </c>
      <c r="B96" s="48">
        <v>60980</v>
      </c>
      <c r="C96" s="19" t="s">
        <v>78</v>
      </c>
      <c r="D96" s="162">
        <v>11</v>
      </c>
      <c r="E96" s="163"/>
      <c r="F96" s="163">
        <v>63.64</v>
      </c>
      <c r="G96" s="163">
        <v>27.27</v>
      </c>
      <c r="H96" s="163">
        <v>9.09</v>
      </c>
      <c r="I96" s="163"/>
      <c r="J96" s="43">
        <v>57.3</v>
      </c>
      <c r="K96" s="21"/>
      <c r="L96" s="97">
        <f t="shared" si="48"/>
        <v>11</v>
      </c>
      <c r="M96" s="98">
        <f t="shared" si="39"/>
        <v>3.9995999999999996</v>
      </c>
      <c r="N96" s="99">
        <f t="shared" si="37"/>
        <v>36.36</v>
      </c>
      <c r="O96" s="98">
        <f t="shared" si="49"/>
        <v>0</v>
      </c>
      <c r="P96" s="100">
        <f t="shared" si="36"/>
        <v>0</v>
      </c>
    </row>
    <row r="97" spans="1:16" s="1" customFormat="1" ht="15" customHeight="1" x14ac:dyDescent="0.25">
      <c r="A97" s="23">
        <v>14</v>
      </c>
      <c r="B97" s="48">
        <v>61080</v>
      </c>
      <c r="C97" s="19" t="s">
        <v>79</v>
      </c>
      <c r="D97" s="164">
        <v>33</v>
      </c>
      <c r="E97" s="165"/>
      <c r="F97" s="165">
        <v>54.55</v>
      </c>
      <c r="G97" s="165">
        <v>45.45</v>
      </c>
      <c r="H97" s="165"/>
      <c r="I97" s="165"/>
      <c r="J97" s="43">
        <v>57</v>
      </c>
      <c r="K97" s="21"/>
      <c r="L97" s="97">
        <f t="shared" si="48"/>
        <v>33</v>
      </c>
      <c r="M97" s="98">
        <f t="shared" si="39"/>
        <v>14.998500000000002</v>
      </c>
      <c r="N97" s="99">
        <f t="shared" si="37"/>
        <v>45.45</v>
      </c>
      <c r="O97" s="98">
        <f t="shared" si="49"/>
        <v>0</v>
      </c>
      <c r="P97" s="100">
        <f t="shared" si="36"/>
        <v>0</v>
      </c>
    </row>
    <row r="98" spans="1:16" s="1" customFormat="1" ht="15" customHeight="1" x14ac:dyDescent="0.25">
      <c r="A98" s="23">
        <v>15</v>
      </c>
      <c r="B98" s="48">
        <v>61150</v>
      </c>
      <c r="C98" s="19" t="s">
        <v>80</v>
      </c>
      <c r="D98" s="136">
        <v>22</v>
      </c>
      <c r="E98" s="137"/>
      <c r="F98" s="137">
        <v>50</v>
      </c>
      <c r="G98" s="137">
        <v>45.45</v>
      </c>
      <c r="H98" s="137">
        <v>4.55</v>
      </c>
      <c r="I98" s="137"/>
      <c r="J98" s="43">
        <v>59</v>
      </c>
      <c r="K98" s="21"/>
      <c r="L98" s="97">
        <f t="shared" si="48"/>
        <v>22</v>
      </c>
      <c r="M98" s="98">
        <f t="shared" si="39"/>
        <v>11</v>
      </c>
      <c r="N98" s="99">
        <f t="shared" si="37"/>
        <v>50</v>
      </c>
      <c r="O98" s="98">
        <f t="shared" si="49"/>
        <v>0</v>
      </c>
      <c r="P98" s="100">
        <f t="shared" si="36"/>
        <v>0</v>
      </c>
    </row>
    <row r="99" spans="1:16" s="1" customFormat="1" ht="15" customHeight="1" x14ac:dyDescent="0.25">
      <c r="A99" s="23">
        <v>16</v>
      </c>
      <c r="B99" s="48">
        <v>61210</v>
      </c>
      <c r="C99" s="19" t="s">
        <v>81</v>
      </c>
      <c r="D99" s="136">
        <v>9</v>
      </c>
      <c r="E99" s="137">
        <v>11.11</v>
      </c>
      <c r="F99" s="137">
        <v>55.56</v>
      </c>
      <c r="G99" s="137">
        <v>33.33</v>
      </c>
      <c r="H99" s="137"/>
      <c r="I99" s="137"/>
      <c r="J99" s="43">
        <v>53.22</v>
      </c>
      <c r="K99" s="21"/>
      <c r="L99" s="97">
        <f t="shared" si="48"/>
        <v>9</v>
      </c>
      <c r="M99" s="98">
        <f t="shared" si="39"/>
        <v>2.9996999999999998</v>
      </c>
      <c r="N99" s="99">
        <f t="shared" si="37"/>
        <v>33.33</v>
      </c>
      <c r="O99" s="98">
        <f t="shared" si="49"/>
        <v>0.9998999999999999</v>
      </c>
      <c r="P99" s="100">
        <f t="shared" si="36"/>
        <v>11.11</v>
      </c>
    </row>
    <row r="100" spans="1:16" s="1" customFormat="1" ht="15" customHeight="1" x14ac:dyDescent="0.25">
      <c r="A100" s="23">
        <v>17</v>
      </c>
      <c r="B100" s="48">
        <v>61290</v>
      </c>
      <c r="C100" s="19" t="s">
        <v>82</v>
      </c>
      <c r="D100" s="136">
        <v>6</v>
      </c>
      <c r="E100" s="137"/>
      <c r="F100" s="137">
        <v>83.33</v>
      </c>
      <c r="G100" s="137">
        <v>16.670000000000002</v>
      </c>
      <c r="H100" s="137"/>
      <c r="I100" s="137"/>
      <c r="J100" s="43">
        <v>42</v>
      </c>
      <c r="K100" s="21"/>
      <c r="L100" s="97">
        <f t="shared" si="48"/>
        <v>6</v>
      </c>
      <c r="M100" s="98">
        <f t="shared" si="39"/>
        <v>1.0002000000000002</v>
      </c>
      <c r="N100" s="99">
        <f t="shared" si="37"/>
        <v>16.670000000000002</v>
      </c>
      <c r="O100" s="115">
        <f t="shared" si="49"/>
        <v>0</v>
      </c>
      <c r="P100" s="100">
        <f t="shared" si="36"/>
        <v>0</v>
      </c>
    </row>
    <row r="101" spans="1:16" s="1" customFormat="1" ht="15" customHeight="1" x14ac:dyDescent="0.25">
      <c r="A101" s="23">
        <v>18</v>
      </c>
      <c r="B101" s="48">
        <v>61340</v>
      </c>
      <c r="C101" s="19" t="s">
        <v>83</v>
      </c>
      <c r="D101" s="136">
        <v>24</v>
      </c>
      <c r="E101" s="137">
        <v>4.17</v>
      </c>
      <c r="F101" s="137">
        <v>66.67</v>
      </c>
      <c r="G101" s="137">
        <v>12.5</v>
      </c>
      <c r="H101" s="137">
        <v>16.670000000000002</v>
      </c>
      <c r="I101" s="137"/>
      <c r="J101" s="43">
        <v>47</v>
      </c>
      <c r="K101" s="21"/>
      <c r="L101" s="97">
        <f t="shared" si="48"/>
        <v>24</v>
      </c>
      <c r="M101" s="98">
        <f t="shared" si="39"/>
        <v>7.0008000000000008</v>
      </c>
      <c r="N101" s="99">
        <f t="shared" si="37"/>
        <v>29.17</v>
      </c>
      <c r="O101" s="115">
        <f t="shared" si="49"/>
        <v>1.0007999999999999</v>
      </c>
      <c r="P101" s="100">
        <f t="shared" si="36"/>
        <v>4.17</v>
      </c>
    </row>
    <row r="102" spans="1:16" s="1" customFormat="1" ht="15" customHeight="1" x14ac:dyDescent="0.25">
      <c r="A102" s="59">
        <v>19</v>
      </c>
      <c r="B102" s="48">
        <v>61390</v>
      </c>
      <c r="C102" s="19" t="s">
        <v>84</v>
      </c>
      <c r="D102" s="164">
        <v>16</v>
      </c>
      <c r="E102" s="165"/>
      <c r="F102" s="165">
        <v>87.5</v>
      </c>
      <c r="G102" s="165">
        <v>12.5</v>
      </c>
      <c r="H102" s="165"/>
      <c r="I102" s="137"/>
      <c r="J102" s="43">
        <v>47.06</v>
      </c>
      <c r="K102" s="21"/>
      <c r="L102" s="97">
        <f t="shared" si="48"/>
        <v>16</v>
      </c>
      <c r="M102" s="98">
        <f t="shared" si="39"/>
        <v>2</v>
      </c>
      <c r="N102" s="99">
        <f t="shared" si="37"/>
        <v>12.5</v>
      </c>
      <c r="O102" s="98">
        <f t="shared" si="49"/>
        <v>0</v>
      </c>
      <c r="P102" s="100">
        <f t="shared" si="36"/>
        <v>0</v>
      </c>
    </row>
    <row r="103" spans="1:16" s="1" customFormat="1" ht="15" customHeight="1" x14ac:dyDescent="0.25">
      <c r="A103" s="16">
        <v>20</v>
      </c>
      <c r="B103" s="48">
        <v>61410</v>
      </c>
      <c r="C103" s="19" t="s">
        <v>85</v>
      </c>
      <c r="D103" s="136">
        <v>24</v>
      </c>
      <c r="E103" s="137"/>
      <c r="F103" s="137">
        <v>45.83</v>
      </c>
      <c r="G103" s="137">
        <v>45.83</v>
      </c>
      <c r="H103" s="137">
        <v>8.33</v>
      </c>
      <c r="I103" s="137"/>
      <c r="J103" s="43">
        <v>62</v>
      </c>
      <c r="K103" s="21"/>
      <c r="L103" s="97">
        <f t="shared" si="48"/>
        <v>24</v>
      </c>
      <c r="M103" s="98">
        <f t="shared" si="39"/>
        <v>12.998399999999998</v>
      </c>
      <c r="N103" s="99">
        <f t="shared" si="37"/>
        <v>54.16</v>
      </c>
      <c r="O103" s="98">
        <f t="shared" si="49"/>
        <v>0</v>
      </c>
      <c r="P103" s="100">
        <f t="shared" si="36"/>
        <v>0</v>
      </c>
    </row>
    <row r="104" spans="1:16" s="1" customFormat="1" ht="15" customHeight="1" x14ac:dyDescent="0.25">
      <c r="A104" s="11">
        <v>21</v>
      </c>
      <c r="B104" s="48">
        <v>61430</v>
      </c>
      <c r="C104" s="19" t="s">
        <v>113</v>
      </c>
      <c r="D104" s="164">
        <v>78</v>
      </c>
      <c r="E104" s="165">
        <v>1.28</v>
      </c>
      <c r="F104" s="165">
        <v>48.72</v>
      </c>
      <c r="G104" s="165">
        <v>37.18</v>
      </c>
      <c r="H104" s="165">
        <v>12.82</v>
      </c>
      <c r="I104" s="165"/>
      <c r="J104" s="43">
        <v>59.18</v>
      </c>
      <c r="K104" s="21"/>
      <c r="L104" s="97">
        <f t="shared" si="48"/>
        <v>78</v>
      </c>
      <c r="M104" s="98">
        <f t="shared" si="39"/>
        <v>39</v>
      </c>
      <c r="N104" s="99">
        <f t="shared" si="37"/>
        <v>50</v>
      </c>
      <c r="O104" s="98">
        <f t="shared" si="49"/>
        <v>0.99840000000000007</v>
      </c>
      <c r="P104" s="100">
        <f t="shared" si="36"/>
        <v>1.28</v>
      </c>
    </row>
    <row r="105" spans="1:16" s="1" customFormat="1" ht="15" customHeight="1" x14ac:dyDescent="0.25">
      <c r="A105" s="11">
        <v>22</v>
      </c>
      <c r="B105" s="48">
        <v>61440</v>
      </c>
      <c r="C105" s="19" t="s">
        <v>86</v>
      </c>
      <c r="D105" s="136">
        <v>36</v>
      </c>
      <c r="E105" s="137"/>
      <c r="F105" s="137">
        <v>47.22</v>
      </c>
      <c r="G105" s="137">
        <v>47.22</v>
      </c>
      <c r="H105" s="137">
        <v>5.56</v>
      </c>
      <c r="I105" s="137"/>
      <c r="J105" s="43">
        <v>61.61</v>
      </c>
      <c r="K105" s="21"/>
      <c r="L105" s="97">
        <f t="shared" si="48"/>
        <v>36</v>
      </c>
      <c r="M105" s="98">
        <f t="shared" si="39"/>
        <v>19.000799999999998</v>
      </c>
      <c r="N105" s="99">
        <f t="shared" si="37"/>
        <v>52.78</v>
      </c>
      <c r="O105" s="98">
        <f t="shared" si="49"/>
        <v>0</v>
      </c>
      <c r="P105" s="100">
        <f t="shared" si="36"/>
        <v>0</v>
      </c>
    </row>
    <row r="106" spans="1:16" s="1" customFormat="1" ht="15" customHeight="1" x14ac:dyDescent="0.25">
      <c r="A106" s="11">
        <v>23</v>
      </c>
      <c r="B106" s="48">
        <v>61450</v>
      </c>
      <c r="C106" s="19" t="s">
        <v>114</v>
      </c>
      <c r="D106" s="136">
        <v>64</v>
      </c>
      <c r="E106" s="137"/>
      <c r="F106" s="137">
        <v>39.06</v>
      </c>
      <c r="G106" s="137">
        <v>39.06</v>
      </c>
      <c r="H106" s="137">
        <v>20.309999999999999</v>
      </c>
      <c r="I106" s="137">
        <v>1.56</v>
      </c>
      <c r="J106" s="43">
        <v>64</v>
      </c>
      <c r="K106" s="21"/>
      <c r="L106" s="97">
        <f t="shared" si="48"/>
        <v>64</v>
      </c>
      <c r="M106" s="98">
        <f t="shared" si="39"/>
        <v>38.995200000000004</v>
      </c>
      <c r="N106" s="99">
        <f t="shared" si="37"/>
        <v>60.930000000000007</v>
      </c>
      <c r="O106" s="98">
        <f t="shared" si="49"/>
        <v>0</v>
      </c>
      <c r="P106" s="100">
        <f t="shared" si="36"/>
        <v>0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87</v>
      </c>
      <c r="D107" s="136">
        <v>37</v>
      </c>
      <c r="E107" s="137"/>
      <c r="F107" s="137">
        <v>67.569999999999993</v>
      </c>
      <c r="G107" s="137">
        <v>32.43</v>
      </c>
      <c r="H107" s="137"/>
      <c r="I107" s="137"/>
      <c r="J107" s="43">
        <v>54.6</v>
      </c>
      <c r="K107" s="21"/>
      <c r="L107" s="97">
        <f t="shared" si="48"/>
        <v>37</v>
      </c>
      <c r="M107" s="98">
        <f t="shared" si="39"/>
        <v>11.9991</v>
      </c>
      <c r="N107" s="99">
        <f t="shared" si="37"/>
        <v>32.43</v>
      </c>
      <c r="O107" s="98">
        <f t="shared" si="49"/>
        <v>0</v>
      </c>
      <c r="P107" s="100">
        <f t="shared" si="36"/>
        <v>0</v>
      </c>
    </row>
    <row r="108" spans="1:16" s="1" customFormat="1" ht="15" customHeight="1" x14ac:dyDescent="0.25">
      <c r="A108" s="11">
        <v>25</v>
      </c>
      <c r="B108" s="48">
        <v>61490</v>
      </c>
      <c r="C108" s="19" t="s">
        <v>115</v>
      </c>
      <c r="D108" s="164">
        <v>57</v>
      </c>
      <c r="E108" s="165"/>
      <c r="F108" s="165">
        <v>64.91</v>
      </c>
      <c r="G108" s="165">
        <v>29.82</v>
      </c>
      <c r="H108" s="165">
        <v>5.26</v>
      </c>
      <c r="I108" s="158"/>
      <c r="J108" s="43">
        <v>55</v>
      </c>
      <c r="K108" s="21"/>
      <c r="L108" s="97">
        <f t="shared" si="48"/>
        <v>57</v>
      </c>
      <c r="M108" s="98">
        <f t="shared" si="39"/>
        <v>19.9956</v>
      </c>
      <c r="N108" s="99">
        <f t="shared" si="37"/>
        <v>35.08</v>
      </c>
      <c r="O108" s="98">
        <f t="shared" si="49"/>
        <v>0</v>
      </c>
      <c r="P108" s="100">
        <f t="shared" si="36"/>
        <v>0</v>
      </c>
    </row>
    <row r="109" spans="1:16" s="1" customFormat="1" ht="15" customHeight="1" x14ac:dyDescent="0.25">
      <c r="A109" s="11">
        <v>26</v>
      </c>
      <c r="B109" s="48">
        <v>61500</v>
      </c>
      <c r="C109" s="19" t="s">
        <v>116</v>
      </c>
      <c r="D109" s="164">
        <v>86</v>
      </c>
      <c r="E109" s="165"/>
      <c r="F109" s="165">
        <v>58.14</v>
      </c>
      <c r="G109" s="165">
        <v>29.07</v>
      </c>
      <c r="H109" s="165">
        <v>12.79</v>
      </c>
      <c r="I109" s="165"/>
      <c r="J109" s="43">
        <v>59</v>
      </c>
      <c r="K109" s="21"/>
      <c r="L109" s="97">
        <f t="shared" si="48"/>
        <v>86</v>
      </c>
      <c r="M109" s="98">
        <f t="shared" si="39"/>
        <v>35.999600000000001</v>
      </c>
      <c r="N109" s="99">
        <f t="shared" si="37"/>
        <v>41.86</v>
      </c>
      <c r="O109" s="98">
        <f t="shared" si="49"/>
        <v>0</v>
      </c>
      <c r="P109" s="100">
        <f t="shared" si="36"/>
        <v>0</v>
      </c>
    </row>
    <row r="110" spans="1:16" s="1" customFormat="1" ht="15" customHeight="1" x14ac:dyDescent="0.25">
      <c r="A110" s="11">
        <v>27</v>
      </c>
      <c r="B110" s="48">
        <v>61510</v>
      </c>
      <c r="C110" s="19" t="s">
        <v>88</v>
      </c>
      <c r="D110" s="164">
        <v>70</v>
      </c>
      <c r="E110" s="165">
        <v>1.43</v>
      </c>
      <c r="F110" s="165">
        <v>45.71</v>
      </c>
      <c r="G110" s="165">
        <v>44.29</v>
      </c>
      <c r="H110" s="165">
        <v>8.57</v>
      </c>
      <c r="I110" s="158"/>
      <c r="J110" s="65">
        <v>62</v>
      </c>
      <c r="K110" s="21"/>
      <c r="L110" s="97">
        <f t="shared" si="48"/>
        <v>70</v>
      </c>
      <c r="M110" s="98">
        <f t="shared" si="39"/>
        <v>37.001999999999995</v>
      </c>
      <c r="N110" s="99">
        <f t="shared" si="37"/>
        <v>52.86</v>
      </c>
      <c r="O110" s="98">
        <f t="shared" si="49"/>
        <v>1.0009999999999999</v>
      </c>
      <c r="P110" s="100">
        <f t="shared" si="36"/>
        <v>1.43</v>
      </c>
    </row>
    <row r="111" spans="1:16" s="1" customFormat="1" ht="15" customHeight="1" x14ac:dyDescent="0.25">
      <c r="A111" s="11">
        <v>28</v>
      </c>
      <c r="B111" s="50">
        <v>61520</v>
      </c>
      <c r="C111" s="22" t="s">
        <v>117</v>
      </c>
      <c r="D111" s="164">
        <v>44</v>
      </c>
      <c r="E111" s="165"/>
      <c r="F111" s="165">
        <v>31.82</v>
      </c>
      <c r="G111" s="165">
        <v>56.82</v>
      </c>
      <c r="H111" s="165">
        <v>11.36</v>
      </c>
      <c r="I111" s="155"/>
      <c r="J111" s="43">
        <v>68</v>
      </c>
      <c r="K111" s="21"/>
      <c r="L111" s="97">
        <f t="shared" si="48"/>
        <v>44</v>
      </c>
      <c r="M111" s="98">
        <f t="shared" si="39"/>
        <v>29.999200000000002</v>
      </c>
      <c r="N111" s="99">
        <f t="shared" si="37"/>
        <v>68.180000000000007</v>
      </c>
      <c r="O111" s="98">
        <f t="shared" si="49"/>
        <v>0</v>
      </c>
      <c r="P111" s="100">
        <f t="shared" si="36"/>
        <v>0</v>
      </c>
    </row>
    <row r="112" spans="1:16" s="1" customFormat="1" ht="15" customHeight="1" x14ac:dyDescent="0.25">
      <c r="A112" s="15">
        <v>29</v>
      </c>
      <c r="B112" s="50">
        <v>61540</v>
      </c>
      <c r="C112" s="22" t="s">
        <v>135</v>
      </c>
      <c r="D112" s="130"/>
      <c r="E112" s="131"/>
      <c r="F112" s="131"/>
      <c r="G112" s="131"/>
      <c r="H112" s="131"/>
      <c r="I112" s="132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119</v>
      </c>
      <c r="D113" s="164"/>
      <c r="E113" s="165"/>
      <c r="F113" s="165"/>
      <c r="G113" s="165"/>
      <c r="H113" s="165"/>
      <c r="I113" s="158"/>
      <c r="J113" s="46"/>
      <c r="K113" s="21"/>
      <c r="L113" s="97"/>
      <c r="M113" s="98"/>
      <c r="N113" s="99"/>
      <c r="O113" s="115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121</v>
      </c>
      <c r="D114" s="162"/>
      <c r="E114" s="163"/>
      <c r="F114" s="163"/>
      <c r="G114" s="163"/>
      <c r="H114" s="163"/>
      <c r="I114" s="163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106</v>
      </c>
      <c r="D115" s="76">
        <f>SUM(D116:D124)</f>
        <v>242</v>
      </c>
      <c r="E115" s="38">
        <v>0.87874999999999992</v>
      </c>
      <c r="F115" s="38">
        <v>55.489999999999995</v>
      </c>
      <c r="G115" s="38">
        <v>31.642499999999998</v>
      </c>
      <c r="H115" s="38">
        <v>11.988750000000001</v>
      </c>
      <c r="I115" s="38">
        <v>0</v>
      </c>
      <c r="J115" s="39">
        <f>AVERAGE(J116:J124)</f>
        <v>56.983750000000001</v>
      </c>
      <c r="K115" s="21"/>
      <c r="L115" s="111">
        <f t="shared" si="48"/>
        <v>242</v>
      </c>
      <c r="M115" s="112">
        <f>SUM(M116:M124)</f>
        <v>122.0026</v>
      </c>
      <c r="N115" s="113">
        <f t="shared" si="37"/>
        <v>43.631250000000001</v>
      </c>
      <c r="O115" s="112">
        <f>SUM(O116:O124)</f>
        <v>1.9983999999999997</v>
      </c>
      <c r="P115" s="114">
        <f t="shared" si="36"/>
        <v>0.87874999999999992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89</v>
      </c>
      <c r="D116" s="140">
        <v>36</v>
      </c>
      <c r="E116" s="141"/>
      <c r="F116" s="141">
        <v>36.11</v>
      </c>
      <c r="G116" s="141">
        <v>36.11</v>
      </c>
      <c r="H116" s="141">
        <v>27.78</v>
      </c>
      <c r="I116" s="141"/>
      <c r="J116" s="42">
        <v>65.86</v>
      </c>
      <c r="K116" s="21"/>
      <c r="L116" s="93">
        <f t="shared" si="48"/>
        <v>36</v>
      </c>
      <c r="M116" s="94">
        <f t="shared" ref="M116:M120" si="55">N116*L116/100</f>
        <v>23.000399999999999</v>
      </c>
      <c r="N116" s="95">
        <f t="shared" si="37"/>
        <v>63.89</v>
      </c>
      <c r="O116" s="94">
        <f t="shared" ref="O116:O123" si="56">P116*L116/100</f>
        <v>0</v>
      </c>
      <c r="P116" s="96">
        <f t="shared" si="36"/>
        <v>0</v>
      </c>
    </row>
    <row r="117" spans="1:16" s="1" customFormat="1" ht="15" customHeight="1" x14ac:dyDescent="0.25">
      <c r="A117" s="16">
        <v>2</v>
      </c>
      <c r="B117" s="48">
        <v>70110</v>
      </c>
      <c r="C117" s="19" t="s">
        <v>92</v>
      </c>
      <c r="D117" s="136">
        <v>30</v>
      </c>
      <c r="E117" s="137"/>
      <c r="F117" s="137">
        <v>50</v>
      </c>
      <c r="G117" s="137">
        <v>43.33</v>
      </c>
      <c r="H117" s="137">
        <v>6.67</v>
      </c>
      <c r="I117" s="137"/>
      <c r="J117" s="43">
        <v>58.28</v>
      </c>
      <c r="K117" s="21"/>
      <c r="L117" s="97">
        <f t="shared" si="48"/>
        <v>30</v>
      </c>
      <c r="M117" s="98">
        <f t="shared" si="55"/>
        <v>15</v>
      </c>
      <c r="N117" s="99">
        <f t="shared" si="37"/>
        <v>50</v>
      </c>
      <c r="O117" s="98">
        <f t="shared" si="56"/>
        <v>0</v>
      </c>
      <c r="P117" s="100">
        <f t="shared" si="36"/>
        <v>0</v>
      </c>
    </row>
    <row r="118" spans="1:16" s="1" customFormat="1" ht="15" customHeight="1" x14ac:dyDescent="0.25">
      <c r="A118" s="11">
        <v>3</v>
      </c>
      <c r="B118" s="48">
        <v>70021</v>
      </c>
      <c r="C118" s="19" t="s">
        <v>90</v>
      </c>
      <c r="D118" s="164">
        <v>44</v>
      </c>
      <c r="E118" s="165">
        <v>2.27</v>
      </c>
      <c r="F118" s="165">
        <v>47.73</v>
      </c>
      <c r="G118" s="165">
        <v>29.55</v>
      </c>
      <c r="H118" s="165">
        <v>20.45</v>
      </c>
      <c r="I118" s="165"/>
      <c r="J118" s="43">
        <v>63.36</v>
      </c>
      <c r="K118" s="21"/>
      <c r="L118" s="97">
        <f t="shared" si="48"/>
        <v>44</v>
      </c>
      <c r="M118" s="98">
        <f t="shared" si="55"/>
        <v>22</v>
      </c>
      <c r="N118" s="99">
        <f t="shared" si="37"/>
        <v>50</v>
      </c>
      <c r="O118" s="98">
        <f t="shared" si="56"/>
        <v>0.99879999999999991</v>
      </c>
      <c r="P118" s="100">
        <f t="shared" si="36"/>
        <v>2.27</v>
      </c>
    </row>
    <row r="119" spans="1:16" s="1" customFormat="1" ht="15" customHeight="1" x14ac:dyDescent="0.25">
      <c r="A119" s="11">
        <v>4</v>
      </c>
      <c r="B119" s="48">
        <v>70040</v>
      </c>
      <c r="C119" s="19" t="s">
        <v>91</v>
      </c>
      <c r="D119" s="136">
        <v>11</v>
      </c>
      <c r="E119" s="137"/>
      <c r="F119" s="137">
        <v>72.73</v>
      </c>
      <c r="G119" s="137">
        <v>27.27</v>
      </c>
      <c r="H119" s="137"/>
      <c r="I119" s="137"/>
      <c r="J119" s="43">
        <v>46.83</v>
      </c>
      <c r="K119" s="21"/>
      <c r="L119" s="97">
        <f t="shared" si="48"/>
        <v>11</v>
      </c>
      <c r="M119" s="98">
        <f t="shared" si="55"/>
        <v>2.9996999999999998</v>
      </c>
      <c r="N119" s="99">
        <f t="shared" si="37"/>
        <v>27.27</v>
      </c>
      <c r="O119" s="98">
        <f t="shared" si="56"/>
        <v>0</v>
      </c>
      <c r="P119" s="100">
        <f t="shared" si="36"/>
        <v>0</v>
      </c>
    </row>
    <row r="120" spans="1:16" s="1" customFormat="1" ht="15" customHeight="1" x14ac:dyDescent="0.25">
      <c r="A120" s="11">
        <v>5</v>
      </c>
      <c r="B120" s="48">
        <v>70100</v>
      </c>
      <c r="C120" s="19" t="s">
        <v>107</v>
      </c>
      <c r="D120" s="136">
        <v>60</v>
      </c>
      <c r="E120" s="137"/>
      <c r="F120" s="137">
        <v>33.33</v>
      </c>
      <c r="G120" s="137">
        <v>36.67</v>
      </c>
      <c r="H120" s="137">
        <v>30</v>
      </c>
      <c r="I120" s="137"/>
      <c r="J120" s="43">
        <v>66.69</v>
      </c>
      <c r="K120" s="21"/>
      <c r="L120" s="97">
        <f t="shared" si="48"/>
        <v>60</v>
      </c>
      <c r="M120" s="98">
        <f t="shared" si="55"/>
        <v>40.002000000000002</v>
      </c>
      <c r="N120" s="99">
        <f t="shared" si="37"/>
        <v>66.67</v>
      </c>
      <c r="O120" s="98">
        <f t="shared" si="56"/>
        <v>0</v>
      </c>
      <c r="P120" s="100">
        <f t="shared" si="36"/>
        <v>0</v>
      </c>
    </row>
    <row r="121" spans="1:16" s="1" customFormat="1" ht="15" customHeight="1" x14ac:dyDescent="0.25">
      <c r="A121" s="11">
        <v>6</v>
      </c>
      <c r="B121" s="48">
        <v>70270</v>
      </c>
      <c r="C121" s="19" t="s">
        <v>93</v>
      </c>
      <c r="D121" s="164">
        <v>21</v>
      </c>
      <c r="E121" s="165">
        <v>4.76</v>
      </c>
      <c r="F121" s="165">
        <v>57.14</v>
      </c>
      <c r="G121" s="165">
        <v>33.33</v>
      </c>
      <c r="H121" s="165">
        <v>4.76</v>
      </c>
      <c r="I121" s="158"/>
      <c r="J121" s="43">
        <v>51.63</v>
      </c>
      <c r="K121" s="21"/>
      <c r="L121" s="97">
        <f t="shared" si="48"/>
        <v>21</v>
      </c>
      <c r="M121" s="98">
        <f t="shared" si="39"/>
        <v>7.998899999999999</v>
      </c>
      <c r="N121" s="99">
        <f t="shared" si="37"/>
        <v>38.089999999999996</v>
      </c>
      <c r="O121" s="98">
        <f t="shared" si="56"/>
        <v>0.99959999999999993</v>
      </c>
      <c r="P121" s="100">
        <f t="shared" si="36"/>
        <v>4.76</v>
      </c>
    </row>
    <row r="122" spans="1:16" s="1" customFormat="1" ht="15" customHeight="1" x14ac:dyDescent="0.25">
      <c r="A122" s="11">
        <v>7</v>
      </c>
      <c r="B122" s="48">
        <v>70510</v>
      </c>
      <c r="C122" s="19" t="s">
        <v>94</v>
      </c>
      <c r="D122" s="164">
        <v>8</v>
      </c>
      <c r="E122" s="165"/>
      <c r="F122" s="165">
        <v>75</v>
      </c>
      <c r="G122" s="165">
        <v>25</v>
      </c>
      <c r="H122" s="165"/>
      <c r="I122" s="158"/>
      <c r="J122" s="43">
        <v>53.25</v>
      </c>
      <c r="K122" s="21"/>
      <c r="L122" s="97">
        <f t="shared" si="48"/>
        <v>8</v>
      </c>
      <c r="M122" s="98">
        <f t="shared" ref="M122" si="57">N122*L122/100</f>
        <v>2</v>
      </c>
      <c r="N122" s="99">
        <f t="shared" si="37"/>
        <v>25</v>
      </c>
      <c r="O122" s="98">
        <f t="shared" si="56"/>
        <v>0</v>
      </c>
      <c r="P122" s="105">
        <f t="shared" ref="P122" si="58">E122</f>
        <v>0</v>
      </c>
    </row>
    <row r="123" spans="1:16" s="1" customFormat="1" ht="15" customHeight="1" x14ac:dyDescent="0.25">
      <c r="A123" s="15">
        <v>8</v>
      </c>
      <c r="B123" s="50">
        <v>10880</v>
      </c>
      <c r="C123" s="22" t="s">
        <v>118</v>
      </c>
      <c r="D123" s="162">
        <v>32</v>
      </c>
      <c r="E123" s="163"/>
      <c r="F123" s="163">
        <v>71.88</v>
      </c>
      <c r="G123" s="163">
        <v>21.88</v>
      </c>
      <c r="H123" s="163">
        <v>6.25</v>
      </c>
      <c r="I123" s="158"/>
      <c r="J123" s="46">
        <v>49.97</v>
      </c>
      <c r="K123" s="21"/>
      <c r="L123" s="97">
        <f t="shared" si="48"/>
        <v>32</v>
      </c>
      <c r="M123" s="98">
        <f t="shared" si="39"/>
        <v>9.0015999999999998</v>
      </c>
      <c r="N123" s="99">
        <f t="shared" si="37"/>
        <v>28.13</v>
      </c>
      <c r="O123" s="98">
        <f t="shared" si="56"/>
        <v>0</v>
      </c>
      <c r="P123" s="100">
        <f t="shared" si="36"/>
        <v>0</v>
      </c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120</v>
      </c>
      <c r="D124" s="160"/>
      <c r="E124" s="161"/>
      <c r="F124" s="161"/>
      <c r="G124" s="161"/>
      <c r="H124" s="161"/>
      <c r="I124" s="161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284" t="s">
        <v>97</v>
      </c>
      <c r="E125" s="284"/>
      <c r="F125" s="284"/>
      <c r="G125" s="284"/>
      <c r="H125" s="284"/>
      <c r="I125" s="284"/>
      <c r="J125" s="57">
        <f>AVERAGE(J7,J9:J16,J18:J29,J31:J47,J49:J67,J69:J82,J84:J114,J116:J124)</f>
        <v>55.122427184466019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E2"/>
    <mergeCell ref="A4:A5"/>
    <mergeCell ref="B4:B5"/>
    <mergeCell ref="C4:C5"/>
    <mergeCell ref="D4:D5"/>
    <mergeCell ref="E4:I4"/>
  </mergeCells>
  <conditionalFormatting sqref="J6:J125">
    <cfRule type="cellIs" dxfId="56" priority="6" stopIfTrue="1" operator="equal">
      <formula>$J$125</formula>
    </cfRule>
    <cfRule type="containsBlanks" dxfId="55" priority="14" stopIfTrue="1">
      <formula>LEN(TRIM(J6))=0</formula>
    </cfRule>
    <cfRule type="cellIs" dxfId="54" priority="15" stopIfTrue="1" operator="lessThan">
      <formula>50</formula>
    </cfRule>
    <cfRule type="cellIs" dxfId="53" priority="16" stopIfTrue="1" operator="between">
      <formula>$J$125</formula>
      <formula>50</formula>
    </cfRule>
    <cfRule type="cellIs" dxfId="52" priority="17" stopIfTrue="1" operator="between">
      <formula>75</formula>
      <formula>$J$125</formula>
    </cfRule>
    <cfRule type="cellIs" dxfId="51" priority="22" stopIfTrue="1" operator="greaterThanOrEqual">
      <formula>75</formula>
    </cfRule>
  </conditionalFormatting>
  <conditionalFormatting sqref="O7:O124">
    <cfRule type="containsBlanks" dxfId="50" priority="1">
      <formula>LEN(TRIM(O7))=0</formula>
    </cfRule>
    <cfRule type="cellIs" dxfId="49" priority="2" operator="greaterThanOrEqual">
      <formula>10</formula>
    </cfRule>
    <cfRule type="cellIs" dxfId="48" priority="4" operator="between">
      <formula>0.99</formula>
      <formula>10</formula>
    </cfRule>
    <cfRule type="cellIs" dxfId="47" priority="5" operator="equal">
      <formula>0</formula>
    </cfRule>
  </conditionalFormatting>
  <conditionalFormatting sqref="P7:P124">
    <cfRule type="containsBlanks" dxfId="46" priority="3">
      <formula>LEN(TRIM(P7))=0</formula>
    </cfRule>
    <cfRule type="cellIs" dxfId="45" priority="8" operator="equal">
      <formula>10</formula>
    </cfRule>
    <cfRule type="cellIs" dxfId="44" priority="10" operator="equal">
      <formula>0</formula>
    </cfRule>
    <cfRule type="cellIs" dxfId="43" priority="12" operator="between">
      <formula>0.1</formula>
      <formula>10</formula>
    </cfRule>
    <cfRule type="cellIs" dxfId="42" priority="13" operator="greaterThanOrEqual">
      <formula>10</formula>
    </cfRule>
  </conditionalFormatting>
  <conditionalFormatting sqref="N7:N124">
    <cfRule type="containsBlanks" dxfId="41" priority="7">
      <formula>LEN(TRIM(N7))=0</formula>
    </cfRule>
    <cfRule type="cellIs" dxfId="40" priority="18" operator="lessThan">
      <formula>50</formula>
    </cfRule>
    <cfRule type="cellIs" dxfId="39" priority="19" operator="between">
      <formula>50</formula>
      <formula>50.004</formula>
    </cfRule>
    <cfRule type="cellIs" dxfId="38" priority="20" operator="between">
      <formula>50</formula>
      <formula>90</formula>
    </cfRule>
    <cfRule type="cellIs" dxfId="37" priority="21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7"/>
      <c r="M1" s="17" t="s">
        <v>137</v>
      </c>
    </row>
    <row r="2" spans="1:17" ht="18" customHeight="1" x14ac:dyDescent="0.25">
      <c r="A2" s="4"/>
      <c r="B2" s="4"/>
      <c r="C2" s="269" t="s">
        <v>128</v>
      </c>
      <c r="D2" s="269"/>
      <c r="E2" s="269"/>
      <c r="F2" s="66"/>
      <c r="G2" s="66"/>
      <c r="H2" s="66"/>
      <c r="I2" s="66"/>
      <c r="J2" s="26">
        <v>2020</v>
      </c>
      <c r="K2" s="4"/>
      <c r="L2" s="27"/>
      <c r="M2" s="17" t="s">
        <v>138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17" t="s">
        <v>148</v>
      </c>
    </row>
    <row r="4" spans="1:17" ht="18" customHeight="1" thickBot="1" x14ac:dyDescent="0.3">
      <c r="A4" s="275" t="s">
        <v>0</v>
      </c>
      <c r="B4" s="277" t="s">
        <v>1</v>
      </c>
      <c r="C4" s="277" t="s">
        <v>2</v>
      </c>
      <c r="D4" s="285" t="s">
        <v>3</v>
      </c>
      <c r="E4" s="287" t="s">
        <v>132</v>
      </c>
      <c r="F4" s="288"/>
      <c r="G4" s="288"/>
      <c r="H4" s="288"/>
      <c r="I4" s="289"/>
      <c r="J4" s="282" t="s">
        <v>98</v>
      </c>
      <c r="K4" s="4"/>
      <c r="L4" s="18"/>
      <c r="M4" s="17" t="s">
        <v>139</v>
      </c>
    </row>
    <row r="5" spans="1:17" ht="43.5" customHeight="1" thickBot="1" x14ac:dyDescent="0.3">
      <c r="A5" s="276"/>
      <c r="B5" s="278"/>
      <c r="C5" s="278"/>
      <c r="D5" s="286"/>
      <c r="E5" s="188" t="s">
        <v>124</v>
      </c>
      <c r="F5" s="3" t="s">
        <v>125</v>
      </c>
      <c r="G5" s="3" t="s">
        <v>126</v>
      </c>
      <c r="H5" s="3" t="s">
        <v>127</v>
      </c>
      <c r="I5" s="3">
        <v>100</v>
      </c>
      <c r="J5" s="283"/>
      <c r="K5" s="4"/>
      <c r="L5" s="87" t="s">
        <v>123</v>
      </c>
      <c r="M5" s="88" t="s">
        <v>133</v>
      </c>
      <c r="N5" s="88" t="s">
        <v>134</v>
      </c>
      <c r="O5" s="88" t="s">
        <v>129</v>
      </c>
      <c r="P5" s="88" t="s">
        <v>130</v>
      </c>
    </row>
    <row r="6" spans="1:17" ht="15" customHeight="1" thickBot="1" x14ac:dyDescent="0.3">
      <c r="A6" s="29"/>
      <c r="B6" s="30"/>
      <c r="C6" s="30" t="s">
        <v>99</v>
      </c>
      <c r="D6" s="31">
        <f>D7+D8+D17+D30+D48+D68+D83+D115</f>
        <v>2932</v>
      </c>
      <c r="E6" s="145">
        <f>AVERAGE(E7,E9:E16,E18:E29,E31:E47,E49:E67,E69:E82,E84:E114,E116:E124)</f>
        <v>12.143333333333338</v>
      </c>
      <c r="F6" s="145">
        <v>0</v>
      </c>
      <c r="G6" s="145">
        <v>0</v>
      </c>
      <c r="H6" s="145">
        <v>0</v>
      </c>
      <c r="I6" s="145">
        <v>0</v>
      </c>
      <c r="J6" s="118">
        <v>52.27</v>
      </c>
      <c r="K6" s="21"/>
      <c r="L6" s="111">
        <f>D6</f>
        <v>2932</v>
      </c>
      <c r="M6" s="112">
        <f>M7+M8+M17+M30+M48+M68+M83+M115</f>
        <v>0</v>
      </c>
      <c r="N6" s="113">
        <f>SUM(G6:I6)</f>
        <v>0</v>
      </c>
      <c r="O6" s="112">
        <f>O7+O8+O17+O30+O48+O68+O83+O115</f>
        <v>229.97870000000003</v>
      </c>
      <c r="P6" s="114">
        <f t="shared" ref="P6:P68" si="0">E6</f>
        <v>12.143333333333338</v>
      </c>
      <c r="Q6" s="58"/>
    </row>
    <row r="7" spans="1:17" ht="15" customHeight="1" thickBot="1" x14ac:dyDescent="0.3">
      <c r="A7" s="146">
        <v>1</v>
      </c>
      <c r="B7" s="144">
        <v>50050</v>
      </c>
      <c r="C7" s="149" t="s">
        <v>55</v>
      </c>
      <c r="D7" s="189">
        <v>18</v>
      </c>
      <c r="E7" s="129">
        <v>5.56</v>
      </c>
      <c r="F7" s="129"/>
      <c r="G7" s="129"/>
      <c r="H7" s="129"/>
      <c r="I7" s="129"/>
      <c r="J7" s="143">
        <v>61.22</v>
      </c>
      <c r="K7" s="64"/>
      <c r="L7" s="89">
        <f t="shared" ref="L7:L71" si="1">D7</f>
        <v>18</v>
      </c>
      <c r="M7" s="90">
        <f t="shared" ref="M7" si="2">N7*L7/100</f>
        <v>0</v>
      </c>
      <c r="N7" s="91"/>
      <c r="O7" s="90">
        <f t="shared" ref="O7" si="3">P7*L7/100</f>
        <v>1.0007999999999999</v>
      </c>
      <c r="P7" s="92">
        <f t="shared" ref="P7" si="4">E7</f>
        <v>5.56</v>
      </c>
      <c r="Q7" s="60"/>
    </row>
    <row r="8" spans="1:17" ht="15" customHeight="1" thickBot="1" x14ac:dyDescent="0.3">
      <c r="A8" s="32"/>
      <c r="B8" s="25"/>
      <c r="C8" s="33" t="s">
        <v>100</v>
      </c>
      <c r="D8" s="33">
        <f>SUM(D9:D16)</f>
        <v>284</v>
      </c>
      <c r="E8" s="81">
        <f>AVERAGE(E9:E16)</f>
        <v>13.706250000000001</v>
      </c>
      <c r="F8" s="81">
        <v>0</v>
      </c>
      <c r="G8" s="81">
        <v>0</v>
      </c>
      <c r="H8" s="81">
        <v>0</v>
      </c>
      <c r="I8" s="81">
        <v>0</v>
      </c>
      <c r="J8" s="41">
        <f>AVERAGE(J9:J16)</f>
        <v>52.075000000000003</v>
      </c>
      <c r="K8" s="21"/>
      <c r="L8" s="111">
        <f t="shared" si="1"/>
        <v>284</v>
      </c>
      <c r="M8" s="112">
        <f>SUM(M9:M16)</f>
        <v>0</v>
      </c>
      <c r="N8" s="113">
        <f t="shared" ref="N8:N68" si="5">SUM(G8:I8)</f>
        <v>0</v>
      </c>
      <c r="O8" s="112">
        <f>SUM(O9:O16)</f>
        <v>27.996299999999998</v>
      </c>
      <c r="P8" s="114">
        <f t="shared" si="0"/>
        <v>13.706250000000001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6">
        <v>30</v>
      </c>
      <c r="E9" s="137">
        <v>20</v>
      </c>
      <c r="F9" s="137"/>
      <c r="G9" s="137"/>
      <c r="H9" s="137"/>
      <c r="I9" s="137"/>
      <c r="J9" s="43">
        <v>44.8</v>
      </c>
      <c r="K9" s="21"/>
      <c r="L9" s="97">
        <f t="shared" si="1"/>
        <v>30</v>
      </c>
      <c r="M9" s="98">
        <f t="shared" ref="M9:M10" si="6">N9*L9/100</f>
        <v>0</v>
      </c>
      <c r="N9" s="99"/>
      <c r="O9" s="98">
        <f t="shared" ref="O9:O10" si="7">P9*L9/100</f>
        <v>6</v>
      </c>
      <c r="P9" s="100">
        <f t="shared" ref="P9:P10" si="8">E9</f>
        <v>20</v>
      </c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7">
        <v>45</v>
      </c>
      <c r="E10" s="137">
        <v>13.33</v>
      </c>
      <c r="F10" s="137"/>
      <c r="G10" s="137"/>
      <c r="H10" s="137"/>
      <c r="I10" s="137"/>
      <c r="J10" s="43">
        <v>51.51</v>
      </c>
      <c r="K10" s="21"/>
      <c r="L10" s="97">
        <f t="shared" si="1"/>
        <v>45</v>
      </c>
      <c r="M10" s="98">
        <f t="shared" si="6"/>
        <v>0</v>
      </c>
      <c r="N10" s="99"/>
      <c r="O10" s="98">
        <f t="shared" si="7"/>
        <v>5.9984999999999999</v>
      </c>
      <c r="P10" s="100">
        <f t="shared" si="8"/>
        <v>13.33</v>
      </c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7">
        <v>95</v>
      </c>
      <c r="E11" s="165">
        <v>1.05</v>
      </c>
      <c r="F11" s="165"/>
      <c r="G11" s="165"/>
      <c r="H11" s="165"/>
      <c r="I11" s="155"/>
      <c r="J11" s="46">
        <v>67.38</v>
      </c>
      <c r="K11" s="21"/>
      <c r="L11" s="97">
        <f t="shared" si="1"/>
        <v>95</v>
      </c>
      <c r="M11" s="98">
        <f t="shared" ref="M11:M69" si="9">N11*L11/100</f>
        <v>0</v>
      </c>
      <c r="N11" s="99"/>
      <c r="O11" s="98">
        <f t="shared" ref="O11:O69" si="10">P11*L11/100</f>
        <v>0.99750000000000005</v>
      </c>
      <c r="P11" s="100">
        <f t="shared" si="0"/>
        <v>1.05</v>
      </c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7">
        <v>31</v>
      </c>
      <c r="E12" s="165">
        <v>6.45</v>
      </c>
      <c r="F12" s="165"/>
      <c r="G12" s="165"/>
      <c r="H12" s="165"/>
      <c r="I12" s="158"/>
      <c r="J12" s="43">
        <v>59.03</v>
      </c>
      <c r="K12" s="21"/>
      <c r="L12" s="97">
        <f t="shared" si="1"/>
        <v>31</v>
      </c>
      <c r="M12" s="98">
        <f t="shared" si="9"/>
        <v>0</v>
      </c>
      <c r="N12" s="99"/>
      <c r="O12" s="98">
        <f t="shared" si="10"/>
        <v>1.9995000000000003</v>
      </c>
      <c r="P12" s="100">
        <f t="shared" si="0"/>
        <v>6.45</v>
      </c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6">
        <v>10</v>
      </c>
      <c r="E13" s="165">
        <v>20</v>
      </c>
      <c r="F13" s="165"/>
      <c r="G13" s="165"/>
      <c r="H13" s="165"/>
      <c r="I13" s="165"/>
      <c r="J13" s="43">
        <v>49</v>
      </c>
      <c r="K13" s="21"/>
      <c r="L13" s="97">
        <f t="shared" si="1"/>
        <v>10</v>
      </c>
      <c r="M13" s="98">
        <f t="shared" si="9"/>
        <v>0</v>
      </c>
      <c r="N13" s="99"/>
      <c r="O13" s="98">
        <f t="shared" si="10"/>
        <v>2</v>
      </c>
      <c r="P13" s="100">
        <f t="shared" si="0"/>
        <v>20</v>
      </c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7">
        <v>30</v>
      </c>
      <c r="E14" s="137">
        <v>10</v>
      </c>
      <c r="F14" s="137"/>
      <c r="G14" s="137"/>
      <c r="H14" s="137"/>
      <c r="I14" s="137"/>
      <c r="J14" s="43">
        <v>59</v>
      </c>
      <c r="K14" s="21"/>
      <c r="L14" s="97">
        <f t="shared" si="1"/>
        <v>30</v>
      </c>
      <c r="M14" s="98">
        <f t="shared" ref="M14" si="11">N14*L14/100</f>
        <v>0</v>
      </c>
      <c r="N14" s="99"/>
      <c r="O14" s="98">
        <f t="shared" ref="O14" si="12">P14*L14/100</f>
        <v>3</v>
      </c>
      <c r="P14" s="100">
        <f t="shared" ref="P14" si="13">E14</f>
        <v>10</v>
      </c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7">
        <v>19</v>
      </c>
      <c r="E15" s="165">
        <v>26.32</v>
      </c>
      <c r="F15" s="165"/>
      <c r="G15" s="165"/>
      <c r="H15" s="165"/>
      <c r="I15" s="158"/>
      <c r="J15" s="43">
        <v>38.630000000000003</v>
      </c>
      <c r="K15" s="21"/>
      <c r="L15" s="97">
        <f t="shared" si="1"/>
        <v>19</v>
      </c>
      <c r="M15" s="98">
        <f t="shared" si="9"/>
        <v>0</v>
      </c>
      <c r="N15" s="99"/>
      <c r="O15" s="98">
        <f t="shared" si="10"/>
        <v>5.0007999999999999</v>
      </c>
      <c r="P15" s="100">
        <f t="shared" si="0"/>
        <v>26.32</v>
      </c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111</v>
      </c>
      <c r="D16" s="187">
        <v>24</v>
      </c>
      <c r="E16" s="165">
        <v>12.5</v>
      </c>
      <c r="F16" s="165"/>
      <c r="G16" s="165"/>
      <c r="H16" s="165"/>
      <c r="I16" s="165"/>
      <c r="J16" s="45">
        <v>47.25</v>
      </c>
      <c r="K16" s="21"/>
      <c r="L16" s="101">
        <f t="shared" si="1"/>
        <v>24</v>
      </c>
      <c r="M16" s="102">
        <f t="shared" si="9"/>
        <v>0</v>
      </c>
      <c r="N16" s="103"/>
      <c r="O16" s="102">
        <f t="shared" si="10"/>
        <v>3</v>
      </c>
      <c r="P16" s="104">
        <f t="shared" si="0"/>
        <v>12.5</v>
      </c>
      <c r="Q16" s="61"/>
    </row>
    <row r="17" spans="1:17" s="1" customFormat="1" ht="15" customHeight="1" thickBot="1" x14ac:dyDescent="0.3">
      <c r="A17" s="35"/>
      <c r="B17" s="51"/>
      <c r="C17" s="37" t="s">
        <v>101</v>
      </c>
      <c r="D17" s="198">
        <f>SUM(D18:D29)</f>
        <v>303</v>
      </c>
      <c r="E17" s="38">
        <f>AVERAGE(E18:E29)</f>
        <v>10.42818181818182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51.028181818181821</v>
      </c>
      <c r="K17" s="21"/>
      <c r="L17" s="111">
        <f t="shared" si="1"/>
        <v>303</v>
      </c>
      <c r="M17" s="112">
        <f>SUM(M18:M29)</f>
        <v>0</v>
      </c>
      <c r="N17" s="113">
        <f t="shared" si="5"/>
        <v>0</v>
      </c>
      <c r="O17" s="112">
        <f>SUM(O18:O29)</f>
        <v>21.999900000000004</v>
      </c>
      <c r="P17" s="114">
        <f t="shared" si="0"/>
        <v>10.42818181818182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7">
        <v>46</v>
      </c>
      <c r="E18" s="137">
        <v>15.22</v>
      </c>
      <c r="F18" s="137"/>
      <c r="G18" s="137"/>
      <c r="H18" s="137"/>
      <c r="I18" s="137"/>
      <c r="J18" s="42">
        <v>48.48</v>
      </c>
      <c r="K18" s="21"/>
      <c r="L18" s="93">
        <f t="shared" si="1"/>
        <v>46</v>
      </c>
      <c r="M18" s="94">
        <f t="shared" ref="M18:M20" si="14">N18*L18/100</f>
        <v>0</v>
      </c>
      <c r="N18" s="95"/>
      <c r="O18" s="94">
        <f t="shared" ref="O18:O20" si="15">P18*L18/100</f>
        <v>7.0011999999999999</v>
      </c>
      <c r="P18" s="96">
        <f t="shared" ref="P18:P20" si="16">E18</f>
        <v>15.22</v>
      </c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6">
        <v>22</v>
      </c>
      <c r="E19" s="137">
        <v>9.09</v>
      </c>
      <c r="F19" s="137"/>
      <c r="G19" s="137"/>
      <c r="H19" s="137"/>
      <c r="I19" s="137"/>
      <c r="J19" s="43">
        <v>48.82</v>
      </c>
      <c r="K19" s="21"/>
      <c r="L19" s="97">
        <f t="shared" si="1"/>
        <v>22</v>
      </c>
      <c r="M19" s="98">
        <f t="shared" si="14"/>
        <v>0</v>
      </c>
      <c r="N19" s="99"/>
      <c r="O19" s="98">
        <f t="shared" si="15"/>
        <v>1.9997999999999998</v>
      </c>
      <c r="P19" s="100">
        <f t="shared" si="16"/>
        <v>9.09</v>
      </c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7">
        <v>42</v>
      </c>
      <c r="E20" s="137">
        <v>2.38</v>
      </c>
      <c r="F20" s="137"/>
      <c r="G20" s="137"/>
      <c r="H20" s="137"/>
      <c r="I20" s="137"/>
      <c r="J20" s="43">
        <v>59.83</v>
      </c>
      <c r="K20" s="21"/>
      <c r="L20" s="97">
        <f t="shared" si="1"/>
        <v>42</v>
      </c>
      <c r="M20" s="98">
        <f t="shared" si="14"/>
        <v>0</v>
      </c>
      <c r="N20" s="99"/>
      <c r="O20" s="98">
        <f t="shared" si="15"/>
        <v>0.99959999999999993</v>
      </c>
      <c r="P20" s="100">
        <f t="shared" si="16"/>
        <v>2.38</v>
      </c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7">
        <v>71</v>
      </c>
      <c r="E21" s="165">
        <v>1.41</v>
      </c>
      <c r="F21" s="165"/>
      <c r="G21" s="165"/>
      <c r="H21" s="165"/>
      <c r="I21" s="165"/>
      <c r="J21" s="43">
        <v>63.66</v>
      </c>
      <c r="K21" s="21"/>
      <c r="L21" s="97">
        <f t="shared" si="1"/>
        <v>71</v>
      </c>
      <c r="M21" s="98">
        <f t="shared" si="9"/>
        <v>0</v>
      </c>
      <c r="N21" s="99"/>
      <c r="O21" s="98">
        <f t="shared" si="10"/>
        <v>1.0011000000000001</v>
      </c>
      <c r="P21" s="100">
        <f t="shared" si="0"/>
        <v>1.41</v>
      </c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7">
        <v>40</v>
      </c>
      <c r="E22" s="165">
        <v>5</v>
      </c>
      <c r="F22" s="165"/>
      <c r="G22" s="165"/>
      <c r="H22" s="165"/>
      <c r="I22" s="165"/>
      <c r="J22" s="43">
        <v>58.58</v>
      </c>
      <c r="K22" s="21"/>
      <c r="L22" s="97">
        <f t="shared" si="1"/>
        <v>40</v>
      </c>
      <c r="M22" s="98">
        <f t="shared" si="9"/>
        <v>0</v>
      </c>
      <c r="N22" s="99"/>
      <c r="O22" s="98">
        <f t="shared" si="10"/>
        <v>2</v>
      </c>
      <c r="P22" s="100">
        <f t="shared" si="0"/>
        <v>5</v>
      </c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7">
        <v>16</v>
      </c>
      <c r="E23" s="163">
        <v>6.25</v>
      </c>
      <c r="F23" s="163"/>
      <c r="G23" s="163"/>
      <c r="H23" s="163"/>
      <c r="I23" s="150"/>
      <c r="J23" s="43">
        <v>52.13</v>
      </c>
      <c r="K23" s="21"/>
      <c r="L23" s="97">
        <f t="shared" si="1"/>
        <v>16</v>
      </c>
      <c r="M23" s="98">
        <f t="shared" si="9"/>
        <v>0</v>
      </c>
      <c r="N23" s="99"/>
      <c r="O23" s="98">
        <f t="shared" si="10"/>
        <v>1</v>
      </c>
      <c r="P23" s="100">
        <f t="shared" si="0"/>
        <v>6.25</v>
      </c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7">
        <v>27</v>
      </c>
      <c r="E24" s="137">
        <v>3.7</v>
      </c>
      <c r="F24" s="137"/>
      <c r="G24" s="137"/>
      <c r="H24" s="137"/>
      <c r="I24" s="137"/>
      <c r="J24" s="43">
        <v>53.59</v>
      </c>
      <c r="K24" s="21"/>
      <c r="L24" s="97">
        <f t="shared" si="1"/>
        <v>27</v>
      </c>
      <c r="M24" s="98">
        <f t="shared" ref="M24" si="17">N24*L24/100</f>
        <v>0</v>
      </c>
      <c r="N24" s="99"/>
      <c r="O24" s="98">
        <f t="shared" ref="O24" si="18">P24*L24/100</f>
        <v>0.99900000000000011</v>
      </c>
      <c r="P24" s="100">
        <f t="shared" ref="P24" si="19">E24</f>
        <v>3.7</v>
      </c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51"/>
      <c r="E25" s="165"/>
      <c r="F25" s="165"/>
      <c r="G25" s="165"/>
      <c r="H25" s="165"/>
      <c r="I25" s="137"/>
      <c r="J25" s="43"/>
      <c r="K25" s="21"/>
      <c r="L25" s="97"/>
      <c r="M25" s="98"/>
      <c r="N25" s="99"/>
      <c r="O25" s="115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4">
        <v>10</v>
      </c>
      <c r="E26" s="165">
        <v>10</v>
      </c>
      <c r="F26" s="165"/>
      <c r="G26" s="165"/>
      <c r="H26" s="165"/>
      <c r="I26" s="137"/>
      <c r="J26" s="43">
        <v>56.1</v>
      </c>
      <c r="K26" s="21"/>
      <c r="L26" s="97">
        <f t="shared" si="1"/>
        <v>10</v>
      </c>
      <c r="M26" s="98">
        <f t="shared" si="9"/>
        <v>0</v>
      </c>
      <c r="N26" s="99"/>
      <c r="O26" s="115">
        <f t="shared" si="10"/>
        <v>1</v>
      </c>
      <c r="P26" s="100">
        <f t="shared" si="0"/>
        <v>10</v>
      </c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6">
        <v>12</v>
      </c>
      <c r="E27" s="137">
        <v>8.33</v>
      </c>
      <c r="F27" s="137"/>
      <c r="G27" s="137"/>
      <c r="H27" s="137"/>
      <c r="I27" s="137"/>
      <c r="J27" s="43">
        <v>41.25</v>
      </c>
      <c r="K27" s="21"/>
      <c r="L27" s="97">
        <f t="shared" si="1"/>
        <v>12</v>
      </c>
      <c r="M27" s="98">
        <f t="shared" ref="M27:M29" si="20">N27*L27/100</f>
        <v>0</v>
      </c>
      <c r="N27" s="99"/>
      <c r="O27" s="115">
        <f t="shared" ref="O27:O29" si="21">P27*L27/100</f>
        <v>0.99960000000000004</v>
      </c>
      <c r="P27" s="100">
        <f t="shared" ref="P27:P29" si="22">E27</f>
        <v>8.33</v>
      </c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6">
        <v>12</v>
      </c>
      <c r="E28" s="137">
        <v>33.33</v>
      </c>
      <c r="F28" s="137"/>
      <c r="G28" s="137"/>
      <c r="H28" s="137"/>
      <c r="I28" s="137"/>
      <c r="J28" s="43">
        <v>32.67</v>
      </c>
      <c r="K28" s="21"/>
      <c r="L28" s="97">
        <f t="shared" si="1"/>
        <v>12</v>
      </c>
      <c r="M28" s="98">
        <f t="shared" si="20"/>
        <v>0</v>
      </c>
      <c r="N28" s="99"/>
      <c r="O28" s="115">
        <f t="shared" si="21"/>
        <v>3.9995999999999996</v>
      </c>
      <c r="P28" s="100">
        <f t="shared" si="22"/>
        <v>33.33</v>
      </c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20">
        <v>5</v>
      </c>
      <c r="E29" s="121">
        <v>20</v>
      </c>
      <c r="F29" s="121"/>
      <c r="G29" s="121"/>
      <c r="H29" s="121"/>
      <c r="I29" s="122"/>
      <c r="J29" s="45">
        <v>46.2</v>
      </c>
      <c r="K29" s="21"/>
      <c r="L29" s="101">
        <f t="shared" si="1"/>
        <v>5</v>
      </c>
      <c r="M29" s="102">
        <f t="shared" si="20"/>
        <v>0</v>
      </c>
      <c r="N29" s="103"/>
      <c r="O29" s="142">
        <f t="shared" si="21"/>
        <v>1</v>
      </c>
      <c r="P29" s="104">
        <f t="shared" si="22"/>
        <v>20</v>
      </c>
    </row>
    <row r="30" spans="1:17" s="1" customFormat="1" ht="15" customHeight="1" thickBot="1" x14ac:dyDescent="0.3">
      <c r="A30" s="35"/>
      <c r="B30" s="51"/>
      <c r="C30" s="37" t="s">
        <v>102</v>
      </c>
      <c r="D30" s="36">
        <f>SUM(D31:D47)</f>
        <v>332</v>
      </c>
      <c r="E30" s="38">
        <f>AVERAGE(E31:E47)</f>
        <v>12.75</v>
      </c>
      <c r="F30" s="38">
        <f t="shared" ref="F30:I30" si="23">SUM(F31:F47)</f>
        <v>0</v>
      </c>
      <c r="G30" s="38">
        <f t="shared" si="23"/>
        <v>0</v>
      </c>
      <c r="H30" s="38">
        <f t="shared" si="23"/>
        <v>0</v>
      </c>
      <c r="I30" s="38">
        <f t="shared" si="23"/>
        <v>0</v>
      </c>
      <c r="J30" s="39">
        <f>AVERAGE(J31:J47)</f>
        <v>50.642307692307696</v>
      </c>
      <c r="K30" s="21"/>
      <c r="L30" s="111">
        <f t="shared" si="1"/>
        <v>332</v>
      </c>
      <c r="M30" s="112">
        <f>SUM(M31:M47)</f>
        <v>0</v>
      </c>
      <c r="N30" s="113">
        <f t="shared" si="5"/>
        <v>0</v>
      </c>
      <c r="O30" s="112">
        <f>SUM(O31:O47)</f>
        <v>39.003799999999998</v>
      </c>
      <c r="P30" s="114">
        <f t="shared" si="0"/>
        <v>12.75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4">
        <v>41</v>
      </c>
      <c r="E31" s="165">
        <v>12.2</v>
      </c>
      <c r="F31" s="165"/>
      <c r="G31" s="165"/>
      <c r="H31" s="165"/>
      <c r="I31" s="165"/>
      <c r="J31" s="42">
        <v>53.39</v>
      </c>
      <c r="K31" s="7"/>
      <c r="L31" s="93">
        <f t="shared" si="1"/>
        <v>41</v>
      </c>
      <c r="M31" s="94">
        <f t="shared" si="9"/>
        <v>0</v>
      </c>
      <c r="N31" s="95"/>
      <c r="O31" s="94">
        <f t="shared" si="10"/>
        <v>5.0019999999999998</v>
      </c>
      <c r="P31" s="96">
        <f t="shared" si="0"/>
        <v>12.2</v>
      </c>
    </row>
    <row r="32" spans="1:17" s="1" customFormat="1" ht="15" customHeight="1" x14ac:dyDescent="0.25">
      <c r="A32" s="11">
        <v>2</v>
      </c>
      <c r="B32" s="48">
        <v>30480</v>
      </c>
      <c r="C32" s="19" t="s">
        <v>110</v>
      </c>
      <c r="D32" s="136">
        <v>53</v>
      </c>
      <c r="E32" s="137">
        <v>11.32</v>
      </c>
      <c r="F32" s="137"/>
      <c r="G32" s="137"/>
      <c r="H32" s="137"/>
      <c r="I32" s="137"/>
      <c r="J32" s="43">
        <v>55.62</v>
      </c>
      <c r="K32" s="7"/>
      <c r="L32" s="97">
        <f t="shared" si="1"/>
        <v>53</v>
      </c>
      <c r="M32" s="98">
        <f t="shared" ref="M32" si="24">N32*L32/100</f>
        <v>0</v>
      </c>
      <c r="N32" s="99"/>
      <c r="O32" s="98">
        <f t="shared" ref="O32" si="25">P32*L32/100</f>
        <v>5.9996</v>
      </c>
      <c r="P32" s="100">
        <f t="shared" ref="P32" si="26">E32</f>
        <v>11.32</v>
      </c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4">
        <v>24</v>
      </c>
      <c r="E33" s="165">
        <v>4.17</v>
      </c>
      <c r="F33" s="165"/>
      <c r="G33" s="165"/>
      <c r="H33" s="165"/>
      <c r="I33" s="165"/>
      <c r="J33" s="46">
        <v>54.63</v>
      </c>
      <c r="K33" s="7"/>
      <c r="L33" s="97">
        <f t="shared" si="1"/>
        <v>24</v>
      </c>
      <c r="M33" s="98">
        <f t="shared" si="9"/>
        <v>0</v>
      </c>
      <c r="N33" s="99"/>
      <c r="O33" s="98">
        <f t="shared" si="10"/>
        <v>1.0007999999999999</v>
      </c>
      <c r="P33" s="100">
        <f t="shared" si="0"/>
        <v>4.17</v>
      </c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4">
        <v>20</v>
      </c>
      <c r="E34" s="165"/>
      <c r="F34" s="165"/>
      <c r="G34" s="165"/>
      <c r="H34" s="165"/>
      <c r="I34" s="153"/>
      <c r="J34" s="43">
        <v>68.8</v>
      </c>
      <c r="K34" s="7"/>
      <c r="L34" s="97">
        <f t="shared" si="1"/>
        <v>20</v>
      </c>
      <c r="M34" s="98">
        <f t="shared" si="9"/>
        <v>0</v>
      </c>
      <c r="N34" s="99"/>
      <c r="O34" s="98">
        <f t="shared" si="10"/>
        <v>0</v>
      </c>
      <c r="P34" s="100">
        <f t="shared" si="0"/>
        <v>0</v>
      </c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4">
        <v>45</v>
      </c>
      <c r="E35" s="165">
        <v>6.67</v>
      </c>
      <c r="F35" s="165"/>
      <c r="G35" s="165"/>
      <c r="H35" s="165"/>
      <c r="I35" s="158"/>
      <c r="J35" s="43">
        <v>51.69</v>
      </c>
      <c r="K35" s="7"/>
      <c r="L35" s="97">
        <f t="shared" si="1"/>
        <v>45</v>
      </c>
      <c r="M35" s="98">
        <f t="shared" si="9"/>
        <v>0</v>
      </c>
      <c r="N35" s="99"/>
      <c r="O35" s="98">
        <f t="shared" si="10"/>
        <v>3.0014999999999996</v>
      </c>
      <c r="P35" s="100">
        <f t="shared" si="0"/>
        <v>6.67</v>
      </c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9"/>
      <c r="E36" s="137"/>
      <c r="F36" s="137"/>
      <c r="G36" s="137"/>
      <c r="H36" s="137"/>
      <c r="I36" s="137"/>
      <c r="J36" s="43"/>
      <c r="K36" s="7"/>
      <c r="L36" s="97"/>
      <c r="M36" s="98"/>
      <c r="N36" s="99"/>
      <c r="O36" s="98"/>
      <c r="P36" s="100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4">
        <v>10</v>
      </c>
      <c r="E37" s="165">
        <v>10</v>
      </c>
      <c r="F37" s="165"/>
      <c r="G37" s="165"/>
      <c r="H37" s="165"/>
      <c r="I37" s="137"/>
      <c r="J37" s="43">
        <v>40.200000000000003</v>
      </c>
      <c r="K37" s="7"/>
      <c r="L37" s="97">
        <f t="shared" si="1"/>
        <v>10</v>
      </c>
      <c r="M37" s="98">
        <f t="shared" ref="M37:M39" si="27">N37*L37/100</f>
        <v>0</v>
      </c>
      <c r="N37" s="99"/>
      <c r="O37" s="115">
        <f t="shared" ref="O37:O39" si="28">P37*L37/100</f>
        <v>1</v>
      </c>
      <c r="P37" s="100">
        <f t="shared" ref="P37:P39" si="29">E37</f>
        <v>10</v>
      </c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6">
        <v>11</v>
      </c>
      <c r="E38" s="137">
        <v>9.09</v>
      </c>
      <c r="F38" s="137"/>
      <c r="G38" s="137"/>
      <c r="H38" s="137"/>
      <c r="I38" s="137"/>
      <c r="J38" s="43">
        <v>58.73</v>
      </c>
      <c r="K38" s="7"/>
      <c r="L38" s="97">
        <f t="shared" si="1"/>
        <v>11</v>
      </c>
      <c r="M38" s="98">
        <f t="shared" si="27"/>
        <v>0</v>
      </c>
      <c r="N38" s="99"/>
      <c r="O38" s="115">
        <f t="shared" si="28"/>
        <v>0.9998999999999999</v>
      </c>
      <c r="P38" s="100">
        <f t="shared" si="29"/>
        <v>9.09</v>
      </c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6">
        <v>14</v>
      </c>
      <c r="E39" s="137">
        <v>7.14</v>
      </c>
      <c r="F39" s="137"/>
      <c r="G39" s="137"/>
      <c r="H39" s="137"/>
      <c r="I39" s="137"/>
      <c r="J39" s="43">
        <v>47.86</v>
      </c>
      <c r="K39" s="7"/>
      <c r="L39" s="97">
        <f t="shared" si="1"/>
        <v>14</v>
      </c>
      <c r="M39" s="98">
        <f t="shared" si="27"/>
        <v>0</v>
      </c>
      <c r="N39" s="99"/>
      <c r="O39" s="115">
        <f t="shared" si="28"/>
        <v>0.99959999999999993</v>
      </c>
      <c r="P39" s="100">
        <f t="shared" si="29"/>
        <v>7.14</v>
      </c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6"/>
      <c r="E40" s="137"/>
      <c r="F40" s="137"/>
      <c r="G40" s="137"/>
      <c r="H40" s="137"/>
      <c r="I40" s="137"/>
      <c r="J40" s="43"/>
      <c r="K40" s="7"/>
      <c r="L40" s="97"/>
      <c r="M40" s="98"/>
      <c r="N40" s="99"/>
      <c r="O40" s="115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4">
        <v>23</v>
      </c>
      <c r="E41" s="165">
        <v>21.74</v>
      </c>
      <c r="F41" s="165"/>
      <c r="G41" s="165"/>
      <c r="H41" s="165"/>
      <c r="I41" s="165"/>
      <c r="J41" s="43">
        <v>37.04</v>
      </c>
      <c r="K41" s="7"/>
      <c r="L41" s="97">
        <f t="shared" si="1"/>
        <v>23</v>
      </c>
      <c r="M41" s="98">
        <f t="shared" ref="M41:M42" si="30">N41*L41/100</f>
        <v>0</v>
      </c>
      <c r="N41" s="99"/>
      <c r="O41" s="115">
        <f t="shared" ref="O41:O42" si="31">P41*L41/100</f>
        <v>5.0001999999999995</v>
      </c>
      <c r="P41" s="100">
        <f t="shared" ref="P41:P42" si="32">E41</f>
        <v>21.74</v>
      </c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6">
        <v>13</v>
      </c>
      <c r="E42" s="137"/>
      <c r="F42" s="137"/>
      <c r="G42" s="137"/>
      <c r="H42" s="137"/>
      <c r="I42" s="137"/>
      <c r="J42" s="43">
        <v>60.92</v>
      </c>
      <c r="K42" s="7"/>
      <c r="L42" s="97">
        <f t="shared" si="1"/>
        <v>13</v>
      </c>
      <c r="M42" s="98">
        <f t="shared" si="30"/>
        <v>0</v>
      </c>
      <c r="N42" s="99"/>
      <c r="O42" s="98">
        <f t="shared" si="31"/>
        <v>0</v>
      </c>
      <c r="P42" s="100">
        <f t="shared" si="32"/>
        <v>0</v>
      </c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54"/>
      <c r="E43" s="165"/>
      <c r="F43" s="165"/>
      <c r="G43" s="165"/>
      <c r="H43" s="165"/>
      <c r="I43" s="165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9"/>
      <c r="E44" s="137"/>
      <c r="F44" s="137"/>
      <c r="G44" s="137"/>
      <c r="H44" s="137"/>
      <c r="I44" s="137"/>
      <c r="J44" s="43"/>
      <c r="K44" s="7"/>
      <c r="L44" s="97"/>
      <c r="M44" s="98"/>
      <c r="N44" s="99"/>
      <c r="O44" s="115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6">
        <v>6</v>
      </c>
      <c r="E45" s="137">
        <v>16.670000000000002</v>
      </c>
      <c r="F45" s="137"/>
      <c r="G45" s="137"/>
      <c r="H45" s="137"/>
      <c r="I45" s="137"/>
      <c r="J45" s="43">
        <v>42.83</v>
      </c>
      <c r="K45" s="7"/>
      <c r="L45" s="97">
        <f t="shared" si="1"/>
        <v>6</v>
      </c>
      <c r="M45" s="98">
        <f t="shared" ref="M45:M47" si="33">N45*L45/100</f>
        <v>0</v>
      </c>
      <c r="N45" s="99"/>
      <c r="O45" s="98">
        <f t="shared" ref="O45:O47" si="34">P45*L45/100</f>
        <v>1.0002000000000002</v>
      </c>
      <c r="P45" s="100">
        <f t="shared" ref="P45:P47" si="35">E45</f>
        <v>16.670000000000002</v>
      </c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2">
        <v>32</v>
      </c>
      <c r="E46" s="163">
        <v>18.75</v>
      </c>
      <c r="F46" s="163"/>
      <c r="G46" s="163"/>
      <c r="H46" s="163"/>
      <c r="I46" s="137"/>
      <c r="J46" s="43">
        <v>46.31</v>
      </c>
      <c r="K46" s="7"/>
      <c r="L46" s="97">
        <f t="shared" si="1"/>
        <v>32</v>
      </c>
      <c r="M46" s="98">
        <f t="shared" si="33"/>
        <v>0</v>
      </c>
      <c r="N46" s="99"/>
      <c r="O46" s="98">
        <f t="shared" si="34"/>
        <v>6</v>
      </c>
      <c r="P46" s="100">
        <f t="shared" si="35"/>
        <v>18.75</v>
      </c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20">
        <v>40</v>
      </c>
      <c r="E47" s="121">
        <v>22.5</v>
      </c>
      <c r="F47" s="121"/>
      <c r="G47" s="121"/>
      <c r="H47" s="121"/>
      <c r="I47" s="122"/>
      <c r="J47" s="45">
        <v>40.33</v>
      </c>
      <c r="K47" s="7"/>
      <c r="L47" s="101">
        <f t="shared" si="1"/>
        <v>40</v>
      </c>
      <c r="M47" s="102">
        <f t="shared" si="33"/>
        <v>0</v>
      </c>
      <c r="N47" s="103"/>
      <c r="O47" s="102">
        <f t="shared" si="34"/>
        <v>9</v>
      </c>
      <c r="P47" s="104">
        <f t="shared" si="35"/>
        <v>22.5</v>
      </c>
    </row>
    <row r="48" spans="1:16" s="1" customFormat="1" ht="15" customHeight="1" thickBot="1" x14ac:dyDescent="0.3">
      <c r="A48" s="35"/>
      <c r="B48" s="51"/>
      <c r="C48" s="37" t="s">
        <v>103</v>
      </c>
      <c r="D48" s="36">
        <f>SUM(D49:D67)</f>
        <v>512</v>
      </c>
      <c r="E48" s="82">
        <f>AVERAGE(E49:E67)</f>
        <v>19.937272727272727</v>
      </c>
      <c r="F48" s="82">
        <f t="shared" ref="F48:I48" si="36">SUM(F49:F67)</f>
        <v>0</v>
      </c>
      <c r="G48" s="82">
        <f t="shared" si="36"/>
        <v>0</v>
      </c>
      <c r="H48" s="82">
        <f t="shared" si="36"/>
        <v>0</v>
      </c>
      <c r="I48" s="82">
        <f t="shared" si="36"/>
        <v>0</v>
      </c>
      <c r="J48" s="41">
        <f>AVERAGE(J49:J67)</f>
        <v>54.147647058823537</v>
      </c>
      <c r="K48" s="21"/>
      <c r="L48" s="111">
        <f t="shared" si="1"/>
        <v>512</v>
      </c>
      <c r="M48" s="112">
        <f>SUM(M49:M67)</f>
        <v>0</v>
      </c>
      <c r="N48" s="113">
        <f t="shared" si="5"/>
        <v>0</v>
      </c>
      <c r="O48" s="112">
        <f>SUM(O49:O67)</f>
        <v>23.991099999999999</v>
      </c>
      <c r="P48" s="114">
        <f t="shared" si="0"/>
        <v>19.937272727272727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4">
        <v>96</v>
      </c>
      <c r="E49" s="165">
        <v>2.08</v>
      </c>
      <c r="F49" s="165"/>
      <c r="G49" s="165"/>
      <c r="H49" s="165"/>
      <c r="I49" s="165"/>
      <c r="J49" s="42">
        <v>64.569999999999993</v>
      </c>
      <c r="K49" s="21"/>
      <c r="L49" s="93">
        <f t="shared" si="1"/>
        <v>96</v>
      </c>
      <c r="M49" s="94">
        <f t="shared" ref="M49:M56" si="37">N49*L49/100</f>
        <v>0</v>
      </c>
      <c r="N49" s="95"/>
      <c r="O49" s="94">
        <f t="shared" ref="O49:O56" si="38">P49*L49/100</f>
        <v>1.9968000000000001</v>
      </c>
      <c r="P49" s="96">
        <f t="shared" ref="P49:P56" si="39">E49</f>
        <v>2.08</v>
      </c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6">
        <v>28</v>
      </c>
      <c r="E50" s="137"/>
      <c r="F50" s="137"/>
      <c r="G50" s="137"/>
      <c r="H50" s="137"/>
      <c r="I50" s="137"/>
      <c r="J50" s="43">
        <v>58.64</v>
      </c>
      <c r="K50" s="21"/>
      <c r="L50" s="97">
        <f t="shared" si="1"/>
        <v>28</v>
      </c>
      <c r="M50" s="98">
        <f t="shared" si="37"/>
        <v>0</v>
      </c>
      <c r="N50" s="99"/>
      <c r="O50" s="98">
        <f t="shared" si="38"/>
        <v>0</v>
      </c>
      <c r="P50" s="100">
        <f t="shared" si="39"/>
        <v>0</v>
      </c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6">
        <v>104</v>
      </c>
      <c r="E51" s="137">
        <v>2.88</v>
      </c>
      <c r="F51" s="137"/>
      <c r="G51" s="137"/>
      <c r="H51" s="137"/>
      <c r="I51" s="137"/>
      <c r="J51" s="43">
        <v>67.45</v>
      </c>
      <c r="K51" s="21"/>
      <c r="L51" s="97">
        <f t="shared" si="1"/>
        <v>104</v>
      </c>
      <c r="M51" s="98">
        <f t="shared" si="37"/>
        <v>0</v>
      </c>
      <c r="N51" s="99"/>
      <c r="O51" s="98">
        <f t="shared" si="38"/>
        <v>2.9951999999999996</v>
      </c>
      <c r="P51" s="100">
        <f t="shared" si="39"/>
        <v>2.88</v>
      </c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6">
        <v>68</v>
      </c>
      <c r="E52" s="137">
        <v>10.29</v>
      </c>
      <c r="F52" s="137"/>
      <c r="G52" s="137"/>
      <c r="H52" s="137"/>
      <c r="I52" s="137"/>
      <c r="J52" s="43">
        <v>52.78</v>
      </c>
      <c r="K52" s="21"/>
      <c r="L52" s="97">
        <f t="shared" si="1"/>
        <v>68</v>
      </c>
      <c r="M52" s="98">
        <f t="shared" si="37"/>
        <v>0</v>
      </c>
      <c r="N52" s="99"/>
      <c r="O52" s="98">
        <f t="shared" si="38"/>
        <v>6.9971999999999994</v>
      </c>
      <c r="P52" s="100">
        <f t="shared" si="39"/>
        <v>10.29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95</v>
      </c>
      <c r="D53" s="164">
        <v>29</v>
      </c>
      <c r="E53" s="165">
        <v>3.45</v>
      </c>
      <c r="F53" s="165"/>
      <c r="G53" s="165"/>
      <c r="H53" s="165"/>
      <c r="I53" s="165"/>
      <c r="J53" s="43">
        <v>60.14</v>
      </c>
      <c r="K53" s="21"/>
      <c r="L53" s="97">
        <f t="shared" si="1"/>
        <v>29</v>
      </c>
      <c r="M53" s="98">
        <f t="shared" si="37"/>
        <v>0</v>
      </c>
      <c r="N53" s="99"/>
      <c r="O53" s="98">
        <f t="shared" si="38"/>
        <v>1.0005000000000002</v>
      </c>
      <c r="P53" s="100">
        <f t="shared" si="39"/>
        <v>3.45</v>
      </c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4">
        <v>32</v>
      </c>
      <c r="E54" s="165"/>
      <c r="F54" s="165"/>
      <c r="G54" s="165"/>
      <c r="H54" s="165"/>
      <c r="I54" s="165"/>
      <c r="J54" s="43">
        <v>60.22</v>
      </c>
      <c r="K54" s="21"/>
      <c r="L54" s="97">
        <f t="shared" si="1"/>
        <v>32</v>
      </c>
      <c r="M54" s="98">
        <f t="shared" si="37"/>
        <v>0</v>
      </c>
      <c r="N54" s="99"/>
      <c r="O54" s="98">
        <f t="shared" si="38"/>
        <v>0</v>
      </c>
      <c r="P54" s="100">
        <f t="shared" si="39"/>
        <v>0</v>
      </c>
    </row>
    <row r="55" spans="1:16" s="1" customFormat="1" ht="15" customHeight="1" x14ac:dyDescent="0.25">
      <c r="A55" s="23">
        <v>7</v>
      </c>
      <c r="B55" s="48">
        <v>40020</v>
      </c>
      <c r="C55" s="19" t="s">
        <v>109</v>
      </c>
      <c r="D55" s="136">
        <v>15</v>
      </c>
      <c r="E55" s="137"/>
      <c r="F55" s="137"/>
      <c r="G55" s="137"/>
      <c r="H55" s="137"/>
      <c r="I55" s="137"/>
      <c r="J55" s="43">
        <v>55.87</v>
      </c>
      <c r="K55" s="21"/>
      <c r="L55" s="97">
        <f t="shared" si="1"/>
        <v>15</v>
      </c>
      <c r="M55" s="98">
        <f t="shared" si="37"/>
        <v>0</v>
      </c>
      <c r="N55" s="99"/>
      <c r="O55" s="115">
        <f t="shared" si="38"/>
        <v>0</v>
      </c>
      <c r="P55" s="100">
        <f t="shared" si="39"/>
        <v>0</v>
      </c>
    </row>
    <row r="56" spans="1:16" s="1" customFormat="1" ht="15" customHeight="1" x14ac:dyDescent="0.25">
      <c r="A56" s="23">
        <v>8</v>
      </c>
      <c r="B56" s="48">
        <v>40031</v>
      </c>
      <c r="C56" s="19" t="s">
        <v>112</v>
      </c>
      <c r="D56" s="136">
        <v>15</v>
      </c>
      <c r="E56" s="137"/>
      <c r="F56" s="137"/>
      <c r="G56" s="137"/>
      <c r="H56" s="137"/>
      <c r="I56" s="137"/>
      <c r="J56" s="43">
        <v>61.07</v>
      </c>
      <c r="K56" s="21"/>
      <c r="L56" s="97">
        <f t="shared" si="1"/>
        <v>15</v>
      </c>
      <c r="M56" s="98">
        <f t="shared" si="37"/>
        <v>0</v>
      </c>
      <c r="N56" s="99"/>
      <c r="O56" s="98">
        <f t="shared" si="38"/>
        <v>0</v>
      </c>
      <c r="P56" s="100">
        <f t="shared" si="39"/>
        <v>0</v>
      </c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4">
        <v>21</v>
      </c>
      <c r="E57" s="165">
        <v>4.76</v>
      </c>
      <c r="F57" s="165"/>
      <c r="G57" s="165"/>
      <c r="H57" s="165"/>
      <c r="I57" s="137"/>
      <c r="J57" s="43">
        <v>47.52</v>
      </c>
      <c r="K57" s="21"/>
      <c r="L57" s="97">
        <f t="shared" si="1"/>
        <v>21</v>
      </c>
      <c r="M57" s="98">
        <f t="shared" si="9"/>
        <v>0</v>
      </c>
      <c r="N57" s="99"/>
      <c r="O57" s="115">
        <f t="shared" si="10"/>
        <v>0.99959999999999993</v>
      </c>
      <c r="P57" s="100">
        <f t="shared" si="0"/>
        <v>4.76</v>
      </c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4">
        <v>7</v>
      </c>
      <c r="E58" s="165">
        <v>28.57</v>
      </c>
      <c r="F58" s="165"/>
      <c r="G58" s="165"/>
      <c r="H58" s="165"/>
      <c r="I58" s="137"/>
      <c r="J58" s="43">
        <v>55.71</v>
      </c>
      <c r="K58" s="21"/>
      <c r="L58" s="97">
        <f t="shared" si="1"/>
        <v>7</v>
      </c>
      <c r="M58" s="98">
        <f t="shared" si="9"/>
        <v>0</v>
      </c>
      <c r="N58" s="99"/>
      <c r="O58" s="98">
        <f t="shared" si="10"/>
        <v>1.9999</v>
      </c>
      <c r="P58" s="100">
        <f t="shared" si="0"/>
        <v>28.57</v>
      </c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23"/>
      <c r="E59" s="137"/>
      <c r="F59" s="137"/>
      <c r="G59" s="137"/>
      <c r="H59" s="137"/>
      <c r="I59" s="137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23"/>
      <c r="E60" s="137"/>
      <c r="F60" s="137"/>
      <c r="G60" s="137"/>
      <c r="H60" s="137"/>
      <c r="I60" s="137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108</v>
      </c>
      <c r="D61" s="136">
        <v>20</v>
      </c>
      <c r="E61" s="137"/>
      <c r="F61" s="137"/>
      <c r="G61" s="137"/>
      <c r="H61" s="137"/>
      <c r="I61" s="137"/>
      <c r="J61" s="43">
        <v>63.4</v>
      </c>
      <c r="K61" s="21"/>
      <c r="L61" s="97">
        <f t="shared" si="1"/>
        <v>20</v>
      </c>
      <c r="M61" s="98">
        <f t="shared" ref="M61:M63" si="40">N61*L61/100</f>
        <v>0</v>
      </c>
      <c r="N61" s="99"/>
      <c r="O61" s="98">
        <f t="shared" ref="O61:O63" si="41">P61*L61/100</f>
        <v>0</v>
      </c>
      <c r="P61" s="100">
        <f t="shared" ref="P61:P63" si="42">E61</f>
        <v>0</v>
      </c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4">
        <v>1</v>
      </c>
      <c r="E62" s="165">
        <v>100</v>
      </c>
      <c r="F62" s="165"/>
      <c r="G62" s="165"/>
      <c r="H62" s="137"/>
      <c r="I62" s="137"/>
      <c r="J62" s="43">
        <v>23</v>
      </c>
      <c r="K62" s="21"/>
      <c r="L62" s="97">
        <f t="shared" si="1"/>
        <v>1</v>
      </c>
      <c r="M62" s="98">
        <f t="shared" si="40"/>
        <v>0</v>
      </c>
      <c r="N62" s="99"/>
      <c r="O62" s="115">
        <f t="shared" si="41"/>
        <v>1</v>
      </c>
      <c r="P62" s="100">
        <f t="shared" si="42"/>
        <v>100</v>
      </c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6">
        <v>16</v>
      </c>
      <c r="E63" s="137"/>
      <c r="F63" s="137"/>
      <c r="G63" s="137"/>
      <c r="H63" s="137"/>
      <c r="I63" s="137"/>
      <c r="J63" s="43">
        <v>55.88</v>
      </c>
      <c r="K63" s="21"/>
      <c r="L63" s="97">
        <f t="shared" si="1"/>
        <v>16</v>
      </c>
      <c r="M63" s="98">
        <f t="shared" si="40"/>
        <v>0</v>
      </c>
      <c r="N63" s="99"/>
      <c r="O63" s="115">
        <f t="shared" si="41"/>
        <v>0</v>
      </c>
      <c r="P63" s="100">
        <f t="shared" si="42"/>
        <v>0</v>
      </c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4">
        <v>8</v>
      </c>
      <c r="E64" s="165">
        <v>12.5</v>
      </c>
      <c r="F64" s="165"/>
      <c r="G64" s="185"/>
      <c r="H64" s="158"/>
      <c r="I64" s="158"/>
      <c r="J64" s="43">
        <v>53.5</v>
      </c>
      <c r="K64" s="21"/>
      <c r="L64" s="97">
        <f t="shared" si="1"/>
        <v>8</v>
      </c>
      <c r="M64" s="98">
        <f t="shared" si="9"/>
        <v>0</v>
      </c>
      <c r="N64" s="99"/>
      <c r="O64" s="115">
        <f t="shared" si="10"/>
        <v>1</v>
      </c>
      <c r="P64" s="100">
        <f t="shared" si="0"/>
        <v>12.5</v>
      </c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4">
        <v>13</v>
      </c>
      <c r="E65" s="165">
        <v>23.08</v>
      </c>
      <c r="F65" s="165"/>
      <c r="G65" s="165"/>
      <c r="H65" s="165"/>
      <c r="I65" s="158"/>
      <c r="J65" s="43">
        <v>42.85</v>
      </c>
      <c r="K65" s="21"/>
      <c r="L65" s="97">
        <f t="shared" si="1"/>
        <v>13</v>
      </c>
      <c r="M65" s="98">
        <f t="shared" si="9"/>
        <v>0</v>
      </c>
      <c r="N65" s="99"/>
      <c r="O65" s="115">
        <f t="shared" si="10"/>
        <v>3.0003999999999995</v>
      </c>
      <c r="P65" s="100">
        <f t="shared" si="0"/>
        <v>23.08</v>
      </c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4">
        <v>32</v>
      </c>
      <c r="E66" s="165">
        <v>3.13</v>
      </c>
      <c r="F66" s="165"/>
      <c r="G66" s="165"/>
      <c r="H66" s="165"/>
      <c r="I66" s="165"/>
      <c r="J66" s="46">
        <v>60.34</v>
      </c>
      <c r="K66" s="21"/>
      <c r="L66" s="97">
        <f t="shared" si="1"/>
        <v>32</v>
      </c>
      <c r="M66" s="98">
        <f t="shared" si="9"/>
        <v>0</v>
      </c>
      <c r="N66" s="99"/>
      <c r="O66" s="115">
        <f t="shared" si="10"/>
        <v>1.0016</v>
      </c>
      <c r="P66" s="100">
        <f t="shared" si="0"/>
        <v>3.13</v>
      </c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4">
        <v>7</v>
      </c>
      <c r="E67" s="165">
        <v>28.57</v>
      </c>
      <c r="F67" s="165"/>
      <c r="G67" s="165"/>
      <c r="H67" s="165"/>
      <c r="I67" s="165"/>
      <c r="J67" s="43">
        <v>37.57</v>
      </c>
      <c r="K67" s="21"/>
      <c r="L67" s="101">
        <f t="shared" si="1"/>
        <v>7</v>
      </c>
      <c r="M67" s="102">
        <f t="shared" si="9"/>
        <v>0</v>
      </c>
      <c r="N67" s="103"/>
      <c r="O67" s="142">
        <f t="shared" si="10"/>
        <v>1.9999</v>
      </c>
      <c r="P67" s="104">
        <f t="shared" si="0"/>
        <v>28.57</v>
      </c>
    </row>
    <row r="68" spans="1:16" s="1" customFormat="1" ht="15" customHeight="1" thickBot="1" x14ac:dyDescent="0.3">
      <c r="A68" s="35"/>
      <c r="B68" s="51"/>
      <c r="C68" s="37" t="s">
        <v>104</v>
      </c>
      <c r="D68" s="36">
        <f>SUM(D69:D82)</f>
        <v>265</v>
      </c>
      <c r="E68" s="38">
        <f>AVERAGE(E69:E82)</f>
        <v>12.228</v>
      </c>
      <c r="F68" s="38">
        <f t="shared" ref="F68:I68" si="43">SUM(F69:F82)</f>
        <v>0</v>
      </c>
      <c r="G68" s="38">
        <f t="shared" si="43"/>
        <v>0</v>
      </c>
      <c r="H68" s="38">
        <f t="shared" si="43"/>
        <v>0</v>
      </c>
      <c r="I68" s="38">
        <f t="shared" si="43"/>
        <v>0</v>
      </c>
      <c r="J68" s="39">
        <f>AVERAGE(J69:J82)</f>
        <v>50.219166666666666</v>
      </c>
      <c r="K68" s="21"/>
      <c r="L68" s="111">
        <f t="shared" si="1"/>
        <v>265</v>
      </c>
      <c r="M68" s="112">
        <f>SUM(M69:M82)</f>
        <v>0</v>
      </c>
      <c r="N68" s="113">
        <f t="shared" si="5"/>
        <v>0</v>
      </c>
      <c r="O68" s="195">
        <f>SUM(O69:O82)</f>
        <v>21.997100000000003</v>
      </c>
      <c r="P68" s="114">
        <f t="shared" si="0"/>
        <v>12.228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4">
        <v>37</v>
      </c>
      <c r="E69" s="165"/>
      <c r="F69" s="165"/>
      <c r="G69" s="165"/>
      <c r="H69" s="165"/>
      <c r="I69" s="165"/>
      <c r="J69" s="43">
        <v>58.65</v>
      </c>
      <c r="K69" s="21"/>
      <c r="L69" s="93">
        <f t="shared" si="1"/>
        <v>37</v>
      </c>
      <c r="M69" s="94">
        <f t="shared" si="9"/>
        <v>0</v>
      </c>
      <c r="N69" s="95"/>
      <c r="O69" s="190">
        <f t="shared" si="10"/>
        <v>0</v>
      </c>
      <c r="P69" s="96">
        <f t="shared" ref="P69:P123" si="44">E69</f>
        <v>0</v>
      </c>
    </row>
    <row r="70" spans="1:16" s="1" customFormat="1" ht="15" customHeight="1" x14ac:dyDescent="0.25">
      <c r="A70" s="11">
        <v>2</v>
      </c>
      <c r="B70" s="48">
        <v>50003</v>
      </c>
      <c r="C70" s="19" t="s">
        <v>96</v>
      </c>
      <c r="D70" s="164">
        <v>44</v>
      </c>
      <c r="E70" s="165">
        <v>2.27</v>
      </c>
      <c r="F70" s="165"/>
      <c r="G70" s="165"/>
      <c r="H70" s="165"/>
      <c r="I70" s="158"/>
      <c r="J70" s="43">
        <v>62.32</v>
      </c>
      <c r="K70" s="21"/>
      <c r="L70" s="97">
        <f t="shared" ref="L70:L123" si="45">D70</f>
        <v>44</v>
      </c>
      <c r="M70" s="98">
        <f t="shared" ref="M70:M123" si="46">N70*L70/100</f>
        <v>0</v>
      </c>
      <c r="N70" s="99"/>
      <c r="O70" s="98">
        <f t="shared" ref="O70:O78" si="47">P70*L70/100</f>
        <v>0.99879999999999991</v>
      </c>
      <c r="P70" s="100">
        <f t="shared" si="44"/>
        <v>2.27</v>
      </c>
    </row>
    <row r="71" spans="1:16" s="1" customFormat="1" ht="15" customHeight="1" x14ac:dyDescent="0.25">
      <c r="A71" s="11">
        <v>3</v>
      </c>
      <c r="B71" s="48">
        <v>50060</v>
      </c>
      <c r="C71" s="19" t="s">
        <v>136</v>
      </c>
      <c r="D71" s="136">
        <v>34</v>
      </c>
      <c r="E71" s="137">
        <v>8.82</v>
      </c>
      <c r="F71" s="137"/>
      <c r="G71" s="137"/>
      <c r="H71" s="137"/>
      <c r="I71" s="137"/>
      <c r="J71" s="43">
        <v>50.85</v>
      </c>
      <c r="K71" s="21"/>
      <c r="L71" s="97">
        <f t="shared" si="1"/>
        <v>34</v>
      </c>
      <c r="M71" s="98">
        <f t="shared" si="46"/>
        <v>0</v>
      </c>
      <c r="N71" s="99"/>
      <c r="O71" s="98">
        <f t="shared" si="47"/>
        <v>2.9988000000000001</v>
      </c>
      <c r="P71" s="100">
        <f t="shared" si="44"/>
        <v>8.82</v>
      </c>
    </row>
    <row r="72" spans="1:16" s="1" customFormat="1" ht="15" customHeight="1" x14ac:dyDescent="0.25">
      <c r="A72" s="11">
        <v>4</v>
      </c>
      <c r="B72" s="54">
        <v>50170</v>
      </c>
      <c r="C72" s="19" t="s">
        <v>56</v>
      </c>
      <c r="D72" s="136">
        <v>8</v>
      </c>
      <c r="E72" s="137">
        <v>25</v>
      </c>
      <c r="F72" s="137"/>
      <c r="G72" s="137"/>
      <c r="H72" s="137"/>
      <c r="I72" s="137"/>
      <c r="J72" s="43">
        <v>41.88</v>
      </c>
      <c r="K72" s="21"/>
      <c r="L72" s="97">
        <f t="shared" ref="L72:L81" si="48">D72</f>
        <v>8</v>
      </c>
      <c r="M72" s="98">
        <f t="shared" si="46"/>
        <v>0</v>
      </c>
      <c r="N72" s="99"/>
      <c r="O72" s="115">
        <f t="shared" si="47"/>
        <v>2</v>
      </c>
      <c r="P72" s="100">
        <f t="shared" si="44"/>
        <v>25</v>
      </c>
    </row>
    <row r="73" spans="1:16" s="1" customFormat="1" ht="15" customHeight="1" x14ac:dyDescent="0.25">
      <c r="A73" s="11">
        <v>5</v>
      </c>
      <c r="B73" s="48">
        <v>50230</v>
      </c>
      <c r="C73" s="19" t="s">
        <v>57</v>
      </c>
      <c r="D73" s="164">
        <v>16</v>
      </c>
      <c r="E73" s="165">
        <v>6.25</v>
      </c>
      <c r="F73" s="165"/>
      <c r="G73" s="165"/>
      <c r="H73" s="165"/>
      <c r="I73" s="137"/>
      <c r="J73" s="43">
        <v>50.88</v>
      </c>
      <c r="K73" s="21"/>
      <c r="L73" s="97">
        <f t="shared" si="48"/>
        <v>16</v>
      </c>
      <c r="M73" s="98">
        <f t="shared" si="46"/>
        <v>0</v>
      </c>
      <c r="N73" s="99"/>
      <c r="O73" s="98">
        <f t="shared" si="47"/>
        <v>1</v>
      </c>
      <c r="P73" s="100">
        <f t="shared" si="44"/>
        <v>6.25</v>
      </c>
    </row>
    <row r="74" spans="1:16" s="1" customFormat="1" ht="15" customHeight="1" x14ac:dyDescent="0.25">
      <c r="A74" s="11">
        <v>6</v>
      </c>
      <c r="B74" s="48">
        <v>50340</v>
      </c>
      <c r="C74" s="19" t="s">
        <v>58</v>
      </c>
      <c r="D74" s="136">
        <v>14</v>
      </c>
      <c r="E74" s="137">
        <v>14.29</v>
      </c>
      <c r="F74" s="137"/>
      <c r="G74" s="137"/>
      <c r="H74" s="137"/>
      <c r="I74" s="137"/>
      <c r="J74" s="43">
        <v>38.64</v>
      </c>
      <c r="K74" s="21"/>
      <c r="L74" s="97">
        <f t="shared" si="48"/>
        <v>14</v>
      </c>
      <c r="M74" s="98">
        <f t="shared" si="46"/>
        <v>0</v>
      </c>
      <c r="N74" s="99"/>
      <c r="O74" s="98">
        <f t="shared" si="47"/>
        <v>2.0005999999999999</v>
      </c>
      <c r="P74" s="100">
        <f t="shared" si="44"/>
        <v>14.29</v>
      </c>
    </row>
    <row r="75" spans="1:16" s="1" customFormat="1" ht="15" customHeight="1" x14ac:dyDescent="0.25">
      <c r="A75" s="11">
        <v>7</v>
      </c>
      <c r="B75" s="48">
        <v>50420</v>
      </c>
      <c r="C75" s="19" t="s">
        <v>59</v>
      </c>
      <c r="D75" s="136">
        <v>9</v>
      </c>
      <c r="E75" s="137">
        <v>11.11</v>
      </c>
      <c r="F75" s="137"/>
      <c r="G75" s="137"/>
      <c r="H75" s="137"/>
      <c r="I75" s="137"/>
      <c r="J75" s="43">
        <v>49</v>
      </c>
      <c r="K75" s="21"/>
      <c r="L75" s="97">
        <f t="shared" si="48"/>
        <v>9</v>
      </c>
      <c r="M75" s="98">
        <f t="shared" si="46"/>
        <v>0</v>
      </c>
      <c r="N75" s="99"/>
      <c r="O75" s="98">
        <f t="shared" si="47"/>
        <v>0.9998999999999999</v>
      </c>
      <c r="P75" s="100">
        <f t="shared" si="44"/>
        <v>11.11</v>
      </c>
    </row>
    <row r="76" spans="1:16" s="1" customFormat="1" ht="15" customHeight="1" x14ac:dyDescent="0.25">
      <c r="A76" s="11">
        <v>8</v>
      </c>
      <c r="B76" s="48">
        <v>50450</v>
      </c>
      <c r="C76" s="19" t="s">
        <v>60</v>
      </c>
      <c r="D76" s="162">
        <v>15</v>
      </c>
      <c r="E76" s="163">
        <v>20</v>
      </c>
      <c r="F76" s="163"/>
      <c r="G76" s="163"/>
      <c r="H76" s="163"/>
      <c r="I76" s="158"/>
      <c r="J76" s="43">
        <v>44.93</v>
      </c>
      <c r="K76" s="21"/>
      <c r="L76" s="97">
        <f t="shared" si="48"/>
        <v>15</v>
      </c>
      <c r="M76" s="98">
        <f t="shared" si="46"/>
        <v>0</v>
      </c>
      <c r="N76" s="99"/>
      <c r="O76" s="98">
        <f t="shared" si="47"/>
        <v>3</v>
      </c>
      <c r="P76" s="100">
        <f t="shared" si="44"/>
        <v>20</v>
      </c>
    </row>
    <row r="77" spans="1:16" s="1" customFormat="1" ht="15" customHeight="1" x14ac:dyDescent="0.25">
      <c r="A77" s="11">
        <v>9</v>
      </c>
      <c r="B77" s="48">
        <v>50620</v>
      </c>
      <c r="C77" s="19" t="s">
        <v>61</v>
      </c>
      <c r="D77" s="162">
        <v>11</v>
      </c>
      <c r="E77" s="163"/>
      <c r="F77" s="163"/>
      <c r="G77" s="163"/>
      <c r="H77" s="163"/>
      <c r="I77" s="163"/>
      <c r="J77" s="43">
        <v>48.55</v>
      </c>
      <c r="K77" s="21"/>
      <c r="L77" s="97">
        <f t="shared" si="48"/>
        <v>11</v>
      </c>
      <c r="M77" s="98">
        <f t="shared" si="46"/>
        <v>0</v>
      </c>
      <c r="N77" s="99"/>
      <c r="O77" s="98">
        <f t="shared" si="47"/>
        <v>0</v>
      </c>
      <c r="P77" s="100">
        <f t="shared" si="44"/>
        <v>0</v>
      </c>
    </row>
    <row r="78" spans="1:16" s="1" customFormat="1" ht="15" customHeight="1" x14ac:dyDescent="0.25">
      <c r="A78" s="11">
        <v>10</v>
      </c>
      <c r="B78" s="48">
        <v>50760</v>
      </c>
      <c r="C78" s="19" t="s">
        <v>62</v>
      </c>
      <c r="D78" s="162">
        <v>26</v>
      </c>
      <c r="E78" s="163">
        <v>7.69</v>
      </c>
      <c r="F78" s="163"/>
      <c r="G78" s="163"/>
      <c r="H78" s="163"/>
      <c r="I78" s="158"/>
      <c r="J78" s="43">
        <v>55.88</v>
      </c>
      <c r="K78" s="21"/>
      <c r="L78" s="97">
        <f t="shared" si="48"/>
        <v>26</v>
      </c>
      <c r="M78" s="98">
        <f t="shared" si="46"/>
        <v>0</v>
      </c>
      <c r="N78" s="99"/>
      <c r="O78" s="115">
        <f t="shared" si="47"/>
        <v>1.9994000000000001</v>
      </c>
      <c r="P78" s="100">
        <f t="shared" si="44"/>
        <v>7.69</v>
      </c>
    </row>
    <row r="79" spans="1:16" s="1" customFormat="1" ht="15" customHeight="1" x14ac:dyDescent="0.25">
      <c r="A79" s="11">
        <v>11</v>
      </c>
      <c r="B79" s="48">
        <v>50780</v>
      </c>
      <c r="C79" s="19" t="s">
        <v>63</v>
      </c>
      <c r="D79" s="124"/>
      <c r="E79" s="137"/>
      <c r="F79" s="137"/>
      <c r="G79" s="137"/>
      <c r="H79" s="137"/>
      <c r="I79" s="137"/>
      <c r="J79" s="43"/>
      <c r="K79" s="21"/>
      <c r="L79" s="97"/>
      <c r="M79" s="98"/>
      <c r="N79" s="99"/>
      <c r="O79" s="115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64</v>
      </c>
      <c r="D80" s="124">
        <v>27</v>
      </c>
      <c r="E80" s="137">
        <v>18.52</v>
      </c>
      <c r="F80" s="137"/>
      <c r="G80" s="137"/>
      <c r="H80" s="137"/>
      <c r="I80" s="137"/>
      <c r="J80" s="43">
        <v>51.59</v>
      </c>
      <c r="K80" s="21"/>
      <c r="L80" s="97">
        <f t="shared" si="48"/>
        <v>27</v>
      </c>
      <c r="M80" s="98">
        <f t="shared" ref="M80" si="49">N80*L80/100</f>
        <v>0</v>
      </c>
      <c r="N80" s="99"/>
      <c r="O80" s="98">
        <f t="shared" ref="O80" si="50">P80*L80/100</f>
        <v>5.0004</v>
      </c>
      <c r="P80" s="100">
        <f t="shared" ref="P80" si="51">E80</f>
        <v>18.52</v>
      </c>
    </row>
    <row r="81" spans="1:16" s="1" customFormat="1" ht="15" customHeight="1" x14ac:dyDescent="0.25">
      <c r="A81" s="15">
        <v>13</v>
      </c>
      <c r="B81" s="50">
        <v>51370</v>
      </c>
      <c r="C81" s="22" t="s">
        <v>65</v>
      </c>
      <c r="D81" s="136">
        <v>24</v>
      </c>
      <c r="E81" s="137">
        <v>8.33</v>
      </c>
      <c r="F81" s="137"/>
      <c r="G81" s="137"/>
      <c r="H81" s="137"/>
      <c r="I81" s="137"/>
      <c r="J81" s="46">
        <v>49.46</v>
      </c>
      <c r="K81" s="21"/>
      <c r="L81" s="97">
        <f t="shared" si="48"/>
        <v>24</v>
      </c>
      <c r="M81" s="98">
        <f t="shared" ref="M81" si="52">N81*L81/100</f>
        <v>0</v>
      </c>
      <c r="N81" s="99"/>
      <c r="O81" s="98">
        <f t="shared" ref="O81" si="53">P81*L81/100</f>
        <v>1.9992000000000001</v>
      </c>
      <c r="P81" s="100">
        <f t="shared" ref="P81" si="54">E81</f>
        <v>8.33</v>
      </c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122</v>
      </c>
      <c r="D82" s="125"/>
      <c r="E82" s="126"/>
      <c r="F82" s="126"/>
      <c r="G82" s="126"/>
      <c r="H82" s="126"/>
      <c r="I82" s="127"/>
      <c r="J82" s="46"/>
      <c r="K82" s="21"/>
      <c r="L82" s="101"/>
      <c r="M82" s="102"/>
      <c r="N82" s="103"/>
      <c r="O82" s="102"/>
      <c r="P82" s="104"/>
    </row>
    <row r="83" spans="1:16" s="1" customFormat="1" ht="15" customHeight="1" thickBot="1" x14ac:dyDescent="0.3">
      <c r="A83" s="35"/>
      <c r="B83" s="51"/>
      <c r="C83" s="37" t="s">
        <v>105</v>
      </c>
      <c r="D83" s="36">
        <f>SUM(D84:D114)</f>
        <v>932</v>
      </c>
      <c r="E83" s="38">
        <f>AVERAGE(E84:E114)</f>
        <v>9.5216666666666683</v>
      </c>
      <c r="F83" s="38">
        <f t="shared" ref="F83:I83" si="55">SUM(F84:F114)</f>
        <v>0</v>
      </c>
      <c r="G83" s="38">
        <f t="shared" si="55"/>
        <v>0</v>
      </c>
      <c r="H83" s="38">
        <f t="shared" si="55"/>
        <v>0</v>
      </c>
      <c r="I83" s="38">
        <f t="shared" si="55"/>
        <v>0</v>
      </c>
      <c r="J83" s="39">
        <f>AVERAGE(J84:J114)</f>
        <v>52.413928571428585</v>
      </c>
      <c r="K83" s="21"/>
      <c r="L83" s="111">
        <f t="shared" si="45"/>
        <v>932</v>
      </c>
      <c r="M83" s="112">
        <f>SUM(M84:M114)</f>
        <v>0</v>
      </c>
      <c r="N83" s="113">
        <f t="shared" ref="N83:N115" si="56">SUM(G83:I83)</f>
        <v>0</v>
      </c>
      <c r="O83" s="112">
        <f>SUM(O84:O114)</f>
        <v>74.988800000000026</v>
      </c>
      <c r="P83" s="114">
        <f t="shared" si="44"/>
        <v>9.5216666666666683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67</v>
      </c>
      <c r="D84" s="164">
        <v>24</v>
      </c>
      <c r="E84" s="165">
        <v>20.83</v>
      </c>
      <c r="F84" s="165"/>
      <c r="G84" s="165"/>
      <c r="H84" s="165"/>
      <c r="I84" s="165"/>
      <c r="J84" s="43">
        <v>43.13</v>
      </c>
      <c r="K84" s="21"/>
      <c r="L84" s="93">
        <f t="shared" si="45"/>
        <v>24</v>
      </c>
      <c r="M84" s="94">
        <f t="shared" si="46"/>
        <v>0</v>
      </c>
      <c r="N84" s="95"/>
      <c r="O84" s="94">
        <f t="shared" ref="O84:O111" si="57">P84*L84/100</f>
        <v>4.9991999999999992</v>
      </c>
      <c r="P84" s="96">
        <f t="shared" si="44"/>
        <v>20.83</v>
      </c>
    </row>
    <row r="85" spans="1:16" s="1" customFormat="1" ht="15" customHeight="1" x14ac:dyDescent="0.25">
      <c r="A85" s="23">
        <v>2</v>
      </c>
      <c r="B85" s="48">
        <v>60020</v>
      </c>
      <c r="C85" s="19" t="s">
        <v>68</v>
      </c>
      <c r="D85" s="128"/>
      <c r="E85" s="137"/>
      <c r="F85" s="137"/>
      <c r="G85" s="137"/>
      <c r="H85" s="137"/>
      <c r="I85" s="137"/>
      <c r="J85" s="43"/>
      <c r="K85" s="21"/>
      <c r="L85" s="97"/>
      <c r="M85" s="98"/>
      <c r="N85" s="99"/>
      <c r="O85" s="115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69</v>
      </c>
      <c r="D86" s="136">
        <v>36</v>
      </c>
      <c r="E86" s="137">
        <v>8.33</v>
      </c>
      <c r="F86" s="137"/>
      <c r="G86" s="137"/>
      <c r="H86" s="137"/>
      <c r="I86" s="137"/>
      <c r="J86" s="43">
        <v>52.86</v>
      </c>
      <c r="K86" s="21"/>
      <c r="L86" s="97">
        <f t="shared" si="45"/>
        <v>36</v>
      </c>
      <c r="M86" s="98">
        <f t="shared" ref="M86:M89" si="58">N86*L86/100</f>
        <v>0</v>
      </c>
      <c r="N86" s="99"/>
      <c r="O86" s="98">
        <f t="shared" ref="O86:O89" si="59">P86*L86/100</f>
        <v>2.9988000000000001</v>
      </c>
      <c r="P86" s="100">
        <f t="shared" ref="P86:P89" si="60">E86</f>
        <v>8.33</v>
      </c>
    </row>
    <row r="87" spans="1:16" s="1" customFormat="1" ht="15" customHeight="1" x14ac:dyDescent="0.25">
      <c r="A87" s="23">
        <v>4</v>
      </c>
      <c r="B87" s="48">
        <v>60070</v>
      </c>
      <c r="C87" s="19" t="s">
        <v>70</v>
      </c>
      <c r="D87" s="136">
        <v>49</v>
      </c>
      <c r="E87" s="137">
        <v>6.12</v>
      </c>
      <c r="F87" s="137"/>
      <c r="G87" s="137"/>
      <c r="H87" s="137"/>
      <c r="I87" s="137"/>
      <c r="J87" s="43">
        <v>58.86</v>
      </c>
      <c r="K87" s="21"/>
      <c r="L87" s="97">
        <f t="shared" si="45"/>
        <v>49</v>
      </c>
      <c r="M87" s="98">
        <f t="shared" si="58"/>
        <v>0</v>
      </c>
      <c r="N87" s="99"/>
      <c r="O87" s="98">
        <f t="shared" si="59"/>
        <v>2.9988000000000001</v>
      </c>
      <c r="P87" s="100">
        <f t="shared" si="60"/>
        <v>6.12</v>
      </c>
    </row>
    <row r="88" spans="1:16" s="1" customFormat="1" ht="15" customHeight="1" x14ac:dyDescent="0.25">
      <c r="A88" s="23">
        <v>5</v>
      </c>
      <c r="B88" s="48">
        <v>60180</v>
      </c>
      <c r="C88" s="19" t="s">
        <v>71</v>
      </c>
      <c r="D88" s="136">
        <v>43</v>
      </c>
      <c r="E88" s="137">
        <v>9.3000000000000007</v>
      </c>
      <c r="F88" s="137"/>
      <c r="G88" s="137"/>
      <c r="H88" s="137"/>
      <c r="I88" s="137"/>
      <c r="J88" s="43">
        <v>46.7</v>
      </c>
      <c r="K88" s="21"/>
      <c r="L88" s="97">
        <f t="shared" si="45"/>
        <v>43</v>
      </c>
      <c r="M88" s="98">
        <f t="shared" si="58"/>
        <v>0</v>
      </c>
      <c r="N88" s="99"/>
      <c r="O88" s="98">
        <f t="shared" si="59"/>
        <v>3.9990000000000006</v>
      </c>
      <c r="P88" s="100">
        <f t="shared" si="60"/>
        <v>9.3000000000000007</v>
      </c>
    </row>
    <row r="89" spans="1:16" s="1" customFormat="1" ht="15" customHeight="1" x14ac:dyDescent="0.25">
      <c r="A89" s="23">
        <v>6</v>
      </c>
      <c r="B89" s="48">
        <v>60240</v>
      </c>
      <c r="C89" s="19" t="s">
        <v>72</v>
      </c>
      <c r="D89" s="136">
        <v>59</v>
      </c>
      <c r="E89" s="137">
        <v>6.78</v>
      </c>
      <c r="F89" s="137"/>
      <c r="G89" s="137"/>
      <c r="H89" s="137"/>
      <c r="I89" s="137"/>
      <c r="J89" s="43">
        <v>56.34</v>
      </c>
      <c r="K89" s="21"/>
      <c r="L89" s="97">
        <f t="shared" si="45"/>
        <v>59</v>
      </c>
      <c r="M89" s="98">
        <f t="shared" si="58"/>
        <v>0</v>
      </c>
      <c r="N89" s="99"/>
      <c r="O89" s="115">
        <f t="shared" si="59"/>
        <v>4.0002000000000004</v>
      </c>
      <c r="P89" s="100">
        <f t="shared" si="60"/>
        <v>6.78</v>
      </c>
    </row>
    <row r="90" spans="1:16" s="1" customFormat="1" ht="15" customHeight="1" x14ac:dyDescent="0.25">
      <c r="A90" s="23">
        <v>7</v>
      </c>
      <c r="B90" s="48">
        <v>60560</v>
      </c>
      <c r="C90" s="19" t="s">
        <v>73</v>
      </c>
      <c r="D90" s="162">
        <v>6</v>
      </c>
      <c r="E90" s="163"/>
      <c r="F90" s="163"/>
      <c r="G90" s="163"/>
      <c r="H90" s="163"/>
      <c r="I90" s="163"/>
      <c r="J90" s="43">
        <v>55.5</v>
      </c>
      <c r="K90" s="21"/>
      <c r="L90" s="97">
        <f t="shared" si="45"/>
        <v>6</v>
      </c>
      <c r="M90" s="98">
        <f t="shared" si="46"/>
        <v>0</v>
      </c>
      <c r="N90" s="99"/>
      <c r="O90" s="98">
        <f t="shared" si="57"/>
        <v>0</v>
      </c>
      <c r="P90" s="100">
        <f t="shared" si="44"/>
        <v>0</v>
      </c>
    </row>
    <row r="91" spans="1:16" s="1" customFormat="1" ht="15" customHeight="1" x14ac:dyDescent="0.25">
      <c r="A91" s="23">
        <v>8</v>
      </c>
      <c r="B91" s="48">
        <v>60660</v>
      </c>
      <c r="C91" s="19" t="s">
        <v>74</v>
      </c>
      <c r="D91" s="162">
        <v>2</v>
      </c>
      <c r="E91" s="163"/>
      <c r="F91" s="163"/>
      <c r="G91" s="163"/>
      <c r="H91" s="163"/>
      <c r="I91" s="158"/>
      <c r="J91" s="43">
        <v>48.5</v>
      </c>
      <c r="K91" s="21"/>
      <c r="L91" s="97">
        <f t="shared" si="45"/>
        <v>2</v>
      </c>
      <c r="M91" s="98">
        <f t="shared" si="46"/>
        <v>0</v>
      </c>
      <c r="N91" s="99"/>
      <c r="O91" s="115">
        <f t="shared" si="57"/>
        <v>0</v>
      </c>
      <c r="P91" s="100">
        <f t="shared" si="44"/>
        <v>0</v>
      </c>
    </row>
    <row r="92" spans="1:16" s="1" customFormat="1" ht="15" customHeight="1" x14ac:dyDescent="0.25">
      <c r="A92" s="23">
        <v>9</v>
      </c>
      <c r="B92" s="55">
        <v>60001</v>
      </c>
      <c r="C92" s="14" t="s">
        <v>66</v>
      </c>
      <c r="D92" s="162">
        <v>9</v>
      </c>
      <c r="E92" s="163"/>
      <c r="F92" s="163"/>
      <c r="G92" s="163"/>
      <c r="H92" s="163"/>
      <c r="I92" s="158"/>
      <c r="J92" s="43">
        <v>38.22</v>
      </c>
      <c r="K92" s="21"/>
      <c r="L92" s="97">
        <f t="shared" si="45"/>
        <v>9</v>
      </c>
      <c r="M92" s="98">
        <f t="shared" si="46"/>
        <v>0</v>
      </c>
      <c r="N92" s="99"/>
      <c r="O92" s="115">
        <f t="shared" si="57"/>
        <v>0</v>
      </c>
      <c r="P92" s="100">
        <f t="shared" si="44"/>
        <v>0</v>
      </c>
    </row>
    <row r="93" spans="1:16" s="1" customFormat="1" ht="15" customHeight="1" x14ac:dyDescent="0.25">
      <c r="A93" s="23">
        <v>10</v>
      </c>
      <c r="B93" s="48">
        <v>60701</v>
      </c>
      <c r="C93" s="19" t="s">
        <v>75</v>
      </c>
      <c r="D93" s="162">
        <v>9</v>
      </c>
      <c r="E93" s="163">
        <v>11.11</v>
      </c>
      <c r="F93" s="163"/>
      <c r="G93" s="163"/>
      <c r="H93" s="163"/>
      <c r="I93" s="158"/>
      <c r="J93" s="44">
        <v>45.22</v>
      </c>
      <c r="K93" s="21"/>
      <c r="L93" s="97">
        <f t="shared" si="45"/>
        <v>9</v>
      </c>
      <c r="M93" s="98">
        <f t="shared" si="46"/>
        <v>0</v>
      </c>
      <c r="N93" s="99"/>
      <c r="O93" s="115">
        <f t="shared" si="57"/>
        <v>0.9998999999999999</v>
      </c>
      <c r="P93" s="100">
        <f t="shared" si="44"/>
        <v>11.11</v>
      </c>
    </row>
    <row r="94" spans="1:16" s="1" customFormat="1" ht="15" customHeight="1" x14ac:dyDescent="0.25">
      <c r="A94" s="23">
        <v>11</v>
      </c>
      <c r="B94" s="48">
        <v>60850</v>
      </c>
      <c r="C94" s="19" t="s">
        <v>76</v>
      </c>
      <c r="D94" s="162">
        <v>18</v>
      </c>
      <c r="E94" s="163">
        <v>16.670000000000002</v>
      </c>
      <c r="F94" s="163"/>
      <c r="G94" s="163"/>
      <c r="H94" s="163"/>
      <c r="I94" s="158"/>
      <c r="J94" s="43">
        <v>52.33</v>
      </c>
      <c r="K94" s="21"/>
      <c r="L94" s="97">
        <f t="shared" si="45"/>
        <v>18</v>
      </c>
      <c r="M94" s="98">
        <f t="shared" si="46"/>
        <v>0</v>
      </c>
      <c r="N94" s="99"/>
      <c r="O94" s="115">
        <f t="shared" si="57"/>
        <v>3.0006000000000004</v>
      </c>
      <c r="P94" s="100">
        <f t="shared" si="44"/>
        <v>16.670000000000002</v>
      </c>
    </row>
    <row r="95" spans="1:16" s="1" customFormat="1" ht="15" customHeight="1" x14ac:dyDescent="0.25">
      <c r="A95" s="23">
        <v>12</v>
      </c>
      <c r="B95" s="48">
        <v>60910</v>
      </c>
      <c r="C95" s="19" t="s">
        <v>77</v>
      </c>
      <c r="D95" s="136">
        <v>23</v>
      </c>
      <c r="E95" s="137">
        <v>4.3499999999999996</v>
      </c>
      <c r="F95" s="137"/>
      <c r="G95" s="137"/>
      <c r="H95" s="137"/>
      <c r="I95" s="137"/>
      <c r="J95" s="43">
        <v>54.87</v>
      </c>
      <c r="K95" s="21"/>
      <c r="L95" s="97">
        <f t="shared" si="45"/>
        <v>23</v>
      </c>
      <c r="M95" s="98">
        <f t="shared" si="46"/>
        <v>0</v>
      </c>
      <c r="N95" s="99"/>
      <c r="O95" s="98">
        <f t="shared" si="57"/>
        <v>1.0004999999999999</v>
      </c>
      <c r="P95" s="100">
        <f t="shared" si="44"/>
        <v>4.3499999999999996</v>
      </c>
    </row>
    <row r="96" spans="1:16" s="1" customFormat="1" ht="15" customHeight="1" x14ac:dyDescent="0.25">
      <c r="A96" s="23">
        <v>13</v>
      </c>
      <c r="B96" s="48">
        <v>60980</v>
      </c>
      <c r="C96" s="19" t="s">
        <v>78</v>
      </c>
      <c r="D96" s="162">
        <v>20</v>
      </c>
      <c r="E96" s="163"/>
      <c r="F96" s="163"/>
      <c r="G96" s="163"/>
      <c r="H96" s="163"/>
      <c r="I96" s="163"/>
      <c r="J96" s="43">
        <v>65.05</v>
      </c>
      <c r="K96" s="21"/>
      <c r="L96" s="97">
        <f t="shared" si="45"/>
        <v>20</v>
      </c>
      <c r="M96" s="98">
        <f t="shared" si="46"/>
        <v>0</v>
      </c>
      <c r="N96" s="99"/>
      <c r="O96" s="98">
        <f t="shared" si="57"/>
        <v>0</v>
      </c>
      <c r="P96" s="100">
        <f t="shared" si="44"/>
        <v>0</v>
      </c>
    </row>
    <row r="97" spans="1:16" s="1" customFormat="1" ht="15" customHeight="1" x14ac:dyDescent="0.25">
      <c r="A97" s="23">
        <v>14</v>
      </c>
      <c r="B97" s="48">
        <v>61080</v>
      </c>
      <c r="C97" s="19" t="s">
        <v>79</v>
      </c>
      <c r="D97" s="164">
        <v>38</v>
      </c>
      <c r="E97" s="165">
        <v>10.53</v>
      </c>
      <c r="F97" s="165"/>
      <c r="G97" s="165"/>
      <c r="H97" s="165"/>
      <c r="I97" s="165"/>
      <c r="J97" s="43">
        <v>52.05</v>
      </c>
      <c r="K97" s="21"/>
      <c r="L97" s="97">
        <f t="shared" si="45"/>
        <v>38</v>
      </c>
      <c r="M97" s="98">
        <f t="shared" si="46"/>
        <v>0</v>
      </c>
      <c r="N97" s="99"/>
      <c r="O97" s="98">
        <f t="shared" si="57"/>
        <v>4.0014000000000003</v>
      </c>
      <c r="P97" s="100">
        <f t="shared" si="44"/>
        <v>10.53</v>
      </c>
    </row>
    <row r="98" spans="1:16" s="1" customFormat="1" ht="15" customHeight="1" x14ac:dyDescent="0.25">
      <c r="A98" s="23">
        <v>15</v>
      </c>
      <c r="B98" s="48">
        <v>61150</v>
      </c>
      <c r="C98" s="19" t="s">
        <v>80</v>
      </c>
      <c r="D98" s="136">
        <v>18</v>
      </c>
      <c r="E98" s="137">
        <v>11.11</v>
      </c>
      <c r="F98" s="137"/>
      <c r="G98" s="137"/>
      <c r="H98" s="137"/>
      <c r="I98" s="137"/>
      <c r="J98" s="43">
        <v>45.39</v>
      </c>
      <c r="K98" s="21"/>
      <c r="L98" s="97">
        <f t="shared" si="45"/>
        <v>18</v>
      </c>
      <c r="M98" s="98">
        <f t="shared" si="46"/>
        <v>0</v>
      </c>
      <c r="N98" s="99"/>
      <c r="O98" s="98">
        <f t="shared" si="57"/>
        <v>1.9997999999999998</v>
      </c>
      <c r="P98" s="100">
        <f t="shared" si="44"/>
        <v>11.11</v>
      </c>
    </row>
    <row r="99" spans="1:16" s="1" customFormat="1" ht="15" customHeight="1" x14ac:dyDescent="0.25">
      <c r="A99" s="23">
        <v>16</v>
      </c>
      <c r="B99" s="48">
        <v>61210</v>
      </c>
      <c r="C99" s="19" t="s">
        <v>81</v>
      </c>
      <c r="D99" s="136">
        <v>13</v>
      </c>
      <c r="E99" s="137">
        <v>7.69</v>
      </c>
      <c r="F99" s="137"/>
      <c r="G99" s="137"/>
      <c r="H99" s="137"/>
      <c r="I99" s="137"/>
      <c r="J99" s="43">
        <v>44.38</v>
      </c>
      <c r="K99" s="21"/>
      <c r="L99" s="97">
        <f t="shared" si="45"/>
        <v>13</v>
      </c>
      <c r="M99" s="98">
        <f t="shared" si="46"/>
        <v>0</v>
      </c>
      <c r="N99" s="99"/>
      <c r="O99" s="98">
        <f t="shared" si="57"/>
        <v>0.99970000000000003</v>
      </c>
      <c r="P99" s="100">
        <f t="shared" si="44"/>
        <v>7.69</v>
      </c>
    </row>
    <row r="100" spans="1:16" s="1" customFormat="1" ht="15" customHeight="1" x14ac:dyDescent="0.25">
      <c r="A100" s="23">
        <v>17</v>
      </c>
      <c r="B100" s="48">
        <v>61290</v>
      </c>
      <c r="C100" s="19" t="s">
        <v>82</v>
      </c>
      <c r="D100" s="136">
        <v>6</v>
      </c>
      <c r="E100" s="137">
        <v>16.670000000000002</v>
      </c>
      <c r="F100" s="137"/>
      <c r="G100" s="137"/>
      <c r="H100" s="137"/>
      <c r="I100" s="137"/>
      <c r="J100" s="43">
        <v>49</v>
      </c>
      <c r="K100" s="21"/>
      <c r="L100" s="97">
        <f t="shared" si="45"/>
        <v>6</v>
      </c>
      <c r="M100" s="98">
        <f t="shared" si="46"/>
        <v>0</v>
      </c>
      <c r="N100" s="99"/>
      <c r="O100" s="115">
        <f t="shared" si="57"/>
        <v>1.0002000000000002</v>
      </c>
      <c r="P100" s="100">
        <f t="shared" si="44"/>
        <v>16.670000000000002</v>
      </c>
    </row>
    <row r="101" spans="1:16" s="1" customFormat="1" ht="15" customHeight="1" x14ac:dyDescent="0.25">
      <c r="A101" s="23">
        <v>18</v>
      </c>
      <c r="B101" s="48">
        <v>61340</v>
      </c>
      <c r="C101" s="19" t="s">
        <v>83</v>
      </c>
      <c r="D101" s="136">
        <v>27</v>
      </c>
      <c r="E101" s="137">
        <v>14.81</v>
      </c>
      <c r="F101" s="137"/>
      <c r="G101" s="137"/>
      <c r="H101" s="137"/>
      <c r="I101" s="137"/>
      <c r="J101" s="43">
        <v>52.44</v>
      </c>
      <c r="K101" s="21"/>
      <c r="L101" s="97">
        <f t="shared" si="45"/>
        <v>27</v>
      </c>
      <c r="M101" s="98">
        <f t="shared" si="46"/>
        <v>0</v>
      </c>
      <c r="N101" s="99"/>
      <c r="O101" s="115">
        <f t="shared" si="57"/>
        <v>3.9986999999999999</v>
      </c>
      <c r="P101" s="100">
        <f t="shared" si="44"/>
        <v>14.81</v>
      </c>
    </row>
    <row r="102" spans="1:16" s="1" customFormat="1" ht="15" customHeight="1" x14ac:dyDescent="0.25">
      <c r="A102" s="59">
        <v>19</v>
      </c>
      <c r="B102" s="48">
        <v>61390</v>
      </c>
      <c r="C102" s="19" t="s">
        <v>84</v>
      </c>
      <c r="D102" s="164">
        <v>10</v>
      </c>
      <c r="E102" s="165">
        <v>10</v>
      </c>
      <c r="F102" s="165"/>
      <c r="G102" s="165"/>
      <c r="H102" s="165"/>
      <c r="I102" s="137"/>
      <c r="J102" s="43">
        <v>48.9</v>
      </c>
      <c r="K102" s="21"/>
      <c r="L102" s="97">
        <f t="shared" si="45"/>
        <v>10</v>
      </c>
      <c r="M102" s="98">
        <f t="shared" si="46"/>
        <v>0</v>
      </c>
      <c r="N102" s="99"/>
      <c r="O102" s="98">
        <f t="shared" si="57"/>
        <v>1</v>
      </c>
      <c r="P102" s="100">
        <f t="shared" si="44"/>
        <v>10</v>
      </c>
    </row>
    <row r="103" spans="1:16" s="1" customFormat="1" ht="15" customHeight="1" x14ac:dyDescent="0.25">
      <c r="A103" s="16">
        <v>20</v>
      </c>
      <c r="B103" s="48">
        <v>61410</v>
      </c>
      <c r="C103" s="19" t="s">
        <v>85</v>
      </c>
      <c r="D103" s="136">
        <v>22</v>
      </c>
      <c r="E103" s="137">
        <v>9.09</v>
      </c>
      <c r="F103" s="137"/>
      <c r="G103" s="137"/>
      <c r="H103" s="137"/>
      <c r="I103" s="137"/>
      <c r="J103" s="43">
        <v>56.36</v>
      </c>
      <c r="K103" s="21"/>
      <c r="L103" s="97">
        <f t="shared" si="45"/>
        <v>22</v>
      </c>
      <c r="M103" s="98">
        <f t="shared" si="46"/>
        <v>0</v>
      </c>
      <c r="N103" s="99"/>
      <c r="O103" s="98">
        <f t="shared" si="57"/>
        <v>1.9997999999999998</v>
      </c>
      <c r="P103" s="100">
        <f t="shared" si="44"/>
        <v>9.09</v>
      </c>
    </row>
    <row r="104" spans="1:16" s="1" customFormat="1" ht="15" customHeight="1" x14ac:dyDescent="0.25">
      <c r="A104" s="11">
        <v>21</v>
      </c>
      <c r="B104" s="48">
        <v>61430</v>
      </c>
      <c r="C104" s="19" t="s">
        <v>113</v>
      </c>
      <c r="D104" s="164">
        <v>84</v>
      </c>
      <c r="E104" s="165">
        <v>10.71</v>
      </c>
      <c r="F104" s="165"/>
      <c r="G104" s="165"/>
      <c r="H104" s="165"/>
      <c r="I104" s="165"/>
      <c r="J104" s="43">
        <v>54.73</v>
      </c>
      <c r="K104" s="21"/>
      <c r="L104" s="97">
        <f t="shared" si="45"/>
        <v>84</v>
      </c>
      <c r="M104" s="98">
        <f t="shared" si="46"/>
        <v>0</v>
      </c>
      <c r="N104" s="99"/>
      <c r="O104" s="98">
        <f t="shared" si="57"/>
        <v>8.9964000000000013</v>
      </c>
      <c r="P104" s="100">
        <f t="shared" si="44"/>
        <v>10.71</v>
      </c>
    </row>
    <row r="105" spans="1:16" s="1" customFormat="1" ht="15" customHeight="1" x14ac:dyDescent="0.25">
      <c r="A105" s="11">
        <v>22</v>
      </c>
      <c r="B105" s="48">
        <v>61440</v>
      </c>
      <c r="C105" s="19" t="s">
        <v>86</v>
      </c>
      <c r="D105" s="136">
        <v>36</v>
      </c>
      <c r="E105" s="137">
        <v>8.33</v>
      </c>
      <c r="F105" s="137"/>
      <c r="G105" s="137"/>
      <c r="H105" s="137"/>
      <c r="I105" s="137"/>
      <c r="J105" s="43">
        <v>61.14</v>
      </c>
      <c r="K105" s="21"/>
      <c r="L105" s="97">
        <f t="shared" si="45"/>
        <v>36</v>
      </c>
      <c r="M105" s="98">
        <f t="shared" si="46"/>
        <v>0</v>
      </c>
      <c r="N105" s="99"/>
      <c r="O105" s="98">
        <f t="shared" si="57"/>
        <v>2.9988000000000001</v>
      </c>
      <c r="P105" s="100">
        <f t="shared" si="44"/>
        <v>8.33</v>
      </c>
    </row>
    <row r="106" spans="1:16" s="1" customFormat="1" ht="15" customHeight="1" x14ac:dyDescent="0.25">
      <c r="A106" s="11">
        <v>23</v>
      </c>
      <c r="B106" s="48">
        <v>61450</v>
      </c>
      <c r="C106" s="19" t="s">
        <v>114</v>
      </c>
      <c r="D106" s="136">
        <v>50</v>
      </c>
      <c r="E106" s="137">
        <v>2</v>
      </c>
      <c r="F106" s="137"/>
      <c r="G106" s="137"/>
      <c r="H106" s="137"/>
      <c r="I106" s="137"/>
      <c r="J106" s="43">
        <v>60.16</v>
      </c>
      <c r="K106" s="21"/>
      <c r="L106" s="97">
        <f t="shared" si="45"/>
        <v>50</v>
      </c>
      <c r="M106" s="98">
        <f t="shared" si="46"/>
        <v>0</v>
      </c>
      <c r="N106" s="99"/>
      <c r="O106" s="98">
        <f t="shared" si="57"/>
        <v>1</v>
      </c>
      <c r="P106" s="100">
        <f t="shared" si="44"/>
        <v>2</v>
      </c>
    </row>
    <row r="107" spans="1:16" s="1" customFormat="1" ht="15" customHeight="1" x14ac:dyDescent="0.25">
      <c r="A107" s="11">
        <v>24</v>
      </c>
      <c r="B107" s="48">
        <v>61470</v>
      </c>
      <c r="C107" s="19" t="s">
        <v>87</v>
      </c>
      <c r="D107" s="136">
        <v>28</v>
      </c>
      <c r="E107" s="137">
        <v>10.71</v>
      </c>
      <c r="F107" s="137"/>
      <c r="G107" s="137"/>
      <c r="H107" s="137"/>
      <c r="I107" s="137"/>
      <c r="J107" s="43">
        <v>43.18</v>
      </c>
      <c r="K107" s="21"/>
      <c r="L107" s="97">
        <f t="shared" si="45"/>
        <v>28</v>
      </c>
      <c r="M107" s="98">
        <f t="shared" si="46"/>
        <v>0</v>
      </c>
      <c r="N107" s="99"/>
      <c r="O107" s="98">
        <f t="shared" si="57"/>
        <v>2.9988000000000001</v>
      </c>
      <c r="P107" s="100">
        <f t="shared" si="44"/>
        <v>10.71</v>
      </c>
    </row>
    <row r="108" spans="1:16" s="1" customFormat="1" ht="15" customHeight="1" x14ac:dyDescent="0.25">
      <c r="A108" s="11">
        <v>25</v>
      </c>
      <c r="B108" s="48">
        <v>61490</v>
      </c>
      <c r="C108" s="19" t="s">
        <v>115</v>
      </c>
      <c r="D108" s="164">
        <v>62</v>
      </c>
      <c r="E108" s="165">
        <v>6.45</v>
      </c>
      <c r="F108" s="165"/>
      <c r="G108" s="165"/>
      <c r="H108" s="165"/>
      <c r="I108" s="158"/>
      <c r="J108" s="43">
        <v>56.79</v>
      </c>
      <c r="K108" s="21"/>
      <c r="L108" s="97">
        <f t="shared" si="45"/>
        <v>62</v>
      </c>
      <c r="M108" s="98">
        <f t="shared" si="46"/>
        <v>0</v>
      </c>
      <c r="N108" s="99"/>
      <c r="O108" s="98">
        <f t="shared" si="57"/>
        <v>3.9990000000000006</v>
      </c>
      <c r="P108" s="100">
        <f t="shared" si="44"/>
        <v>6.45</v>
      </c>
    </row>
    <row r="109" spans="1:16" s="1" customFormat="1" ht="15" customHeight="1" x14ac:dyDescent="0.25">
      <c r="A109" s="11">
        <v>26</v>
      </c>
      <c r="B109" s="48">
        <v>61500</v>
      </c>
      <c r="C109" s="19" t="s">
        <v>116</v>
      </c>
      <c r="D109" s="164">
        <v>78</v>
      </c>
      <c r="E109" s="165">
        <v>6.41</v>
      </c>
      <c r="F109" s="165"/>
      <c r="G109" s="165"/>
      <c r="H109" s="165"/>
      <c r="I109" s="165"/>
      <c r="J109" s="43">
        <v>59.92</v>
      </c>
      <c r="K109" s="21"/>
      <c r="L109" s="97">
        <f t="shared" si="45"/>
        <v>78</v>
      </c>
      <c r="M109" s="98">
        <f t="shared" si="46"/>
        <v>0</v>
      </c>
      <c r="N109" s="99"/>
      <c r="O109" s="98">
        <f t="shared" si="57"/>
        <v>4.9998000000000005</v>
      </c>
      <c r="P109" s="100">
        <f t="shared" si="44"/>
        <v>6.41</v>
      </c>
    </row>
    <row r="110" spans="1:16" s="1" customFormat="1" ht="15" customHeight="1" x14ac:dyDescent="0.25">
      <c r="A110" s="11">
        <v>27</v>
      </c>
      <c r="B110" s="48">
        <v>61510</v>
      </c>
      <c r="C110" s="19" t="s">
        <v>88</v>
      </c>
      <c r="D110" s="164">
        <v>59</v>
      </c>
      <c r="E110" s="165">
        <v>5.08</v>
      </c>
      <c r="F110" s="165"/>
      <c r="G110" s="165"/>
      <c r="H110" s="165"/>
      <c r="I110" s="158"/>
      <c r="J110" s="65">
        <v>54.71</v>
      </c>
      <c r="K110" s="21"/>
      <c r="L110" s="97">
        <f t="shared" si="45"/>
        <v>59</v>
      </c>
      <c r="M110" s="98">
        <f t="shared" si="46"/>
        <v>0</v>
      </c>
      <c r="N110" s="99"/>
      <c r="O110" s="98">
        <f t="shared" si="57"/>
        <v>2.9972000000000003</v>
      </c>
      <c r="P110" s="100">
        <f t="shared" si="44"/>
        <v>5.08</v>
      </c>
    </row>
    <row r="111" spans="1:16" s="1" customFormat="1" ht="15" customHeight="1" x14ac:dyDescent="0.25">
      <c r="A111" s="11">
        <v>28</v>
      </c>
      <c r="B111" s="50">
        <v>61520</v>
      </c>
      <c r="C111" s="22" t="s">
        <v>117</v>
      </c>
      <c r="D111" s="164">
        <v>63</v>
      </c>
      <c r="E111" s="165">
        <v>7.94</v>
      </c>
      <c r="F111" s="165"/>
      <c r="G111" s="165"/>
      <c r="H111" s="165"/>
      <c r="I111" s="155"/>
      <c r="J111" s="43">
        <v>60.68</v>
      </c>
      <c r="K111" s="21"/>
      <c r="L111" s="97">
        <f t="shared" si="45"/>
        <v>63</v>
      </c>
      <c r="M111" s="98">
        <f t="shared" si="46"/>
        <v>0</v>
      </c>
      <c r="N111" s="99"/>
      <c r="O111" s="98">
        <f t="shared" si="57"/>
        <v>5.0022000000000002</v>
      </c>
      <c r="P111" s="100">
        <f t="shared" si="44"/>
        <v>7.94</v>
      </c>
    </row>
    <row r="112" spans="1:16" s="1" customFormat="1" ht="15" customHeight="1" x14ac:dyDescent="0.25">
      <c r="A112" s="15">
        <v>29</v>
      </c>
      <c r="B112" s="50">
        <v>61540</v>
      </c>
      <c r="C112" s="22" t="s">
        <v>135</v>
      </c>
      <c r="D112" s="130">
        <v>40</v>
      </c>
      <c r="E112" s="131">
        <v>7.5</v>
      </c>
      <c r="F112" s="131"/>
      <c r="G112" s="131"/>
      <c r="H112" s="131"/>
      <c r="I112" s="132"/>
      <c r="J112" s="46">
        <v>50.18</v>
      </c>
      <c r="K112" s="21"/>
      <c r="L112" s="97">
        <f t="shared" si="45"/>
        <v>40</v>
      </c>
      <c r="M112" s="98">
        <f t="shared" ref="M112" si="61">N112*L112/100</f>
        <v>0</v>
      </c>
      <c r="N112" s="99"/>
      <c r="O112" s="98">
        <f t="shared" ref="O112" si="62">P112*L112/100</f>
        <v>3</v>
      </c>
      <c r="P112" s="100">
        <f t="shared" ref="P112" si="63">E112</f>
        <v>7.5</v>
      </c>
    </row>
    <row r="113" spans="1:16" s="1" customFormat="1" ht="15" customHeight="1" x14ac:dyDescent="0.25">
      <c r="A113" s="15">
        <v>30</v>
      </c>
      <c r="B113" s="50">
        <v>61560</v>
      </c>
      <c r="C113" s="22" t="s">
        <v>119</v>
      </c>
      <c r="D113" s="156"/>
      <c r="E113" s="165"/>
      <c r="F113" s="165"/>
      <c r="G113" s="165"/>
      <c r="H113" s="165"/>
      <c r="I113" s="158"/>
      <c r="J113" s="46"/>
      <c r="K113" s="21"/>
      <c r="L113" s="97"/>
      <c r="M113" s="98"/>
      <c r="N113" s="99"/>
      <c r="O113" s="115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121</v>
      </c>
      <c r="D114" s="157"/>
      <c r="E114" s="163"/>
      <c r="F114" s="163"/>
      <c r="G114" s="163"/>
      <c r="H114" s="163"/>
      <c r="I114" s="163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106</v>
      </c>
      <c r="D115" s="76">
        <f>SUM(D116:D124)</f>
        <v>286</v>
      </c>
      <c r="E115" s="38">
        <f>AVERAGE(E116:E124)</f>
        <v>8.6660000000000004</v>
      </c>
      <c r="F115" s="38">
        <f t="shared" ref="F115:I115" si="64">SUM(F116:F124)</f>
        <v>0</v>
      </c>
      <c r="G115" s="38">
        <f t="shared" si="64"/>
        <v>0</v>
      </c>
      <c r="H115" s="38">
        <f t="shared" si="64"/>
        <v>0</v>
      </c>
      <c r="I115" s="38">
        <f t="shared" si="64"/>
        <v>0</v>
      </c>
      <c r="J115" s="39">
        <f>AVERAGE(J116:J124)</f>
        <v>54.555714285714281</v>
      </c>
      <c r="K115" s="21"/>
      <c r="L115" s="111">
        <f t="shared" si="45"/>
        <v>286</v>
      </c>
      <c r="M115" s="112">
        <f>SUM(M116:M124)</f>
        <v>0</v>
      </c>
      <c r="N115" s="113">
        <f t="shared" si="56"/>
        <v>0</v>
      </c>
      <c r="O115" s="112">
        <f>SUM(O116:O124)</f>
        <v>19.000900000000001</v>
      </c>
      <c r="P115" s="114">
        <f t="shared" si="44"/>
        <v>8.6660000000000004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89</v>
      </c>
      <c r="D116" s="140">
        <v>44</v>
      </c>
      <c r="E116" s="141"/>
      <c r="F116" s="141"/>
      <c r="G116" s="141"/>
      <c r="H116" s="141"/>
      <c r="I116" s="141"/>
      <c r="J116" s="42">
        <v>63.8</v>
      </c>
      <c r="K116" s="21"/>
      <c r="L116" s="93">
        <f t="shared" si="45"/>
        <v>44</v>
      </c>
      <c r="M116" s="94">
        <f t="shared" ref="M116:M120" si="65">N116*L116/100</f>
        <v>0</v>
      </c>
      <c r="N116" s="95"/>
      <c r="O116" s="94">
        <f t="shared" ref="O116:O120" si="66">P116*L116/100</f>
        <v>0</v>
      </c>
      <c r="P116" s="96">
        <f t="shared" si="44"/>
        <v>0</v>
      </c>
    </row>
    <row r="117" spans="1:16" s="1" customFormat="1" ht="15" customHeight="1" x14ac:dyDescent="0.25">
      <c r="A117" s="16">
        <v>2</v>
      </c>
      <c r="B117" s="48">
        <v>70110</v>
      </c>
      <c r="C117" s="19" t="s">
        <v>92</v>
      </c>
      <c r="D117" s="136">
        <v>32</v>
      </c>
      <c r="E117" s="137">
        <v>12.5</v>
      </c>
      <c r="F117" s="137"/>
      <c r="G117" s="137"/>
      <c r="H117" s="137"/>
      <c r="I117" s="137"/>
      <c r="J117" s="43">
        <v>48.44</v>
      </c>
      <c r="K117" s="21"/>
      <c r="L117" s="97">
        <f t="shared" si="45"/>
        <v>32</v>
      </c>
      <c r="M117" s="98">
        <f t="shared" si="65"/>
        <v>0</v>
      </c>
      <c r="N117" s="99"/>
      <c r="O117" s="98">
        <f t="shared" si="66"/>
        <v>4</v>
      </c>
      <c r="P117" s="100">
        <f t="shared" si="44"/>
        <v>12.5</v>
      </c>
    </row>
    <row r="118" spans="1:16" s="1" customFormat="1" ht="15" customHeight="1" x14ac:dyDescent="0.25">
      <c r="A118" s="11">
        <v>3</v>
      </c>
      <c r="B118" s="48">
        <v>70021</v>
      </c>
      <c r="C118" s="19" t="s">
        <v>90</v>
      </c>
      <c r="D118" s="164">
        <v>54</v>
      </c>
      <c r="E118" s="165">
        <v>1.85</v>
      </c>
      <c r="F118" s="165"/>
      <c r="G118" s="165"/>
      <c r="H118" s="165"/>
      <c r="I118" s="165"/>
      <c r="J118" s="43">
        <v>62.02</v>
      </c>
      <c r="K118" s="21"/>
      <c r="L118" s="97">
        <f t="shared" si="45"/>
        <v>54</v>
      </c>
      <c r="M118" s="98">
        <f t="shared" si="65"/>
        <v>0</v>
      </c>
      <c r="N118" s="99"/>
      <c r="O118" s="98">
        <f t="shared" si="66"/>
        <v>0.99900000000000011</v>
      </c>
      <c r="P118" s="100">
        <f t="shared" si="44"/>
        <v>1.85</v>
      </c>
    </row>
    <row r="119" spans="1:16" s="1" customFormat="1" ht="15" customHeight="1" x14ac:dyDescent="0.25">
      <c r="A119" s="11">
        <v>4</v>
      </c>
      <c r="B119" s="48">
        <v>70040</v>
      </c>
      <c r="C119" s="19" t="s">
        <v>91</v>
      </c>
      <c r="D119" s="136">
        <v>3</v>
      </c>
      <c r="E119" s="137"/>
      <c r="F119" s="137"/>
      <c r="G119" s="137"/>
      <c r="H119" s="137"/>
      <c r="I119" s="137"/>
      <c r="J119" s="43">
        <v>42.67</v>
      </c>
      <c r="K119" s="21"/>
      <c r="L119" s="97">
        <f t="shared" si="45"/>
        <v>3</v>
      </c>
      <c r="M119" s="98">
        <f t="shared" si="65"/>
        <v>0</v>
      </c>
      <c r="N119" s="99"/>
      <c r="O119" s="98">
        <f t="shared" si="66"/>
        <v>0</v>
      </c>
      <c r="P119" s="100">
        <f t="shared" si="44"/>
        <v>0</v>
      </c>
    </row>
    <row r="120" spans="1:16" s="1" customFormat="1" ht="15" customHeight="1" x14ac:dyDescent="0.25">
      <c r="A120" s="11">
        <v>5</v>
      </c>
      <c r="B120" s="48">
        <v>70100</v>
      </c>
      <c r="C120" s="19" t="s">
        <v>107</v>
      </c>
      <c r="D120" s="136">
        <v>56</v>
      </c>
      <c r="E120" s="137">
        <v>1.79</v>
      </c>
      <c r="F120" s="137"/>
      <c r="G120" s="137"/>
      <c r="H120" s="137"/>
      <c r="I120" s="137"/>
      <c r="J120" s="43">
        <v>61.2</v>
      </c>
      <c r="K120" s="21"/>
      <c r="L120" s="97">
        <f t="shared" si="45"/>
        <v>56</v>
      </c>
      <c r="M120" s="98">
        <f t="shared" si="65"/>
        <v>0</v>
      </c>
      <c r="N120" s="99"/>
      <c r="O120" s="98">
        <f t="shared" si="66"/>
        <v>1.0024000000000002</v>
      </c>
      <c r="P120" s="100">
        <f t="shared" si="44"/>
        <v>1.79</v>
      </c>
    </row>
    <row r="121" spans="1:16" s="1" customFormat="1" ht="15" customHeight="1" x14ac:dyDescent="0.25">
      <c r="A121" s="11">
        <v>6</v>
      </c>
      <c r="B121" s="48">
        <v>70270</v>
      </c>
      <c r="C121" s="19" t="s">
        <v>93</v>
      </c>
      <c r="D121" s="164">
        <v>35</v>
      </c>
      <c r="E121" s="165">
        <v>14.29</v>
      </c>
      <c r="F121" s="165"/>
      <c r="G121" s="165"/>
      <c r="H121" s="165"/>
      <c r="I121" s="158"/>
      <c r="J121" s="43">
        <v>54.89</v>
      </c>
      <c r="K121" s="21"/>
      <c r="L121" s="97">
        <f t="shared" si="45"/>
        <v>35</v>
      </c>
      <c r="M121" s="98">
        <f t="shared" si="46"/>
        <v>0</v>
      </c>
      <c r="N121" s="99"/>
      <c r="O121" s="98">
        <f t="shared" ref="O121:O123" si="67">P121*L121/100</f>
        <v>5.0015000000000001</v>
      </c>
      <c r="P121" s="100">
        <f t="shared" si="44"/>
        <v>14.29</v>
      </c>
    </row>
    <row r="122" spans="1:16" s="1" customFormat="1" ht="15" customHeight="1" x14ac:dyDescent="0.25">
      <c r="A122" s="11">
        <v>7</v>
      </c>
      <c r="B122" s="48">
        <v>70510</v>
      </c>
      <c r="C122" s="19" t="s">
        <v>94</v>
      </c>
      <c r="D122" s="159"/>
      <c r="E122" s="165"/>
      <c r="F122" s="165"/>
      <c r="G122" s="165"/>
      <c r="H122" s="165"/>
      <c r="I122" s="158"/>
      <c r="J122" s="43"/>
      <c r="K122" s="21"/>
      <c r="L122" s="97"/>
      <c r="M122" s="98"/>
      <c r="N122" s="99"/>
      <c r="O122" s="98"/>
      <c r="P122" s="105"/>
    </row>
    <row r="123" spans="1:16" s="1" customFormat="1" ht="15" customHeight="1" x14ac:dyDescent="0.25">
      <c r="A123" s="15">
        <v>8</v>
      </c>
      <c r="B123" s="50">
        <v>10880</v>
      </c>
      <c r="C123" s="22" t="s">
        <v>118</v>
      </c>
      <c r="D123" s="162">
        <v>62</v>
      </c>
      <c r="E123" s="163">
        <v>12.9</v>
      </c>
      <c r="F123" s="163"/>
      <c r="G123" s="163"/>
      <c r="H123" s="163"/>
      <c r="I123" s="158"/>
      <c r="J123" s="46">
        <v>48.87</v>
      </c>
      <c r="K123" s="21"/>
      <c r="L123" s="97">
        <f t="shared" si="45"/>
        <v>62</v>
      </c>
      <c r="M123" s="98">
        <f t="shared" si="46"/>
        <v>0</v>
      </c>
      <c r="N123" s="99"/>
      <c r="O123" s="98">
        <f t="shared" si="67"/>
        <v>7.9980000000000011</v>
      </c>
      <c r="P123" s="100">
        <f t="shared" si="44"/>
        <v>12.9</v>
      </c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120</v>
      </c>
      <c r="D124" s="160"/>
      <c r="E124" s="161"/>
      <c r="F124" s="161"/>
      <c r="G124" s="161"/>
      <c r="H124" s="161"/>
      <c r="I124" s="161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284" t="s">
        <v>97</v>
      </c>
      <c r="E125" s="284"/>
      <c r="F125" s="284"/>
      <c r="G125" s="284"/>
      <c r="H125" s="284"/>
      <c r="I125" s="284"/>
      <c r="J125" s="57">
        <f>AVERAGE(J7,J9:J16,J18:J29,J31:J47,J49:J67,J69:J82,J84:J114,J116:J124)</f>
        <v>52.269072164948476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E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36" priority="5" stopIfTrue="1" operator="equal">
      <formula>$J$125</formula>
    </cfRule>
    <cfRule type="containsBlanks" dxfId="35" priority="407" stopIfTrue="1">
      <formula>LEN(TRIM(J6))=0</formula>
    </cfRule>
    <cfRule type="cellIs" dxfId="34" priority="408" stopIfTrue="1" operator="lessThan">
      <formula>50</formula>
    </cfRule>
    <cfRule type="cellIs" dxfId="33" priority="409" stopIfTrue="1" operator="between">
      <formula>$J$125</formula>
      <formula>50</formula>
    </cfRule>
    <cfRule type="cellIs" dxfId="32" priority="410" stopIfTrue="1" operator="between">
      <formula>75</formula>
      <formula>$J$125</formula>
    </cfRule>
    <cfRule type="cellIs" dxfId="31" priority="420" stopIfTrue="1" operator="greaterThanOrEqual">
      <formula>75</formula>
    </cfRule>
  </conditionalFormatting>
  <conditionalFormatting sqref="N7:N124">
    <cfRule type="containsBlanks" dxfId="30" priority="6">
      <formula>LEN(TRIM(N7))=0</formula>
    </cfRule>
  </conditionalFormatting>
  <conditionalFormatting sqref="O7:O124">
    <cfRule type="containsBlanks" dxfId="29" priority="1">
      <formula>LEN(TRIM(O7))=0</formula>
    </cfRule>
    <cfRule type="cellIs" dxfId="28" priority="2" operator="greaterThanOrEqual">
      <formula>10</formula>
    </cfRule>
    <cfRule type="cellIs" dxfId="27" priority="3" operator="between">
      <formula>0.99</formula>
      <formula>10</formula>
    </cfRule>
    <cfRule type="cellIs" dxfId="26" priority="4" operator="equal">
      <formula>0</formula>
    </cfRule>
  </conditionalFormatting>
  <conditionalFormatting sqref="P7:P124">
    <cfRule type="containsBlanks" dxfId="25" priority="7">
      <formula>LEN(TRIM(P7))=0</formula>
    </cfRule>
    <cfRule type="cellIs" dxfId="24" priority="8" operator="equal">
      <formula>10</formula>
    </cfRule>
    <cfRule type="cellIs" dxfId="23" priority="10" operator="equal">
      <formula>0</formula>
    </cfRule>
    <cfRule type="cellIs" dxfId="22" priority="12" operator="between">
      <formula>1</formula>
      <formula>10</formula>
    </cfRule>
    <cfRule type="cellIs" dxfId="21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6"/>
  <sheetViews>
    <sheetView zoomScale="90" zoomScaleNormal="90" workbookViewId="0">
      <pane xSplit="11" ySplit="6" topLeftCell="L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10" width="7.7109375" customWidth="1"/>
    <col min="11" max="11" width="8.7109375" style="2" customWidth="1"/>
    <col min="12" max="12" width="6.5703125" customWidth="1"/>
    <col min="13" max="17" width="10.7109375" customWidth="1"/>
    <col min="18" max="18" width="9.28515625" customWidth="1"/>
  </cols>
  <sheetData>
    <row r="1" spans="1:18" ht="18" customHeight="1" x14ac:dyDescent="0.25">
      <c r="M1" s="117"/>
      <c r="N1" s="17" t="s">
        <v>137</v>
      </c>
    </row>
    <row r="2" spans="1:18" ht="18" customHeight="1" x14ac:dyDescent="0.25">
      <c r="A2" s="4"/>
      <c r="B2" s="4"/>
      <c r="C2" s="269" t="s">
        <v>128</v>
      </c>
      <c r="D2" s="269"/>
      <c r="E2" s="66"/>
      <c r="F2" s="66"/>
      <c r="G2" s="66"/>
      <c r="H2" s="66"/>
      <c r="I2" s="66"/>
      <c r="J2" s="66"/>
      <c r="K2" s="26">
        <v>2021</v>
      </c>
      <c r="L2" s="4"/>
      <c r="M2" s="27"/>
      <c r="N2" s="17" t="s">
        <v>138</v>
      </c>
    </row>
    <row r="3" spans="1:18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5"/>
      <c r="L3" s="4"/>
      <c r="M3" s="204"/>
      <c r="N3" s="17" t="s">
        <v>148</v>
      </c>
    </row>
    <row r="4" spans="1:18" ht="18" customHeight="1" thickBot="1" x14ac:dyDescent="0.3">
      <c r="A4" s="275" t="s">
        <v>0</v>
      </c>
      <c r="B4" s="277" t="s">
        <v>1</v>
      </c>
      <c r="C4" s="277" t="s">
        <v>2</v>
      </c>
      <c r="D4" s="285" t="s">
        <v>3</v>
      </c>
      <c r="E4" s="287" t="s">
        <v>132</v>
      </c>
      <c r="F4" s="288"/>
      <c r="G4" s="288"/>
      <c r="H4" s="288"/>
      <c r="I4" s="288"/>
      <c r="J4" s="289"/>
      <c r="K4" s="282" t="s">
        <v>98</v>
      </c>
      <c r="L4" s="4"/>
      <c r="M4" s="18"/>
      <c r="N4" s="17" t="s">
        <v>139</v>
      </c>
    </row>
    <row r="5" spans="1:18" ht="43.5" customHeight="1" thickBot="1" x14ac:dyDescent="0.3">
      <c r="A5" s="276"/>
      <c r="B5" s="278"/>
      <c r="C5" s="278"/>
      <c r="D5" s="286"/>
      <c r="E5" s="188" t="s">
        <v>124</v>
      </c>
      <c r="F5" s="3" t="s">
        <v>131</v>
      </c>
      <c r="G5" s="3" t="s">
        <v>140</v>
      </c>
      <c r="H5" s="3" t="s">
        <v>141</v>
      </c>
      <c r="I5" s="3" t="s">
        <v>127</v>
      </c>
      <c r="J5" s="3">
        <v>100</v>
      </c>
      <c r="K5" s="283"/>
      <c r="L5" s="4"/>
      <c r="M5" s="87" t="s">
        <v>123</v>
      </c>
      <c r="N5" s="88" t="s">
        <v>133</v>
      </c>
      <c r="O5" s="88" t="s">
        <v>142</v>
      </c>
      <c r="P5" s="88" t="s">
        <v>129</v>
      </c>
      <c r="Q5" s="88" t="s">
        <v>130</v>
      </c>
    </row>
    <row r="6" spans="1:18" ht="15" customHeight="1" thickBot="1" x14ac:dyDescent="0.3">
      <c r="A6" s="29"/>
      <c r="B6" s="30"/>
      <c r="C6" s="30" t="s">
        <v>99</v>
      </c>
      <c r="D6" s="31">
        <f>D7+D8+D17+D30+D48+D68+D83+D115</f>
        <v>3046</v>
      </c>
      <c r="E6" s="170">
        <f>AVERAGE(E7,E9:E16,E18:E29,E31:E47,E49:E67,E69:E82,E84:E114,E116:E124)</f>
        <v>10.290461538461541</v>
      </c>
      <c r="F6" s="194">
        <f t="shared" ref="F6:I6" si="0">AVERAGE(F7,F9:F16,F18:F29,F31:F47,F49:F67,F69:F82,F84:F114,F116:F124)</f>
        <v>14.206666666666669</v>
      </c>
      <c r="G6" s="186">
        <f t="shared" si="0"/>
        <v>54.392551020408177</v>
      </c>
      <c r="H6" s="194">
        <f t="shared" si="0"/>
        <v>20.375777777777778</v>
      </c>
      <c r="I6" s="197">
        <f t="shared" si="0"/>
        <v>11.492763157894739</v>
      </c>
      <c r="J6" s="191">
        <v>0</v>
      </c>
      <c r="K6" s="118">
        <v>56.84</v>
      </c>
      <c r="L6" s="21"/>
      <c r="M6" s="111">
        <f>D6</f>
        <v>3046</v>
      </c>
      <c r="N6" s="112">
        <f>N7+N8+N17+N30+N48+N68+N83+N115</f>
        <v>1009.9956</v>
      </c>
      <c r="O6" s="113">
        <f>SUM(H6:J6)</f>
        <v>31.868540935672517</v>
      </c>
      <c r="P6" s="112">
        <f>P7+P8+P17+P30+P48+P68+P83+P115</f>
        <v>182.9991</v>
      </c>
      <c r="Q6" s="114">
        <f t="shared" ref="Q6:Q68" si="1">E6</f>
        <v>10.290461538461541</v>
      </c>
      <c r="R6" s="58"/>
    </row>
    <row r="7" spans="1:18" ht="15" customHeight="1" thickBot="1" x14ac:dyDescent="0.3">
      <c r="A7" s="47">
        <v>1</v>
      </c>
      <c r="B7" s="62">
        <v>50050</v>
      </c>
      <c r="C7" s="28" t="s">
        <v>55</v>
      </c>
      <c r="D7" s="69">
        <v>39</v>
      </c>
      <c r="E7" s="175"/>
      <c r="F7" s="147">
        <v>12.82</v>
      </c>
      <c r="G7" s="175">
        <v>48.72</v>
      </c>
      <c r="H7" s="147">
        <v>23.08</v>
      </c>
      <c r="I7" s="175">
        <v>15.38</v>
      </c>
      <c r="J7" s="178"/>
      <c r="K7" s="63">
        <v>59</v>
      </c>
      <c r="L7" s="64"/>
      <c r="M7" s="89">
        <f t="shared" ref="M7:M69" si="2">D7</f>
        <v>39</v>
      </c>
      <c r="N7" s="90">
        <f t="shared" ref="N7:N69" si="3">O7*M7/100</f>
        <v>14.999400000000001</v>
      </c>
      <c r="O7" s="91">
        <f t="shared" ref="O7:O70" si="4">I7+J7+H7</f>
        <v>38.46</v>
      </c>
      <c r="P7" s="90">
        <f t="shared" ref="P7:P69" si="5">Q7*M7/100</f>
        <v>0</v>
      </c>
      <c r="Q7" s="92">
        <f t="shared" si="1"/>
        <v>0</v>
      </c>
      <c r="R7" s="60"/>
    </row>
    <row r="8" spans="1:18" ht="15" customHeight="1" thickBot="1" x14ac:dyDescent="0.3">
      <c r="A8" s="32"/>
      <c r="B8" s="25"/>
      <c r="C8" s="33" t="s">
        <v>100</v>
      </c>
      <c r="D8" s="34">
        <f>SUM(D9:D16)</f>
        <v>264</v>
      </c>
      <c r="E8" s="152">
        <f>AVERAGE(E9:E16)</f>
        <v>10.625714285714285</v>
      </c>
      <c r="F8" s="81">
        <f>AVERAGE(F9:F16)</f>
        <v>10.290000000000001</v>
      </c>
      <c r="G8" s="177">
        <f t="shared" ref="G8:H8" si="6">AVERAGE(G9:G16)</f>
        <v>52.543749999999996</v>
      </c>
      <c r="H8" s="81">
        <f t="shared" si="6"/>
        <v>17.372499999999999</v>
      </c>
      <c r="I8" s="177">
        <f>AVERAGE(I9:I16)</f>
        <v>13.994999999999999</v>
      </c>
      <c r="J8" s="81">
        <v>0</v>
      </c>
      <c r="K8" s="41">
        <f>AVERAGE(K9:K16)</f>
        <v>53.540000000000006</v>
      </c>
      <c r="L8" s="21"/>
      <c r="M8" s="111">
        <f t="shared" si="2"/>
        <v>264</v>
      </c>
      <c r="N8" s="112">
        <f>SUM(N9:N16)</f>
        <v>101.00330000000001</v>
      </c>
      <c r="O8" s="113">
        <f t="shared" si="4"/>
        <v>31.3675</v>
      </c>
      <c r="P8" s="112">
        <f>SUM(P9:P16)</f>
        <v>17.997300000000003</v>
      </c>
      <c r="Q8" s="114">
        <f t="shared" si="1"/>
        <v>10.625714285714285</v>
      </c>
      <c r="R8" s="68"/>
    </row>
    <row r="9" spans="1:18" s="1" customFormat="1" ht="15" customHeight="1" x14ac:dyDescent="0.25">
      <c r="A9" s="11">
        <v>1</v>
      </c>
      <c r="B9" s="48">
        <v>10002</v>
      </c>
      <c r="C9" s="19" t="s">
        <v>5</v>
      </c>
      <c r="D9" s="173">
        <v>42</v>
      </c>
      <c r="E9" s="176">
        <v>14.29</v>
      </c>
      <c r="F9" s="147">
        <v>16.670000000000002</v>
      </c>
      <c r="G9" s="175">
        <v>52.38</v>
      </c>
      <c r="H9" s="147">
        <v>11.9</v>
      </c>
      <c r="I9" s="176">
        <v>4.76</v>
      </c>
      <c r="J9" s="147"/>
      <c r="K9" s="43">
        <v>48.48</v>
      </c>
      <c r="L9" s="21"/>
      <c r="M9" s="97">
        <f t="shared" si="2"/>
        <v>42</v>
      </c>
      <c r="N9" s="98">
        <f t="shared" si="3"/>
        <v>6.9972000000000003</v>
      </c>
      <c r="O9" s="99">
        <f t="shared" si="4"/>
        <v>16.66</v>
      </c>
      <c r="P9" s="98">
        <f t="shared" si="5"/>
        <v>6.0017999999999994</v>
      </c>
      <c r="Q9" s="100">
        <f t="shared" si="1"/>
        <v>14.29</v>
      </c>
      <c r="R9" s="61"/>
    </row>
    <row r="10" spans="1:18" s="1" customFormat="1" ht="15" customHeight="1" x14ac:dyDescent="0.25">
      <c r="A10" s="11">
        <v>2</v>
      </c>
      <c r="B10" s="48">
        <v>10090</v>
      </c>
      <c r="C10" s="19" t="s">
        <v>7</v>
      </c>
      <c r="D10" s="173">
        <v>40</v>
      </c>
      <c r="E10" s="179">
        <v>2.5</v>
      </c>
      <c r="F10" s="179">
        <v>15</v>
      </c>
      <c r="G10" s="200">
        <v>37.5</v>
      </c>
      <c r="H10" s="179">
        <v>25</v>
      </c>
      <c r="I10" s="193">
        <v>20</v>
      </c>
      <c r="J10" s="179"/>
      <c r="K10" s="43">
        <v>59.2</v>
      </c>
      <c r="L10" s="21"/>
      <c r="M10" s="97">
        <f t="shared" si="2"/>
        <v>40</v>
      </c>
      <c r="N10" s="98">
        <f t="shared" si="3"/>
        <v>18</v>
      </c>
      <c r="O10" s="99">
        <f t="shared" si="4"/>
        <v>45</v>
      </c>
      <c r="P10" s="98">
        <f t="shared" si="5"/>
        <v>1</v>
      </c>
      <c r="Q10" s="100">
        <f t="shared" si="1"/>
        <v>2.5</v>
      </c>
      <c r="R10" s="61"/>
    </row>
    <row r="11" spans="1:18" s="1" customFormat="1" ht="15" customHeight="1" x14ac:dyDescent="0.25">
      <c r="A11" s="11">
        <v>3</v>
      </c>
      <c r="B11" s="50">
        <v>10004</v>
      </c>
      <c r="C11" s="22" t="s">
        <v>6</v>
      </c>
      <c r="D11" s="183">
        <v>89</v>
      </c>
      <c r="E11" s="179">
        <v>1.1200000000000001</v>
      </c>
      <c r="F11" s="179">
        <v>5.62</v>
      </c>
      <c r="G11" s="200">
        <v>29.21</v>
      </c>
      <c r="H11" s="179">
        <v>33.71</v>
      </c>
      <c r="I11" s="193">
        <v>30.34</v>
      </c>
      <c r="J11" s="179"/>
      <c r="K11" s="46">
        <v>68.900000000000006</v>
      </c>
      <c r="L11" s="21"/>
      <c r="M11" s="97">
        <f t="shared" si="2"/>
        <v>89</v>
      </c>
      <c r="N11" s="98">
        <f t="shared" si="3"/>
        <v>57.0045</v>
      </c>
      <c r="O11" s="99">
        <f t="shared" si="4"/>
        <v>64.05</v>
      </c>
      <c r="P11" s="98">
        <f t="shared" si="5"/>
        <v>0.99680000000000002</v>
      </c>
      <c r="Q11" s="100">
        <f t="shared" si="1"/>
        <v>1.1200000000000001</v>
      </c>
      <c r="R11" s="61"/>
    </row>
    <row r="12" spans="1:18" s="1" customFormat="1" ht="14.25" customHeight="1" x14ac:dyDescent="0.25">
      <c r="A12" s="11">
        <v>4</v>
      </c>
      <c r="B12" s="48">
        <v>10001</v>
      </c>
      <c r="C12" s="19" t="s">
        <v>4</v>
      </c>
      <c r="D12" s="173">
        <v>24</v>
      </c>
      <c r="E12" s="179">
        <v>12.5</v>
      </c>
      <c r="F12" s="179">
        <v>4.17</v>
      </c>
      <c r="G12" s="200">
        <v>62.5</v>
      </c>
      <c r="H12" s="179">
        <v>12.5</v>
      </c>
      <c r="I12" s="193">
        <v>8.33</v>
      </c>
      <c r="J12" s="179"/>
      <c r="K12" s="43">
        <v>54.29</v>
      </c>
      <c r="L12" s="21"/>
      <c r="M12" s="97">
        <f t="shared" si="2"/>
        <v>24</v>
      </c>
      <c r="N12" s="98">
        <f t="shared" si="3"/>
        <v>4.9991999999999992</v>
      </c>
      <c r="O12" s="99">
        <f t="shared" si="4"/>
        <v>20.83</v>
      </c>
      <c r="P12" s="98">
        <f t="shared" si="5"/>
        <v>3</v>
      </c>
      <c r="Q12" s="100">
        <f t="shared" si="1"/>
        <v>12.5</v>
      </c>
      <c r="R12" s="61"/>
    </row>
    <row r="13" spans="1:18" s="1" customFormat="1" ht="15" customHeight="1" x14ac:dyDescent="0.25">
      <c r="A13" s="11">
        <v>5</v>
      </c>
      <c r="B13" s="48">
        <v>10120</v>
      </c>
      <c r="C13" s="19" t="s">
        <v>8</v>
      </c>
      <c r="D13" s="173">
        <v>15</v>
      </c>
      <c r="E13" s="179">
        <v>33.33</v>
      </c>
      <c r="F13" s="179">
        <v>13.33</v>
      </c>
      <c r="G13" s="200">
        <v>46.67</v>
      </c>
      <c r="H13" s="179">
        <v>6.67</v>
      </c>
      <c r="I13" s="193"/>
      <c r="J13" s="179"/>
      <c r="K13" s="43">
        <v>37.93</v>
      </c>
      <c r="L13" s="21"/>
      <c r="M13" s="97">
        <f t="shared" si="2"/>
        <v>15</v>
      </c>
      <c r="N13" s="98">
        <f t="shared" si="3"/>
        <v>1.0004999999999999</v>
      </c>
      <c r="O13" s="99">
        <f t="shared" si="4"/>
        <v>6.67</v>
      </c>
      <c r="P13" s="98">
        <f t="shared" si="5"/>
        <v>4.9995000000000003</v>
      </c>
      <c r="Q13" s="100">
        <f t="shared" si="1"/>
        <v>33.33</v>
      </c>
      <c r="R13" s="61"/>
    </row>
    <row r="14" spans="1:18" s="1" customFormat="1" ht="15" customHeight="1" x14ac:dyDescent="0.25">
      <c r="A14" s="11">
        <v>6</v>
      </c>
      <c r="B14" s="48">
        <v>10190</v>
      </c>
      <c r="C14" s="19" t="s">
        <v>9</v>
      </c>
      <c r="D14" s="173">
        <v>16</v>
      </c>
      <c r="E14" s="179"/>
      <c r="F14" s="179">
        <v>6.25</v>
      </c>
      <c r="G14" s="200">
        <v>75</v>
      </c>
      <c r="H14" s="179">
        <v>12.5</v>
      </c>
      <c r="I14" s="193">
        <v>6.25</v>
      </c>
      <c r="J14" s="179"/>
      <c r="K14" s="43">
        <v>55.19</v>
      </c>
      <c r="L14" s="21"/>
      <c r="M14" s="97">
        <f t="shared" si="2"/>
        <v>16</v>
      </c>
      <c r="N14" s="98">
        <f t="shared" si="3"/>
        <v>3</v>
      </c>
      <c r="O14" s="99">
        <f t="shared" si="4"/>
        <v>18.75</v>
      </c>
      <c r="P14" s="98">
        <f t="shared" si="5"/>
        <v>0</v>
      </c>
      <c r="Q14" s="100">
        <f t="shared" si="1"/>
        <v>0</v>
      </c>
      <c r="R14" s="67"/>
    </row>
    <row r="15" spans="1:18" s="1" customFormat="1" ht="15" customHeight="1" x14ac:dyDescent="0.25">
      <c r="A15" s="11">
        <v>7</v>
      </c>
      <c r="B15" s="48">
        <v>10320</v>
      </c>
      <c r="C15" s="19" t="s">
        <v>10</v>
      </c>
      <c r="D15" s="173">
        <v>21</v>
      </c>
      <c r="E15" s="179">
        <v>4.76</v>
      </c>
      <c r="F15" s="179">
        <v>9.52</v>
      </c>
      <c r="G15" s="200">
        <v>52.38</v>
      </c>
      <c r="H15" s="179">
        <v>19.05</v>
      </c>
      <c r="I15" s="193">
        <v>14.29</v>
      </c>
      <c r="J15" s="179"/>
      <c r="K15" s="43">
        <v>53.04</v>
      </c>
      <c r="L15" s="21"/>
      <c r="M15" s="97">
        <f t="shared" si="2"/>
        <v>21</v>
      </c>
      <c r="N15" s="98">
        <f t="shared" si="3"/>
        <v>7.0014000000000012</v>
      </c>
      <c r="O15" s="99">
        <f t="shared" si="4"/>
        <v>33.340000000000003</v>
      </c>
      <c r="P15" s="98">
        <f t="shared" si="5"/>
        <v>0.99959999999999993</v>
      </c>
      <c r="Q15" s="100">
        <f t="shared" si="1"/>
        <v>4.76</v>
      </c>
      <c r="R15" s="61"/>
    </row>
    <row r="16" spans="1:18" s="1" customFormat="1" ht="15" customHeight="1" thickBot="1" x14ac:dyDescent="0.3">
      <c r="A16" s="12">
        <v>8</v>
      </c>
      <c r="B16" s="52">
        <v>10860</v>
      </c>
      <c r="C16" s="20" t="s">
        <v>111</v>
      </c>
      <c r="D16" s="183">
        <v>17</v>
      </c>
      <c r="E16" s="176">
        <v>5.88</v>
      </c>
      <c r="F16" s="148">
        <v>11.76</v>
      </c>
      <c r="G16" s="175">
        <v>64.709999999999994</v>
      </c>
      <c r="H16" s="148">
        <v>17.649999999999999</v>
      </c>
      <c r="I16" s="176"/>
      <c r="J16" s="148"/>
      <c r="K16" s="45">
        <v>51.29</v>
      </c>
      <c r="L16" s="21"/>
      <c r="M16" s="101">
        <f t="shared" si="2"/>
        <v>17</v>
      </c>
      <c r="N16" s="102">
        <f t="shared" si="3"/>
        <v>3.0004999999999997</v>
      </c>
      <c r="O16" s="103">
        <f t="shared" si="4"/>
        <v>17.649999999999999</v>
      </c>
      <c r="P16" s="102">
        <f t="shared" si="5"/>
        <v>0.99959999999999993</v>
      </c>
      <c r="Q16" s="104">
        <f t="shared" si="1"/>
        <v>5.88</v>
      </c>
      <c r="R16" s="61"/>
    </row>
    <row r="17" spans="1:18" s="1" customFormat="1" ht="15" customHeight="1" thickBot="1" x14ac:dyDescent="0.3">
      <c r="A17" s="35"/>
      <c r="B17" s="51"/>
      <c r="C17" s="37" t="s">
        <v>101</v>
      </c>
      <c r="D17" s="36">
        <f>SUM(D18:D29)</f>
        <v>326</v>
      </c>
      <c r="E17" s="38">
        <f t="shared" ref="E17:I17" si="7">AVERAGE(E18:E29)</f>
        <v>6.4316666666666675</v>
      </c>
      <c r="F17" s="38">
        <f t="shared" si="7"/>
        <v>17.406363636363633</v>
      </c>
      <c r="G17" s="38">
        <f t="shared" si="7"/>
        <v>58.350833333333327</v>
      </c>
      <c r="H17" s="38">
        <f t="shared" si="7"/>
        <v>19.784000000000002</v>
      </c>
      <c r="I17" s="38">
        <f t="shared" si="7"/>
        <v>10.274285714285714</v>
      </c>
      <c r="J17" s="38">
        <v>0</v>
      </c>
      <c r="K17" s="39">
        <f>AVERAGE(K18:K29)</f>
        <v>53.266666666666673</v>
      </c>
      <c r="L17" s="21"/>
      <c r="M17" s="111">
        <f t="shared" si="2"/>
        <v>326</v>
      </c>
      <c r="N17" s="112">
        <f>SUM(N18:N29)</f>
        <v>98.0077</v>
      </c>
      <c r="O17" s="113">
        <f t="shared" si="4"/>
        <v>30.058285714285716</v>
      </c>
      <c r="P17" s="112">
        <f>SUM(P18:P29)</f>
        <v>8.0035999999999987</v>
      </c>
      <c r="Q17" s="114">
        <f t="shared" si="1"/>
        <v>6.4316666666666675</v>
      </c>
      <c r="R17" s="61"/>
    </row>
    <row r="18" spans="1:18" s="1" customFormat="1" ht="15" customHeight="1" x14ac:dyDescent="0.25">
      <c r="A18" s="16">
        <v>1</v>
      </c>
      <c r="B18" s="53">
        <v>20040</v>
      </c>
      <c r="C18" s="14" t="s">
        <v>11</v>
      </c>
      <c r="D18" s="184">
        <v>46</v>
      </c>
      <c r="E18" s="182">
        <v>4.3499999999999996</v>
      </c>
      <c r="F18" s="182">
        <v>19.57</v>
      </c>
      <c r="G18" s="182">
        <v>52.17</v>
      </c>
      <c r="H18" s="182">
        <v>19.57</v>
      </c>
      <c r="I18" s="182">
        <v>4.3499999999999996</v>
      </c>
      <c r="J18" s="182"/>
      <c r="K18" s="44">
        <v>52.3</v>
      </c>
      <c r="L18" s="21"/>
      <c r="M18" s="93">
        <f t="shared" si="2"/>
        <v>46</v>
      </c>
      <c r="N18" s="94">
        <f t="shared" si="3"/>
        <v>11.003200000000001</v>
      </c>
      <c r="O18" s="95">
        <f t="shared" si="4"/>
        <v>23.92</v>
      </c>
      <c r="P18" s="94">
        <f t="shared" si="5"/>
        <v>2.0009999999999999</v>
      </c>
      <c r="Q18" s="96">
        <f t="shared" si="1"/>
        <v>4.3499999999999996</v>
      </c>
      <c r="R18" s="61"/>
    </row>
    <row r="19" spans="1:18" s="1" customFormat="1" ht="15" customHeight="1" x14ac:dyDescent="0.25">
      <c r="A19" s="16">
        <v>2</v>
      </c>
      <c r="B19" s="48">
        <v>20061</v>
      </c>
      <c r="C19" s="19" t="s">
        <v>13</v>
      </c>
      <c r="D19" s="173">
        <v>30</v>
      </c>
      <c r="E19" s="179">
        <v>6.67</v>
      </c>
      <c r="F19" s="179">
        <v>10</v>
      </c>
      <c r="G19" s="179">
        <v>43.33</v>
      </c>
      <c r="H19" s="179">
        <v>36.67</v>
      </c>
      <c r="I19" s="179">
        <v>3.33</v>
      </c>
      <c r="J19" s="179"/>
      <c r="K19" s="43">
        <v>58.7</v>
      </c>
      <c r="L19" s="21"/>
      <c r="M19" s="97">
        <f t="shared" si="2"/>
        <v>30</v>
      </c>
      <c r="N19" s="98">
        <f t="shared" si="3"/>
        <v>12</v>
      </c>
      <c r="O19" s="99">
        <f t="shared" si="4"/>
        <v>40</v>
      </c>
      <c r="P19" s="98">
        <f t="shared" si="5"/>
        <v>2.0009999999999999</v>
      </c>
      <c r="Q19" s="100">
        <f t="shared" si="1"/>
        <v>6.67</v>
      </c>
      <c r="R19" s="61"/>
    </row>
    <row r="20" spans="1:18" s="1" customFormat="1" ht="15" customHeight="1" x14ac:dyDescent="0.25">
      <c r="A20" s="16">
        <v>3</v>
      </c>
      <c r="B20" s="48">
        <v>21020</v>
      </c>
      <c r="C20" s="19" t="s">
        <v>21</v>
      </c>
      <c r="D20" s="173">
        <v>28</v>
      </c>
      <c r="E20" s="179">
        <v>3.57</v>
      </c>
      <c r="F20" s="179">
        <v>3.57</v>
      </c>
      <c r="G20" s="179">
        <v>60.71</v>
      </c>
      <c r="H20" s="179">
        <v>14.29</v>
      </c>
      <c r="I20" s="179">
        <v>17.86</v>
      </c>
      <c r="J20" s="179"/>
      <c r="K20" s="43">
        <v>58.3</v>
      </c>
      <c r="L20" s="21"/>
      <c r="M20" s="97">
        <f t="shared" si="2"/>
        <v>28</v>
      </c>
      <c r="N20" s="98">
        <f t="shared" si="3"/>
        <v>9.0019999999999989</v>
      </c>
      <c r="O20" s="99">
        <f t="shared" si="4"/>
        <v>32.15</v>
      </c>
      <c r="P20" s="98">
        <f t="shared" si="5"/>
        <v>0.99959999999999993</v>
      </c>
      <c r="Q20" s="100">
        <f t="shared" si="1"/>
        <v>3.57</v>
      </c>
      <c r="R20" s="61"/>
    </row>
    <row r="21" spans="1:18" s="1" customFormat="1" ht="15" customHeight="1" x14ac:dyDescent="0.25">
      <c r="A21" s="11">
        <v>4</v>
      </c>
      <c r="B21" s="48">
        <v>20060</v>
      </c>
      <c r="C21" s="19" t="s">
        <v>12</v>
      </c>
      <c r="D21" s="173">
        <v>62</v>
      </c>
      <c r="E21" s="179"/>
      <c r="F21" s="179">
        <v>1.61</v>
      </c>
      <c r="G21" s="179">
        <v>48.39</v>
      </c>
      <c r="H21" s="179">
        <v>22.58</v>
      </c>
      <c r="I21" s="179">
        <v>27.42</v>
      </c>
      <c r="J21" s="179"/>
      <c r="K21" s="43">
        <v>66.900000000000006</v>
      </c>
      <c r="L21" s="21"/>
      <c r="M21" s="97">
        <f t="shared" si="2"/>
        <v>62</v>
      </c>
      <c r="N21" s="98">
        <f t="shared" si="3"/>
        <v>31</v>
      </c>
      <c r="O21" s="99">
        <f t="shared" si="4"/>
        <v>50</v>
      </c>
      <c r="P21" s="98">
        <f t="shared" si="5"/>
        <v>0</v>
      </c>
      <c r="Q21" s="100">
        <f t="shared" si="1"/>
        <v>0</v>
      </c>
      <c r="R21" s="61"/>
    </row>
    <row r="22" spans="1:18" s="1" customFormat="1" ht="15" customHeight="1" x14ac:dyDescent="0.25">
      <c r="A22" s="11">
        <v>5</v>
      </c>
      <c r="B22" s="48">
        <v>20400</v>
      </c>
      <c r="C22" s="19" t="s">
        <v>15</v>
      </c>
      <c r="D22" s="173">
        <v>43</v>
      </c>
      <c r="E22" s="179"/>
      <c r="F22" s="179">
        <v>6.98</v>
      </c>
      <c r="G22" s="179">
        <v>51.16</v>
      </c>
      <c r="H22" s="179">
        <v>30.23</v>
      </c>
      <c r="I22" s="179">
        <v>11.63</v>
      </c>
      <c r="J22" s="179"/>
      <c r="K22" s="43">
        <v>59.5</v>
      </c>
      <c r="L22" s="21"/>
      <c r="M22" s="97">
        <f t="shared" si="2"/>
        <v>43</v>
      </c>
      <c r="N22" s="98">
        <f t="shared" si="3"/>
        <v>17.9998</v>
      </c>
      <c r="O22" s="99">
        <f t="shared" si="4"/>
        <v>41.86</v>
      </c>
      <c r="P22" s="98">
        <f t="shared" si="5"/>
        <v>0</v>
      </c>
      <c r="Q22" s="100">
        <f t="shared" si="1"/>
        <v>0</v>
      </c>
      <c r="R22" s="61"/>
    </row>
    <row r="23" spans="1:18" s="1" customFormat="1" ht="15" customHeight="1" x14ac:dyDescent="0.25">
      <c r="A23" s="11">
        <v>6</v>
      </c>
      <c r="B23" s="48">
        <v>20080</v>
      </c>
      <c r="C23" s="19" t="s">
        <v>14</v>
      </c>
      <c r="D23" s="173">
        <v>8</v>
      </c>
      <c r="E23" s="179"/>
      <c r="F23" s="179"/>
      <c r="G23" s="179">
        <v>75</v>
      </c>
      <c r="H23" s="179">
        <v>25</v>
      </c>
      <c r="I23" s="179"/>
      <c r="J23" s="179"/>
      <c r="K23" s="43">
        <v>58.4</v>
      </c>
      <c r="L23" s="21"/>
      <c r="M23" s="97">
        <f t="shared" si="2"/>
        <v>8</v>
      </c>
      <c r="N23" s="98">
        <f t="shared" si="3"/>
        <v>2</v>
      </c>
      <c r="O23" s="99">
        <f t="shared" si="4"/>
        <v>25</v>
      </c>
      <c r="P23" s="98">
        <f t="shared" si="5"/>
        <v>0</v>
      </c>
      <c r="Q23" s="100">
        <f t="shared" si="1"/>
        <v>0</v>
      </c>
    </row>
    <row r="24" spans="1:18" s="1" customFormat="1" ht="15" customHeight="1" x14ac:dyDescent="0.25">
      <c r="A24" s="11">
        <v>7</v>
      </c>
      <c r="B24" s="48">
        <v>20460</v>
      </c>
      <c r="C24" s="19" t="s">
        <v>16</v>
      </c>
      <c r="D24" s="173">
        <v>36</v>
      </c>
      <c r="E24" s="179">
        <v>2.78</v>
      </c>
      <c r="F24" s="179">
        <v>19.440000000000001</v>
      </c>
      <c r="G24" s="179">
        <v>52.78</v>
      </c>
      <c r="H24" s="179">
        <v>22.22</v>
      </c>
      <c r="I24" s="179">
        <v>2.78</v>
      </c>
      <c r="J24" s="179"/>
      <c r="K24" s="43">
        <v>51.8</v>
      </c>
      <c r="L24" s="21"/>
      <c r="M24" s="97">
        <f t="shared" si="2"/>
        <v>36</v>
      </c>
      <c r="N24" s="98">
        <f t="shared" si="3"/>
        <v>9</v>
      </c>
      <c r="O24" s="99">
        <f t="shared" si="4"/>
        <v>25</v>
      </c>
      <c r="P24" s="98">
        <f t="shared" si="5"/>
        <v>1.0007999999999999</v>
      </c>
      <c r="Q24" s="100">
        <f t="shared" si="1"/>
        <v>2.78</v>
      </c>
    </row>
    <row r="25" spans="1:18" s="1" customFormat="1" ht="15" customHeight="1" x14ac:dyDescent="0.25">
      <c r="A25" s="11">
        <v>8</v>
      </c>
      <c r="B25" s="48">
        <v>20550</v>
      </c>
      <c r="C25" s="19" t="s">
        <v>17</v>
      </c>
      <c r="D25" s="173">
        <v>22</v>
      </c>
      <c r="E25" s="179">
        <v>4.55</v>
      </c>
      <c r="F25" s="179">
        <v>22.73</v>
      </c>
      <c r="G25" s="179">
        <v>68.180000000000007</v>
      </c>
      <c r="H25" s="179">
        <v>4.55</v>
      </c>
      <c r="I25" s="179"/>
      <c r="J25" s="179"/>
      <c r="K25" s="43">
        <v>48.1</v>
      </c>
      <c r="L25" s="21"/>
      <c r="M25" s="97">
        <f t="shared" si="2"/>
        <v>22</v>
      </c>
      <c r="N25" s="98">
        <f t="shared" si="3"/>
        <v>1.0009999999999999</v>
      </c>
      <c r="O25" s="99">
        <f t="shared" si="4"/>
        <v>4.55</v>
      </c>
      <c r="P25" s="98">
        <f t="shared" ref="P25" si="8">Q25*M25/100</f>
        <v>1.0009999999999999</v>
      </c>
      <c r="Q25" s="100">
        <f t="shared" ref="Q25" si="9">E25</f>
        <v>4.55</v>
      </c>
    </row>
    <row r="26" spans="1:18" s="1" customFormat="1" ht="15" customHeight="1" x14ac:dyDescent="0.25">
      <c r="A26" s="11">
        <v>9</v>
      </c>
      <c r="B26" s="48">
        <v>20630</v>
      </c>
      <c r="C26" s="19" t="s">
        <v>18</v>
      </c>
      <c r="D26" s="173">
        <v>11</v>
      </c>
      <c r="E26" s="180"/>
      <c r="F26" s="180">
        <v>27.27</v>
      </c>
      <c r="G26" s="180">
        <v>63.64</v>
      </c>
      <c r="H26" s="180">
        <v>9.09</v>
      </c>
      <c r="I26" s="180"/>
      <c r="J26" s="180"/>
      <c r="K26" s="43">
        <v>51.5</v>
      </c>
      <c r="L26" s="21"/>
      <c r="M26" s="97">
        <f t="shared" si="2"/>
        <v>11</v>
      </c>
      <c r="N26" s="98">
        <f t="shared" si="3"/>
        <v>0.9998999999999999</v>
      </c>
      <c r="O26" s="99">
        <f t="shared" si="4"/>
        <v>9.09</v>
      </c>
      <c r="P26" s="98">
        <f t="shared" si="5"/>
        <v>0</v>
      </c>
      <c r="Q26" s="100">
        <f t="shared" si="1"/>
        <v>0</v>
      </c>
    </row>
    <row r="27" spans="1:18" s="1" customFormat="1" ht="15" customHeight="1" x14ac:dyDescent="0.25">
      <c r="A27" s="11">
        <v>10</v>
      </c>
      <c r="B27" s="48">
        <v>20810</v>
      </c>
      <c r="C27" s="19" t="s">
        <v>19</v>
      </c>
      <c r="D27" s="173">
        <v>6</v>
      </c>
      <c r="E27" s="179">
        <v>16.670000000000002</v>
      </c>
      <c r="F27" s="179">
        <v>33.33</v>
      </c>
      <c r="G27" s="179">
        <v>50</v>
      </c>
      <c r="H27" s="179"/>
      <c r="I27" s="179"/>
      <c r="J27" s="179"/>
      <c r="K27" s="43">
        <v>35.700000000000003</v>
      </c>
      <c r="L27" s="21"/>
      <c r="M27" s="97">
        <f t="shared" si="2"/>
        <v>6</v>
      </c>
      <c r="N27" s="98">
        <f t="shared" si="3"/>
        <v>0</v>
      </c>
      <c r="O27" s="99">
        <f t="shared" si="4"/>
        <v>0</v>
      </c>
      <c r="P27" s="98">
        <f t="shared" si="5"/>
        <v>1.0002000000000002</v>
      </c>
      <c r="Q27" s="100">
        <f t="shared" si="1"/>
        <v>16.670000000000002</v>
      </c>
    </row>
    <row r="28" spans="1:18" s="1" customFormat="1" ht="15" customHeight="1" x14ac:dyDescent="0.25">
      <c r="A28" s="11">
        <v>11</v>
      </c>
      <c r="B28" s="48">
        <v>20900</v>
      </c>
      <c r="C28" s="19" t="s">
        <v>20</v>
      </c>
      <c r="D28" s="173">
        <v>22</v>
      </c>
      <c r="E28" s="179"/>
      <c r="F28" s="179">
        <v>13.64</v>
      </c>
      <c r="G28" s="179">
        <v>68.180000000000007</v>
      </c>
      <c r="H28" s="179">
        <v>13.64</v>
      </c>
      <c r="I28" s="179">
        <v>4.55</v>
      </c>
      <c r="J28" s="179"/>
      <c r="K28" s="43">
        <v>53</v>
      </c>
      <c r="L28" s="21"/>
      <c r="M28" s="97">
        <f t="shared" si="2"/>
        <v>22</v>
      </c>
      <c r="N28" s="98">
        <f t="shared" si="3"/>
        <v>4.0018000000000002</v>
      </c>
      <c r="O28" s="99">
        <f t="shared" si="4"/>
        <v>18.190000000000001</v>
      </c>
      <c r="P28" s="98">
        <f t="shared" si="5"/>
        <v>0</v>
      </c>
      <c r="Q28" s="100">
        <f t="shared" si="1"/>
        <v>0</v>
      </c>
    </row>
    <row r="29" spans="1:18" s="1" customFormat="1" ht="15" customHeight="1" thickBot="1" x14ac:dyDescent="0.3">
      <c r="A29" s="15">
        <v>12</v>
      </c>
      <c r="B29" s="50">
        <v>21350</v>
      </c>
      <c r="C29" s="22" t="s">
        <v>22</v>
      </c>
      <c r="D29" s="183">
        <v>12</v>
      </c>
      <c r="E29" s="181"/>
      <c r="F29" s="181">
        <v>33.33</v>
      </c>
      <c r="G29" s="181">
        <v>66.67</v>
      </c>
      <c r="H29" s="181"/>
      <c r="I29" s="181"/>
      <c r="J29" s="181"/>
      <c r="K29" s="46">
        <v>45</v>
      </c>
      <c r="L29" s="21"/>
      <c r="M29" s="101">
        <f t="shared" si="2"/>
        <v>12</v>
      </c>
      <c r="N29" s="102">
        <f t="shared" si="3"/>
        <v>0</v>
      </c>
      <c r="O29" s="103">
        <f t="shared" si="4"/>
        <v>0</v>
      </c>
      <c r="P29" s="102">
        <f t="shared" si="5"/>
        <v>0</v>
      </c>
      <c r="Q29" s="104">
        <f t="shared" si="1"/>
        <v>0</v>
      </c>
    </row>
    <row r="30" spans="1:18" s="1" customFormat="1" ht="15" customHeight="1" thickBot="1" x14ac:dyDescent="0.3">
      <c r="A30" s="35"/>
      <c r="B30" s="51"/>
      <c r="C30" s="37" t="s">
        <v>102</v>
      </c>
      <c r="D30" s="36">
        <f>SUM(D31:D47)</f>
        <v>351</v>
      </c>
      <c r="E30" s="38">
        <f t="shared" ref="E30:I30" si="10">AVERAGE(E31:E47)</f>
        <v>11.625555555555556</v>
      </c>
      <c r="F30" s="38">
        <f t="shared" si="10"/>
        <v>18.194166666666664</v>
      </c>
      <c r="G30" s="38">
        <f t="shared" si="10"/>
        <v>57.806428571428576</v>
      </c>
      <c r="H30" s="38">
        <f t="shared" si="10"/>
        <v>20.433846153846154</v>
      </c>
      <c r="I30" s="38">
        <f t="shared" si="10"/>
        <v>9.2818181818181813</v>
      </c>
      <c r="J30" s="38">
        <v>0</v>
      </c>
      <c r="K30" s="39">
        <f>AVERAGE(K31:K47)</f>
        <v>54.24</v>
      </c>
      <c r="L30" s="21"/>
      <c r="M30" s="111">
        <f t="shared" si="2"/>
        <v>351</v>
      </c>
      <c r="N30" s="112">
        <f>SUM(N31:N47)</f>
        <v>97.002099999999999</v>
      </c>
      <c r="O30" s="113">
        <f t="shared" si="4"/>
        <v>29.715664335664336</v>
      </c>
      <c r="P30" s="112">
        <f>SUM(P31:P47)</f>
        <v>19.994900000000001</v>
      </c>
      <c r="Q30" s="114">
        <f t="shared" si="1"/>
        <v>11.625555555555556</v>
      </c>
    </row>
    <row r="31" spans="1:18" s="1" customFormat="1" ht="15" customHeight="1" x14ac:dyDescent="0.25">
      <c r="A31" s="10">
        <v>1</v>
      </c>
      <c r="B31" s="49">
        <v>30070</v>
      </c>
      <c r="C31" s="13" t="s">
        <v>24</v>
      </c>
      <c r="D31" s="184">
        <v>41</v>
      </c>
      <c r="E31" s="75"/>
      <c r="F31" s="75">
        <v>9.76</v>
      </c>
      <c r="G31" s="75">
        <v>48.78</v>
      </c>
      <c r="H31" s="75">
        <v>31.71</v>
      </c>
      <c r="I31" s="75">
        <v>9.76</v>
      </c>
      <c r="J31" s="75"/>
      <c r="K31" s="42">
        <v>58.8</v>
      </c>
      <c r="L31" s="7"/>
      <c r="M31" s="93">
        <f t="shared" si="2"/>
        <v>41</v>
      </c>
      <c r="N31" s="94">
        <f t="shared" si="3"/>
        <v>17.002700000000001</v>
      </c>
      <c r="O31" s="95">
        <f t="shared" si="4"/>
        <v>41.47</v>
      </c>
      <c r="P31" s="94">
        <f t="shared" si="5"/>
        <v>0</v>
      </c>
      <c r="Q31" s="96">
        <f t="shared" si="1"/>
        <v>0</v>
      </c>
    </row>
    <row r="32" spans="1:18" s="1" customFormat="1" ht="15" customHeight="1" x14ac:dyDescent="0.25">
      <c r="A32" s="11">
        <v>2</v>
      </c>
      <c r="B32" s="48">
        <v>30480</v>
      </c>
      <c r="C32" s="19" t="s">
        <v>110</v>
      </c>
      <c r="D32" s="173">
        <v>29</v>
      </c>
      <c r="E32" s="70"/>
      <c r="F32" s="70">
        <v>6.9</v>
      </c>
      <c r="G32" s="70">
        <v>62.07</v>
      </c>
      <c r="H32" s="70">
        <v>24.14</v>
      </c>
      <c r="I32" s="70">
        <v>6.9</v>
      </c>
      <c r="J32" s="70"/>
      <c r="K32" s="43">
        <v>59.6</v>
      </c>
      <c r="L32" s="7"/>
      <c r="M32" s="97">
        <f t="shared" si="2"/>
        <v>29</v>
      </c>
      <c r="N32" s="98">
        <f t="shared" si="3"/>
        <v>9.0015999999999998</v>
      </c>
      <c r="O32" s="99">
        <f t="shared" si="4"/>
        <v>31.04</v>
      </c>
      <c r="P32" s="98">
        <f t="shared" si="5"/>
        <v>0</v>
      </c>
      <c r="Q32" s="100">
        <f t="shared" si="1"/>
        <v>0</v>
      </c>
    </row>
    <row r="33" spans="1:17" s="1" customFormat="1" ht="15" customHeight="1" x14ac:dyDescent="0.25">
      <c r="A33" s="11">
        <v>3</v>
      </c>
      <c r="B33" s="50">
        <v>30460</v>
      </c>
      <c r="C33" s="22" t="s">
        <v>29</v>
      </c>
      <c r="D33" s="173">
        <v>27</v>
      </c>
      <c r="E33" s="70">
        <v>3.7</v>
      </c>
      <c r="F33" s="70">
        <v>11.11</v>
      </c>
      <c r="G33" s="70">
        <v>62.96</v>
      </c>
      <c r="H33" s="70">
        <v>18.52</v>
      </c>
      <c r="I33" s="70">
        <v>3.7</v>
      </c>
      <c r="J33" s="70"/>
      <c r="K33" s="46">
        <v>54.1</v>
      </c>
      <c r="L33" s="7"/>
      <c r="M33" s="97">
        <f t="shared" si="2"/>
        <v>27</v>
      </c>
      <c r="N33" s="98">
        <f t="shared" si="3"/>
        <v>5.9993999999999996</v>
      </c>
      <c r="O33" s="99">
        <f t="shared" si="4"/>
        <v>22.22</v>
      </c>
      <c r="P33" s="98">
        <f t="shared" si="5"/>
        <v>0.99900000000000011</v>
      </c>
      <c r="Q33" s="100">
        <f t="shared" si="1"/>
        <v>3.7</v>
      </c>
    </row>
    <row r="34" spans="1:17" s="1" customFormat="1" ht="15" customHeight="1" x14ac:dyDescent="0.25">
      <c r="A34" s="11">
        <v>4</v>
      </c>
      <c r="B34" s="48">
        <v>30030</v>
      </c>
      <c r="C34" s="19" t="s">
        <v>23</v>
      </c>
      <c r="D34" s="184">
        <v>28</v>
      </c>
      <c r="E34" s="70">
        <v>3.57</v>
      </c>
      <c r="F34" s="70">
        <v>3.57</v>
      </c>
      <c r="G34" s="70">
        <v>53.57</v>
      </c>
      <c r="H34" s="70">
        <v>21.43</v>
      </c>
      <c r="I34" s="70">
        <v>17.86</v>
      </c>
      <c r="J34" s="70"/>
      <c r="K34" s="43">
        <v>65</v>
      </c>
      <c r="L34" s="7"/>
      <c r="M34" s="97">
        <f t="shared" si="2"/>
        <v>28</v>
      </c>
      <c r="N34" s="98">
        <f t="shared" si="3"/>
        <v>11.001199999999999</v>
      </c>
      <c r="O34" s="99">
        <f t="shared" si="4"/>
        <v>39.29</v>
      </c>
      <c r="P34" s="98">
        <f t="shared" si="5"/>
        <v>0.99959999999999993</v>
      </c>
      <c r="Q34" s="100">
        <f t="shared" si="1"/>
        <v>3.57</v>
      </c>
    </row>
    <row r="35" spans="1:17" s="1" customFormat="1" ht="15" customHeight="1" x14ac:dyDescent="0.25">
      <c r="A35" s="11">
        <v>5</v>
      </c>
      <c r="B35" s="48">
        <v>31000</v>
      </c>
      <c r="C35" s="19" t="s">
        <v>37</v>
      </c>
      <c r="D35" s="173">
        <v>33</v>
      </c>
      <c r="E35" s="70">
        <v>9.09</v>
      </c>
      <c r="F35" s="70">
        <v>9.09</v>
      </c>
      <c r="G35" s="70">
        <v>57.58</v>
      </c>
      <c r="H35" s="70">
        <v>12.12</v>
      </c>
      <c r="I35" s="70">
        <v>12.12</v>
      </c>
      <c r="J35" s="70"/>
      <c r="K35" s="43">
        <v>52.8</v>
      </c>
      <c r="L35" s="7"/>
      <c r="M35" s="97">
        <f t="shared" si="2"/>
        <v>33</v>
      </c>
      <c r="N35" s="98">
        <f t="shared" si="3"/>
        <v>7.9991999999999992</v>
      </c>
      <c r="O35" s="99">
        <f t="shared" si="4"/>
        <v>24.24</v>
      </c>
      <c r="P35" s="98">
        <f t="shared" si="5"/>
        <v>2.9996999999999998</v>
      </c>
      <c r="Q35" s="100">
        <f t="shared" si="1"/>
        <v>9.09</v>
      </c>
    </row>
    <row r="36" spans="1:17" s="1" customFormat="1" ht="15" customHeight="1" x14ac:dyDescent="0.25">
      <c r="A36" s="11">
        <v>6</v>
      </c>
      <c r="B36" s="48">
        <v>30130</v>
      </c>
      <c r="C36" s="19" t="s">
        <v>25</v>
      </c>
      <c r="D36" s="166"/>
      <c r="E36" s="70"/>
      <c r="F36" s="70"/>
      <c r="G36" s="70"/>
      <c r="H36" s="70"/>
      <c r="I36" s="70"/>
      <c r="J36" s="70"/>
      <c r="K36" s="43"/>
      <c r="L36" s="7"/>
      <c r="M36" s="192"/>
      <c r="N36" s="115"/>
      <c r="O36" s="199"/>
      <c r="P36" s="115"/>
      <c r="Q36" s="201"/>
    </row>
    <row r="37" spans="1:17" s="1" customFormat="1" ht="15" customHeight="1" x14ac:dyDescent="0.25">
      <c r="A37" s="11">
        <v>7</v>
      </c>
      <c r="B37" s="48">
        <v>30160</v>
      </c>
      <c r="C37" s="19" t="s">
        <v>26</v>
      </c>
      <c r="D37" s="166">
        <v>6</v>
      </c>
      <c r="E37" s="70"/>
      <c r="F37" s="70"/>
      <c r="G37" s="70">
        <v>83.33</v>
      </c>
      <c r="H37" s="70">
        <v>16.670000000000002</v>
      </c>
      <c r="I37" s="70"/>
      <c r="J37" s="70"/>
      <c r="K37" s="43">
        <v>55.5</v>
      </c>
      <c r="L37" s="7"/>
      <c r="M37" s="97">
        <f t="shared" si="2"/>
        <v>6</v>
      </c>
      <c r="N37" s="98">
        <f t="shared" si="3"/>
        <v>1.0002000000000002</v>
      </c>
      <c r="O37" s="99">
        <f t="shared" si="4"/>
        <v>16.670000000000002</v>
      </c>
      <c r="P37" s="98">
        <f t="shared" si="5"/>
        <v>0</v>
      </c>
      <c r="Q37" s="100">
        <f t="shared" si="1"/>
        <v>0</v>
      </c>
    </row>
    <row r="38" spans="1:17" s="1" customFormat="1" ht="15" customHeight="1" x14ac:dyDescent="0.25">
      <c r="A38" s="11">
        <v>8</v>
      </c>
      <c r="B38" s="48">
        <v>30310</v>
      </c>
      <c r="C38" s="19" t="s">
        <v>27</v>
      </c>
      <c r="D38" s="166"/>
      <c r="E38" s="70"/>
      <c r="F38" s="70"/>
      <c r="G38" s="70"/>
      <c r="H38" s="70"/>
      <c r="I38" s="70"/>
      <c r="J38" s="70"/>
      <c r="K38" s="43"/>
      <c r="L38" s="7"/>
      <c r="M38" s="97"/>
      <c r="N38" s="98"/>
      <c r="O38" s="99"/>
      <c r="P38" s="98"/>
      <c r="Q38" s="100"/>
    </row>
    <row r="39" spans="1:17" s="1" customFormat="1" ht="15" customHeight="1" x14ac:dyDescent="0.25">
      <c r="A39" s="11">
        <v>9</v>
      </c>
      <c r="B39" s="48">
        <v>30440</v>
      </c>
      <c r="C39" s="19" t="s">
        <v>28</v>
      </c>
      <c r="D39" s="173">
        <v>19</v>
      </c>
      <c r="E39" s="70">
        <v>15.79</v>
      </c>
      <c r="F39" s="70">
        <v>5.26</v>
      </c>
      <c r="G39" s="70">
        <v>47.37</v>
      </c>
      <c r="H39" s="70">
        <v>15.79</v>
      </c>
      <c r="I39" s="70">
        <v>15.79</v>
      </c>
      <c r="J39" s="70"/>
      <c r="K39" s="43">
        <v>53.7</v>
      </c>
      <c r="L39" s="7"/>
      <c r="M39" s="97">
        <f t="shared" si="2"/>
        <v>19</v>
      </c>
      <c r="N39" s="98">
        <f t="shared" si="3"/>
        <v>6.0001999999999995</v>
      </c>
      <c r="O39" s="99">
        <f t="shared" si="4"/>
        <v>31.58</v>
      </c>
      <c r="P39" s="98">
        <f t="shared" si="5"/>
        <v>3.0000999999999998</v>
      </c>
      <c r="Q39" s="100">
        <f t="shared" si="1"/>
        <v>15.79</v>
      </c>
    </row>
    <row r="40" spans="1:17" s="1" customFormat="1" ht="15" customHeight="1" x14ac:dyDescent="0.25">
      <c r="A40" s="11">
        <v>10</v>
      </c>
      <c r="B40" s="48">
        <v>30500</v>
      </c>
      <c r="C40" s="19" t="s">
        <v>30</v>
      </c>
      <c r="D40" s="173">
        <v>9</v>
      </c>
      <c r="E40" s="70">
        <v>22.22</v>
      </c>
      <c r="F40" s="70">
        <v>11.11</v>
      </c>
      <c r="G40" s="70">
        <v>44.44</v>
      </c>
      <c r="H40" s="70">
        <v>22.22</v>
      </c>
      <c r="I40" s="70"/>
      <c r="J40" s="70"/>
      <c r="K40" s="43">
        <v>44</v>
      </c>
      <c r="L40" s="7"/>
      <c r="M40" s="97">
        <f t="shared" si="2"/>
        <v>9</v>
      </c>
      <c r="N40" s="98">
        <f t="shared" si="3"/>
        <v>1.9997999999999998</v>
      </c>
      <c r="O40" s="99">
        <f t="shared" si="4"/>
        <v>22.22</v>
      </c>
      <c r="P40" s="98">
        <f t="shared" si="5"/>
        <v>1.9997999999999998</v>
      </c>
      <c r="Q40" s="100">
        <f t="shared" si="1"/>
        <v>22.22</v>
      </c>
    </row>
    <row r="41" spans="1:17" s="1" customFormat="1" ht="15" customHeight="1" x14ac:dyDescent="0.25">
      <c r="A41" s="11">
        <v>11</v>
      </c>
      <c r="B41" s="48">
        <v>30530</v>
      </c>
      <c r="C41" s="19" t="s">
        <v>31</v>
      </c>
      <c r="D41" s="173">
        <v>9</v>
      </c>
      <c r="E41" s="70"/>
      <c r="F41" s="70">
        <v>22.22</v>
      </c>
      <c r="G41" s="70">
        <v>66.67</v>
      </c>
      <c r="H41" s="70"/>
      <c r="I41" s="70">
        <v>11.11</v>
      </c>
      <c r="J41" s="70"/>
      <c r="K41" s="43">
        <v>51.3</v>
      </c>
      <c r="L41" s="7"/>
      <c r="M41" s="97">
        <f t="shared" si="2"/>
        <v>9</v>
      </c>
      <c r="N41" s="98">
        <f t="shared" si="3"/>
        <v>0.9998999999999999</v>
      </c>
      <c r="O41" s="99">
        <f t="shared" si="4"/>
        <v>11.11</v>
      </c>
      <c r="P41" s="115">
        <f t="shared" si="5"/>
        <v>0</v>
      </c>
      <c r="Q41" s="100">
        <f t="shared" si="1"/>
        <v>0</v>
      </c>
    </row>
    <row r="42" spans="1:17" s="1" customFormat="1" ht="15" customHeight="1" x14ac:dyDescent="0.25">
      <c r="A42" s="11">
        <v>12</v>
      </c>
      <c r="B42" s="48">
        <v>30640</v>
      </c>
      <c r="C42" s="19" t="s">
        <v>32</v>
      </c>
      <c r="D42" s="173">
        <v>26</v>
      </c>
      <c r="E42" s="70"/>
      <c r="F42" s="70"/>
      <c r="G42" s="70">
        <v>46.15</v>
      </c>
      <c r="H42" s="70">
        <v>46.15</v>
      </c>
      <c r="I42" s="70">
        <v>7.69</v>
      </c>
      <c r="J42" s="70"/>
      <c r="K42" s="43">
        <v>66.400000000000006</v>
      </c>
      <c r="L42" s="7"/>
      <c r="M42" s="97">
        <f t="shared" si="2"/>
        <v>26</v>
      </c>
      <c r="N42" s="98">
        <f t="shared" si="3"/>
        <v>13.998399999999998</v>
      </c>
      <c r="O42" s="99">
        <f t="shared" si="4"/>
        <v>53.839999999999996</v>
      </c>
      <c r="P42" s="98">
        <f t="shared" si="5"/>
        <v>0</v>
      </c>
      <c r="Q42" s="100">
        <f t="shared" si="1"/>
        <v>0</v>
      </c>
    </row>
    <row r="43" spans="1:17" s="1" customFormat="1" ht="15" customHeight="1" x14ac:dyDescent="0.25">
      <c r="A43" s="11">
        <v>13</v>
      </c>
      <c r="B43" s="48">
        <v>30650</v>
      </c>
      <c r="C43" s="19" t="s">
        <v>33</v>
      </c>
      <c r="D43" s="173">
        <v>9</v>
      </c>
      <c r="E43" s="70">
        <v>22.22</v>
      </c>
      <c r="F43" s="70"/>
      <c r="G43" s="70">
        <v>66.67</v>
      </c>
      <c r="H43" s="70">
        <v>11.11</v>
      </c>
      <c r="I43" s="70"/>
      <c r="J43" s="70"/>
      <c r="K43" s="43">
        <v>48.7</v>
      </c>
      <c r="L43" s="7"/>
      <c r="M43" s="97">
        <f t="shared" si="2"/>
        <v>9</v>
      </c>
      <c r="N43" s="98">
        <f t="shared" si="3"/>
        <v>0.9998999999999999</v>
      </c>
      <c r="O43" s="99">
        <f t="shared" si="4"/>
        <v>11.11</v>
      </c>
      <c r="P43" s="98">
        <f t="shared" si="5"/>
        <v>1.9997999999999998</v>
      </c>
      <c r="Q43" s="100">
        <f t="shared" si="1"/>
        <v>22.22</v>
      </c>
    </row>
    <row r="44" spans="1:17" s="1" customFormat="1" ht="15" customHeight="1" x14ac:dyDescent="0.25">
      <c r="A44" s="11">
        <v>14</v>
      </c>
      <c r="B44" s="48">
        <v>30790</v>
      </c>
      <c r="C44" s="19" t="s">
        <v>34</v>
      </c>
      <c r="D44" s="173">
        <v>17</v>
      </c>
      <c r="E44" s="70"/>
      <c r="F44" s="70">
        <v>17.649999999999999</v>
      </c>
      <c r="G44" s="70">
        <v>58.82</v>
      </c>
      <c r="H44" s="70">
        <v>17.649999999999999</v>
      </c>
      <c r="I44" s="70">
        <v>5.88</v>
      </c>
      <c r="J44" s="70"/>
      <c r="K44" s="43">
        <v>52</v>
      </c>
      <c r="L44" s="7"/>
      <c r="M44" s="97">
        <f t="shared" si="2"/>
        <v>17</v>
      </c>
      <c r="N44" s="98">
        <f t="shared" si="3"/>
        <v>4.0000999999999998</v>
      </c>
      <c r="O44" s="99">
        <f t="shared" si="4"/>
        <v>23.529999999999998</v>
      </c>
      <c r="P44" s="98">
        <f t="shared" si="5"/>
        <v>0</v>
      </c>
      <c r="Q44" s="100">
        <f t="shared" si="1"/>
        <v>0</v>
      </c>
    </row>
    <row r="45" spans="1:17" s="1" customFormat="1" ht="15" customHeight="1" x14ac:dyDescent="0.25">
      <c r="A45" s="11">
        <v>15</v>
      </c>
      <c r="B45" s="48">
        <v>30890</v>
      </c>
      <c r="C45" s="19" t="s">
        <v>35</v>
      </c>
      <c r="D45" s="173">
        <v>15</v>
      </c>
      <c r="E45" s="70">
        <v>13.33</v>
      </c>
      <c r="F45" s="70">
        <v>86.67</v>
      </c>
      <c r="G45" s="70"/>
      <c r="H45" s="70"/>
      <c r="I45" s="70"/>
      <c r="J45" s="70"/>
      <c r="K45" s="43">
        <v>50.3</v>
      </c>
      <c r="L45" s="7"/>
      <c r="M45" s="97">
        <f t="shared" si="2"/>
        <v>15</v>
      </c>
      <c r="N45" s="98">
        <f t="shared" si="3"/>
        <v>0</v>
      </c>
      <c r="O45" s="99">
        <f t="shared" si="4"/>
        <v>0</v>
      </c>
      <c r="P45" s="98">
        <f t="shared" si="5"/>
        <v>1.9994999999999998</v>
      </c>
      <c r="Q45" s="100">
        <f t="shared" si="1"/>
        <v>13.33</v>
      </c>
    </row>
    <row r="46" spans="1:17" s="1" customFormat="1" ht="15" customHeight="1" x14ac:dyDescent="0.25">
      <c r="A46" s="11">
        <v>16</v>
      </c>
      <c r="B46" s="48">
        <v>30940</v>
      </c>
      <c r="C46" s="19" t="s">
        <v>36</v>
      </c>
      <c r="D46" s="173">
        <v>36</v>
      </c>
      <c r="E46" s="70">
        <v>8.33</v>
      </c>
      <c r="F46" s="70">
        <v>22.22</v>
      </c>
      <c r="G46" s="70">
        <v>55.56</v>
      </c>
      <c r="H46" s="70">
        <v>11.11</v>
      </c>
      <c r="I46" s="70">
        <v>2.78</v>
      </c>
      <c r="J46" s="70"/>
      <c r="K46" s="43">
        <v>47.1</v>
      </c>
      <c r="L46" s="7"/>
      <c r="M46" s="97">
        <f t="shared" si="2"/>
        <v>36</v>
      </c>
      <c r="N46" s="98">
        <f t="shared" si="3"/>
        <v>5.0004</v>
      </c>
      <c r="O46" s="99">
        <f t="shared" si="4"/>
        <v>13.889999999999999</v>
      </c>
      <c r="P46" s="98">
        <f t="shared" si="5"/>
        <v>2.9988000000000001</v>
      </c>
      <c r="Q46" s="100">
        <f t="shared" si="1"/>
        <v>8.33</v>
      </c>
    </row>
    <row r="47" spans="1:17" s="1" customFormat="1" ht="15" customHeight="1" thickBot="1" x14ac:dyDescent="0.3">
      <c r="A47" s="11">
        <v>17</v>
      </c>
      <c r="B47" s="52">
        <v>31480</v>
      </c>
      <c r="C47" s="20" t="s">
        <v>38</v>
      </c>
      <c r="D47" s="167">
        <v>47</v>
      </c>
      <c r="E47" s="73">
        <v>6.38</v>
      </c>
      <c r="F47" s="73">
        <v>12.77</v>
      </c>
      <c r="G47" s="73">
        <v>55.32</v>
      </c>
      <c r="H47" s="73">
        <v>17.02</v>
      </c>
      <c r="I47" s="73">
        <v>8.51</v>
      </c>
      <c r="J47" s="74"/>
      <c r="K47" s="45">
        <v>54.3</v>
      </c>
      <c r="L47" s="7"/>
      <c r="M47" s="101">
        <f t="shared" si="2"/>
        <v>47</v>
      </c>
      <c r="N47" s="102">
        <f t="shared" si="3"/>
        <v>11.9991</v>
      </c>
      <c r="O47" s="103">
        <f t="shared" si="4"/>
        <v>25.53</v>
      </c>
      <c r="P47" s="102">
        <f t="shared" si="5"/>
        <v>2.9986000000000002</v>
      </c>
      <c r="Q47" s="104">
        <f t="shared" si="1"/>
        <v>6.38</v>
      </c>
    </row>
    <row r="48" spans="1:17" s="1" customFormat="1" ht="15" customHeight="1" thickBot="1" x14ac:dyDescent="0.3">
      <c r="A48" s="35"/>
      <c r="B48" s="51"/>
      <c r="C48" s="37" t="s">
        <v>103</v>
      </c>
      <c r="D48" s="36">
        <f>SUM(D49:D67)</f>
        <v>553</v>
      </c>
      <c r="E48" s="82">
        <f t="shared" ref="E48:I48" si="11">AVERAGE(E49:E67)</f>
        <v>5.2316666666666665</v>
      </c>
      <c r="F48" s="82">
        <f t="shared" si="11"/>
        <v>15.357857142857142</v>
      </c>
      <c r="G48" s="82">
        <f t="shared" si="11"/>
        <v>54.784999999999997</v>
      </c>
      <c r="H48" s="82">
        <f t="shared" si="11"/>
        <v>20.879333333333332</v>
      </c>
      <c r="I48" s="82">
        <f t="shared" si="11"/>
        <v>13.652499999999996</v>
      </c>
      <c r="J48" s="82">
        <v>0</v>
      </c>
      <c r="K48" s="41">
        <f>AVERAGE(K49:K67)</f>
        <v>56.28125</v>
      </c>
      <c r="L48" s="21"/>
      <c r="M48" s="111">
        <f t="shared" si="2"/>
        <v>553</v>
      </c>
      <c r="N48" s="112">
        <f>SUM(N49:N67)</f>
        <v>213.999</v>
      </c>
      <c r="O48" s="113">
        <f t="shared" si="4"/>
        <v>34.531833333333324</v>
      </c>
      <c r="P48" s="112">
        <f>SUM(P49:P67)</f>
        <v>11.998200000000001</v>
      </c>
      <c r="Q48" s="114">
        <f t="shared" si="1"/>
        <v>5.2316666666666665</v>
      </c>
    </row>
    <row r="49" spans="1:17" s="1" customFormat="1" ht="15" customHeight="1" x14ac:dyDescent="0.25">
      <c r="A49" s="59">
        <v>1</v>
      </c>
      <c r="B49" s="49">
        <v>40010</v>
      </c>
      <c r="C49" s="13" t="s">
        <v>39</v>
      </c>
      <c r="D49" s="184">
        <v>100</v>
      </c>
      <c r="E49" s="75">
        <v>3</v>
      </c>
      <c r="F49" s="75">
        <v>7</v>
      </c>
      <c r="G49" s="75">
        <v>52</v>
      </c>
      <c r="H49" s="75">
        <v>18</v>
      </c>
      <c r="I49" s="75">
        <v>20</v>
      </c>
      <c r="J49" s="75"/>
      <c r="K49" s="42">
        <v>61</v>
      </c>
      <c r="L49" s="21"/>
      <c r="M49" s="93">
        <f t="shared" si="2"/>
        <v>100</v>
      </c>
      <c r="N49" s="94">
        <f t="shared" si="3"/>
        <v>38</v>
      </c>
      <c r="O49" s="95">
        <f t="shared" si="4"/>
        <v>38</v>
      </c>
      <c r="P49" s="94">
        <f t="shared" si="5"/>
        <v>3</v>
      </c>
      <c r="Q49" s="96">
        <f t="shared" si="1"/>
        <v>3</v>
      </c>
    </row>
    <row r="50" spans="1:17" s="1" customFormat="1" ht="15" customHeight="1" x14ac:dyDescent="0.25">
      <c r="A50" s="23">
        <v>2</v>
      </c>
      <c r="B50" s="48">
        <v>40030</v>
      </c>
      <c r="C50" s="19" t="s">
        <v>41</v>
      </c>
      <c r="D50" s="173">
        <v>31</v>
      </c>
      <c r="E50" s="70"/>
      <c r="F50" s="70"/>
      <c r="G50" s="70">
        <v>61.29</v>
      </c>
      <c r="H50" s="70">
        <v>22.58</v>
      </c>
      <c r="I50" s="70">
        <v>16.13</v>
      </c>
      <c r="J50" s="70"/>
      <c r="K50" s="43">
        <v>63</v>
      </c>
      <c r="L50" s="21"/>
      <c r="M50" s="97">
        <f t="shared" si="2"/>
        <v>31</v>
      </c>
      <c r="N50" s="98">
        <f t="shared" si="3"/>
        <v>12.000099999999998</v>
      </c>
      <c r="O50" s="99">
        <f t="shared" si="4"/>
        <v>38.709999999999994</v>
      </c>
      <c r="P50" s="98">
        <f t="shared" si="5"/>
        <v>0</v>
      </c>
      <c r="Q50" s="100">
        <f t="shared" si="1"/>
        <v>0</v>
      </c>
    </row>
    <row r="51" spans="1:17" s="1" customFormat="1" ht="15" customHeight="1" x14ac:dyDescent="0.25">
      <c r="A51" s="23">
        <v>3</v>
      </c>
      <c r="B51" s="48">
        <v>40410</v>
      </c>
      <c r="C51" s="19" t="s">
        <v>48</v>
      </c>
      <c r="D51" s="173">
        <v>101</v>
      </c>
      <c r="E51" s="70">
        <v>2.97</v>
      </c>
      <c r="F51" s="70">
        <v>6.93</v>
      </c>
      <c r="G51" s="70">
        <v>32.67</v>
      </c>
      <c r="H51" s="70">
        <v>30.69</v>
      </c>
      <c r="I51" s="70">
        <v>26.73</v>
      </c>
      <c r="J51" s="70"/>
      <c r="K51" s="43">
        <v>66.400000000000006</v>
      </c>
      <c r="L51" s="21"/>
      <c r="M51" s="97">
        <f t="shared" si="2"/>
        <v>101</v>
      </c>
      <c r="N51" s="98">
        <f t="shared" si="3"/>
        <v>57.994199999999999</v>
      </c>
      <c r="O51" s="99">
        <f t="shared" si="4"/>
        <v>57.42</v>
      </c>
      <c r="P51" s="98">
        <f t="shared" si="5"/>
        <v>2.9997000000000003</v>
      </c>
      <c r="Q51" s="100">
        <f t="shared" si="1"/>
        <v>2.97</v>
      </c>
    </row>
    <row r="52" spans="1:17" s="1" customFormat="1" ht="15" customHeight="1" x14ac:dyDescent="0.25">
      <c r="A52" s="23">
        <v>4</v>
      </c>
      <c r="B52" s="48">
        <v>40011</v>
      </c>
      <c r="C52" s="19" t="s">
        <v>40</v>
      </c>
      <c r="D52" s="173">
        <v>73</v>
      </c>
      <c r="E52" s="70">
        <v>2.74</v>
      </c>
      <c r="F52" s="70">
        <v>9.59</v>
      </c>
      <c r="G52" s="70">
        <v>43.84</v>
      </c>
      <c r="H52" s="70">
        <v>24.66</v>
      </c>
      <c r="I52" s="70">
        <v>19.18</v>
      </c>
      <c r="J52" s="70"/>
      <c r="K52" s="43">
        <v>61.9</v>
      </c>
      <c r="L52" s="21"/>
      <c r="M52" s="97">
        <f t="shared" si="2"/>
        <v>73</v>
      </c>
      <c r="N52" s="98">
        <f t="shared" si="3"/>
        <v>32.0032</v>
      </c>
      <c r="O52" s="99">
        <f t="shared" si="4"/>
        <v>43.84</v>
      </c>
      <c r="P52" s="98">
        <f t="shared" si="5"/>
        <v>2.0002</v>
      </c>
      <c r="Q52" s="100">
        <f t="shared" si="1"/>
        <v>2.74</v>
      </c>
    </row>
    <row r="53" spans="1:17" s="1" customFormat="1" ht="15" customHeight="1" x14ac:dyDescent="0.25">
      <c r="A53" s="23">
        <v>5</v>
      </c>
      <c r="B53" s="48">
        <v>40080</v>
      </c>
      <c r="C53" s="19" t="s">
        <v>95</v>
      </c>
      <c r="D53" s="173">
        <v>38</v>
      </c>
      <c r="E53" s="70">
        <v>5.26</v>
      </c>
      <c r="F53" s="70">
        <v>7.89</v>
      </c>
      <c r="G53" s="70">
        <v>57.89</v>
      </c>
      <c r="H53" s="70">
        <v>15.79</v>
      </c>
      <c r="I53" s="70">
        <v>13.16</v>
      </c>
      <c r="J53" s="70"/>
      <c r="K53" s="43">
        <v>58.6</v>
      </c>
      <c r="L53" s="21"/>
      <c r="M53" s="97">
        <f t="shared" si="2"/>
        <v>38</v>
      </c>
      <c r="N53" s="98">
        <f t="shared" si="3"/>
        <v>11.000999999999999</v>
      </c>
      <c r="O53" s="99">
        <f t="shared" si="4"/>
        <v>28.95</v>
      </c>
      <c r="P53" s="98">
        <f t="shared" si="5"/>
        <v>1.9987999999999999</v>
      </c>
      <c r="Q53" s="100">
        <f t="shared" si="1"/>
        <v>5.26</v>
      </c>
    </row>
    <row r="54" spans="1:17" s="1" customFormat="1" ht="15" customHeight="1" x14ac:dyDescent="0.25">
      <c r="A54" s="23">
        <v>6</v>
      </c>
      <c r="B54" s="48">
        <v>40100</v>
      </c>
      <c r="C54" s="19" t="s">
        <v>42</v>
      </c>
      <c r="D54" s="173">
        <v>37</v>
      </c>
      <c r="E54" s="70"/>
      <c r="F54" s="70">
        <v>13.51</v>
      </c>
      <c r="G54" s="70">
        <v>48.65</v>
      </c>
      <c r="H54" s="70">
        <v>32.43</v>
      </c>
      <c r="I54" s="70">
        <v>5.41</v>
      </c>
      <c r="J54" s="70"/>
      <c r="K54" s="43">
        <v>59</v>
      </c>
      <c r="L54" s="21"/>
      <c r="M54" s="97">
        <f t="shared" si="2"/>
        <v>37</v>
      </c>
      <c r="N54" s="98">
        <f t="shared" si="3"/>
        <v>14.000800000000002</v>
      </c>
      <c r="O54" s="99">
        <f t="shared" si="4"/>
        <v>37.840000000000003</v>
      </c>
      <c r="P54" s="98">
        <f t="shared" si="5"/>
        <v>0</v>
      </c>
      <c r="Q54" s="100">
        <f t="shared" si="1"/>
        <v>0</v>
      </c>
    </row>
    <row r="55" spans="1:17" s="1" customFormat="1" ht="15" customHeight="1" x14ac:dyDescent="0.25">
      <c r="A55" s="23">
        <v>7</v>
      </c>
      <c r="B55" s="48">
        <v>40020</v>
      </c>
      <c r="C55" s="19" t="s">
        <v>109</v>
      </c>
      <c r="D55" s="173">
        <v>17</v>
      </c>
      <c r="E55" s="70"/>
      <c r="F55" s="70">
        <v>5.88</v>
      </c>
      <c r="G55" s="70">
        <v>64.709999999999994</v>
      </c>
      <c r="H55" s="70">
        <v>23.53</v>
      </c>
      <c r="I55" s="70">
        <v>5.88</v>
      </c>
      <c r="J55" s="70"/>
      <c r="K55" s="43">
        <v>58.6</v>
      </c>
      <c r="L55" s="21"/>
      <c r="M55" s="97">
        <f t="shared" si="2"/>
        <v>17</v>
      </c>
      <c r="N55" s="98">
        <f t="shared" si="3"/>
        <v>4.9997000000000007</v>
      </c>
      <c r="O55" s="99">
        <f t="shared" si="4"/>
        <v>29.41</v>
      </c>
      <c r="P55" s="98">
        <f t="shared" si="5"/>
        <v>0</v>
      </c>
      <c r="Q55" s="100">
        <f t="shared" si="1"/>
        <v>0</v>
      </c>
    </row>
    <row r="56" spans="1:17" s="1" customFormat="1" ht="15" customHeight="1" x14ac:dyDescent="0.25">
      <c r="A56" s="23">
        <v>8</v>
      </c>
      <c r="B56" s="48">
        <v>40031</v>
      </c>
      <c r="C56" s="19" t="s">
        <v>112</v>
      </c>
      <c r="D56" s="173">
        <v>12</v>
      </c>
      <c r="E56" s="70">
        <v>8.33</v>
      </c>
      <c r="F56" s="70">
        <v>16.670000000000002</v>
      </c>
      <c r="G56" s="70">
        <v>58.33</v>
      </c>
      <c r="H56" s="70">
        <v>8.33</v>
      </c>
      <c r="I56" s="70">
        <v>8.33</v>
      </c>
      <c r="J56" s="70"/>
      <c r="K56" s="43">
        <v>53.3</v>
      </c>
      <c r="L56" s="21"/>
      <c r="M56" s="97">
        <f t="shared" si="2"/>
        <v>12</v>
      </c>
      <c r="N56" s="98">
        <f t="shared" si="3"/>
        <v>1.9992000000000001</v>
      </c>
      <c r="O56" s="99">
        <f t="shared" si="4"/>
        <v>16.66</v>
      </c>
      <c r="P56" s="98">
        <f t="shared" si="5"/>
        <v>0.99960000000000004</v>
      </c>
      <c r="Q56" s="100">
        <f t="shared" si="1"/>
        <v>8.33</v>
      </c>
    </row>
    <row r="57" spans="1:17" s="1" customFormat="1" ht="15" customHeight="1" x14ac:dyDescent="0.25">
      <c r="A57" s="23">
        <v>9</v>
      </c>
      <c r="B57" s="48">
        <v>40210</v>
      </c>
      <c r="C57" s="19" t="s">
        <v>44</v>
      </c>
      <c r="D57" s="168"/>
      <c r="E57" s="70"/>
      <c r="F57" s="70"/>
      <c r="G57" s="70"/>
      <c r="H57" s="70"/>
      <c r="I57" s="70"/>
      <c r="J57" s="70"/>
      <c r="K57" s="43"/>
      <c r="L57" s="21"/>
      <c r="M57" s="97"/>
      <c r="N57" s="98"/>
      <c r="O57" s="99"/>
      <c r="P57" s="115"/>
      <c r="Q57" s="100"/>
    </row>
    <row r="58" spans="1:17" s="1" customFormat="1" ht="15" customHeight="1" x14ac:dyDescent="0.25">
      <c r="A58" s="23">
        <v>10</v>
      </c>
      <c r="B58" s="48">
        <v>40300</v>
      </c>
      <c r="C58" s="19" t="s">
        <v>45</v>
      </c>
      <c r="D58" s="168">
        <v>12</v>
      </c>
      <c r="E58" s="70"/>
      <c r="F58" s="70">
        <v>25</v>
      </c>
      <c r="G58" s="70">
        <v>66.67</v>
      </c>
      <c r="H58" s="70">
        <v>8.33</v>
      </c>
      <c r="I58" s="70"/>
      <c r="J58" s="70"/>
      <c r="K58" s="43">
        <v>47</v>
      </c>
      <c r="L58" s="21"/>
      <c r="M58" s="97">
        <f t="shared" si="2"/>
        <v>12</v>
      </c>
      <c r="N58" s="98">
        <f t="shared" si="3"/>
        <v>0.99960000000000004</v>
      </c>
      <c r="O58" s="99">
        <f t="shared" si="4"/>
        <v>8.33</v>
      </c>
      <c r="P58" s="98">
        <f t="shared" si="5"/>
        <v>0</v>
      </c>
      <c r="Q58" s="100">
        <f t="shared" si="1"/>
        <v>0</v>
      </c>
    </row>
    <row r="59" spans="1:17" s="1" customFormat="1" ht="15" customHeight="1" x14ac:dyDescent="0.25">
      <c r="A59" s="23">
        <v>11</v>
      </c>
      <c r="B59" s="48">
        <v>40360</v>
      </c>
      <c r="C59" s="19" t="s">
        <v>46</v>
      </c>
      <c r="D59" s="168"/>
      <c r="E59" s="70"/>
      <c r="F59" s="70"/>
      <c r="G59" s="70"/>
      <c r="H59" s="70"/>
      <c r="I59" s="70"/>
      <c r="J59" s="70"/>
      <c r="K59" s="43"/>
      <c r="L59" s="21"/>
      <c r="M59" s="97"/>
      <c r="N59" s="98"/>
      <c r="O59" s="99"/>
      <c r="P59" s="98"/>
      <c r="Q59" s="100"/>
    </row>
    <row r="60" spans="1:17" s="1" customFormat="1" ht="15" customHeight="1" x14ac:dyDescent="0.25">
      <c r="A60" s="23">
        <v>12</v>
      </c>
      <c r="B60" s="48">
        <v>40390</v>
      </c>
      <c r="C60" s="19" t="s">
        <v>47</v>
      </c>
      <c r="D60" s="168">
        <v>6</v>
      </c>
      <c r="E60" s="70"/>
      <c r="F60" s="70">
        <v>50</v>
      </c>
      <c r="G60" s="70">
        <v>50</v>
      </c>
      <c r="H60" s="70"/>
      <c r="I60" s="70"/>
      <c r="J60" s="70"/>
      <c r="K60" s="43">
        <v>35.799999999999997</v>
      </c>
      <c r="L60" s="21"/>
      <c r="M60" s="97">
        <f t="shared" si="2"/>
        <v>6</v>
      </c>
      <c r="N60" s="98">
        <f t="shared" si="3"/>
        <v>0</v>
      </c>
      <c r="O60" s="99">
        <f t="shared" si="4"/>
        <v>0</v>
      </c>
      <c r="P60" s="98">
        <f t="shared" si="5"/>
        <v>0</v>
      </c>
      <c r="Q60" s="100">
        <f t="shared" si="1"/>
        <v>0</v>
      </c>
    </row>
    <row r="61" spans="1:17" s="1" customFormat="1" ht="15" customHeight="1" x14ac:dyDescent="0.25">
      <c r="A61" s="23">
        <v>13</v>
      </c>
      <c r="B61" s="48">
        <v>40720</v>
      </c>
      <c r="C61" s="19" t="s">
        <v>108</v>
      </c>
      <c r="D61" s="168">
        <v>24</v>
      </c>
      <c r="E61" s="70"/>
      <c r="F61" s="70"/>
      <c r="G61" s="70">
        <v>25</v>
      </c>
      <c r="H61" s="70">
        <v>45.83</v>
      </c>
      <c r="I61" s="70">
        <v>29.17</v>
      </c>
      <c r="J61" s="70"/>
      <c r="K61" s="43">
        <v>72.2</v>
      </c>
      <c r="L61" s="21"/>
      <c r="M61" s="97">
        <f t="shared" si="2"/>
        <v>24</v>
      </c>
      <c r="N61" s="98">
        <f t="shared" si="3"/>
        <v>18</v>
      </c>
      <c r="O61" s="99">
        <f t="shared" si="4"/>
        <v>75</v>
      </c>
      <c r="P61" s="98">
        <f t="shared" si="5"/>
        <v>0</v>
      </c>
      <c r="Q61" s="100">
        <f t="shared" si="1"/>
        <v>0</v>
      </c>
    </row>
    <row r="62" spans="1:17" s="1" customFormat="1" ht="15" customHeight="1" x14ac:dyDescent="0.25">
      <c r="A62" s="23">
        <v>14</v>
      </c>
      <c r="B62" s="48">
        <v>40730</v>
      </c>
      <c r="C62" s="19" t="s">
        <v>49</v>
      </c>
      <c r="D62" s="168"/>
      <c r="E62" s="70"/>
      <c r="F62" s="70"/>
      <c r="G62" s="70"/>
      <c r="H62" s="70"/>
      <c r="I62" s="70"/>
      <c r="J62" s="70"/>
      <c r="K62" s="43"/>
      <c r="L62" s="21"/>
      <c r="M62" s="97"/>
      <c r="N62" s="98"/>
      <c r="O62" s="99"/>
      <c r="P62" s="98"/>
      <c r="Q62" s="100"/>
    </row>
    <row r="63" spans="1:17" s="1" customFormat="1" ht="15" customHeight="1" x14ac:dyDescent="0.25">
      <c r="A63" s="23">
        <v>15</v>
      </c>
      <c r="B63" s="48">
        <v>40820</v>
      </c>
      <c r="C63" s="19" t="s">
        <v>50</v>
      </c>
      <c r="D63" s="173">
        <v>32</v>
      </c>
      <c r="E63" s="70"/>
      <c r="F63" s="70">
        <v>3.13</v>
      </c>
      <c r="G63" s="70">
        <v>75</v>
      </c>
      <c r="H63" s="70">
        <v>15.63</v>
      </c>
      <c r="I63" s="70">
        <v>6.25</v>
      </c>
      <c r="J63" s="70"/>
      <c r="K63" s="43">
        <v>60</v>
      </c>
      <c r="L63" s="21"/>
      <c r="M63" s="97">
        <f t="shared" si="2"/>
        <v>32</v>
      </c>
      <c r="N63" s="98">
        <f t="shared" si="3"/>
        <v>7.0016000000000007</v>
      </c>
      <c r="O63" s="99">
        <f t="shared" si="4"/>
        <v>21.880000000000003</v>
      </c>
      <c r="P63" s="98">
        <f t="shared" si="5"/>
        <v>0</v>
      </c>
      <c r="Q63" s="100">
        <f t="shared" si="1"/>
        <v>0</v>
      </c>
    </row>
    <row r="64" spans="1:17" s="1" customFormat="1" ht="15" customHeight="1" x14ac:dyDescent="0.25">
      <c r="A64" s="23">
        <v>16</v>
      </c>
      <c r="B64" s="48">
        <v>40840</v>
      </c>
      <c r="C64" s="19" t="s">
        <v>51</v>
      </c>
      <c r="D64" s="173">
        <v>11</v>
      </c>
      <c r="E64" s="70">
        <v>9.09</v>
      </c>
      <c r="F64" s="70">
        <v>45.45</v>
      </c>
      <c r="G64" s="70">
        <v>36.36</v>
      </c>
      <c r="H64" s="70">
        <v>9.09</v>
      </c>
      <c r="I64" s="70"/>
      <c r="J64" s="70"/>
      <c r="K64" s="43">
        <v>40.799999999999997</v>
      </c>
      <c r="L64" s="21"/>
      <c r="M64" s="97">
        <f t="shared" si="2"/>
        <v>11</v>
      </c>
      <c r="N64" s="98">
        <f t="shared" si="3"/>
        <v>0.9998999999999999</v>
      </c>
      <c r="O64" s="99">
        <f t="shared" si="4"/>
        <v>9.09</v>
      </c>
      <c r="P64" s="98">
        <f t="shared" si="5"/>
        <v>0.9998999999999999</v>
      </c>
      <c r="Q64" s="100">
        <f t="shared" si="1"/>
        <v>9.09</v>
      </c>
    </row>
    <row r="65" spans="1:17" s="1" customFormat="1" ht="15" customHeight="1" x14ac:dyDescent="0.25">
      <c r="A65" s="23">
        <v>17</v>
      </c>
      <c r="B65" s="48">
        <v>40950</v>
      </c>
      <c r="C65" s="19" t="s">
        <v>52</v>
      </c>
      <c r="D65" s="173">
        <v>14</v>
      </c>
      <c r="E65" s="70"/>
      <c r="F65" s="70">
        <v>7.14</v>
      </c>
      <c r="G65" s="70">
        <v>71.430000000000007</v>
      </c>
      <c r="H65" s="70">
        <v>21.43</v>
      </c>
      <c r="I65" s="70"/>
      <c r="J65" s="70"/>
      <c r="K65" s="43">
        <v>55</v>
      </c>
      <c r="L65" s="21"/>
      <c r="M65" s="97">
        <f t="shared" si="2"/>
        <v>14</v>
      </c>
      <c r="N65" s="98">
        <f t="shared" si="3"/>
        <v>3.0002</v>
      </c>
      <c r="O65" s="99">
        <f t="shared" si="4"/>
        <v>21.43</v>
      </c>
      <c r="P65" s="116">
        <f t="shared" si="5"/>
        <v>0</v>
      </c>
      <c r="Q65" s="100">
        <f t="shared" si="1"/>
        <v>0</v>
      </c>
    </row>
    <row r="66" spans="1:17" s="1" customFormat="1" ht="15" customHeight="1" x14ac:dyDescent="0.25">
      <c r="A66" s="23">
        <v>18</v>
      </c>
      <c r="B66" s="50">
        <v>40990</v>
      </c>
      <c r="C66" s="22" t="s">
        <v>53</v>
      </c>
      <c r="D66" s="173">
        <v>31</v>
      </c>
      <c r="E66" s="70"/>
      <c r="F66" s="70">
        <v>9.68</v>
      </c>
      <c r="G66" s="70">
        <v>61.29</v>
      </c>
      <c r="H66" s="70">
        <v>22.58</v>
      </c>
      <c r="I66" s="70">
        <v>6.45</v>
      </c>
      <c r="J66" s="70"/>
      <c r="K66" s="46">
        <v>57.6</v>
      </c>
      <c r="L66" s="21"/>
      <c r="M66" s="97">
        <f t="shared" si="2"/>
        <v>31</v>
      </c>
      <c r="N66" s="98">
        <f t="shared" si="3"/>
        <v>8.9992999999999999</v>
      </c>
      <c r="O66" s="99">
        <f t="shared" si="4"/>
        <v>29.029999999999998</v>
      </c>
      <c r="P66" s="98">
        <f t="shared" si="5"/>
        <v>0</v>
      </c>
      <c r="Q66" s="100">
        <f t="shared" si="1"/>
        <v>0</v>
      </c>
    </row>
    <row r="67" spans="1:17" s="1" customFormat="1" ht="15" customHeight="1" thickBot="1" x14ac:dyDescent="0.3">
      <c r="A67" s="24">
        <v>19</v>
      </c>
      <c r="B67" s="48">
        <v>40133</v>
      </c>
      <c r="C67" s="19" t="s">
        <v>43</v>
      </c>
      <c r="D67" s="173">
        <v>14</v>
      </c>
      <c r="E67" s="73"/>
      <c r="F67" s="73">
        <v>7.14</v>
      </c>
      <c r="G67" s="73">
        <v>71.430000000000007</v>
      </c>
      <c r="H67" s="73">
        <v>14.29</v>
      </c>
      <c r="I67" s="73">
        <v>7.14</v>
      </c>
      <c r="J67" s="74"/>
      <c r="K67" s="43">
        <v>50.3</v>
      </c>
      <c r="L67" s="21"/>
      <c r="M67" s="101">
        <f t="shared" si="2"/>
        <v>14</v>
      </c>
      <c r="N67" s="102">
        <f t="shared" si="3"/>
        <v>3.0002</v>
      </c>
      <c r="O67" s="103">
        <f t="shared" si="4"/>
        <v>21.43</v>
      </c>
      <c r="P67" s="102">
        <f t="shared" si="5"/>
        <v>0</v>
      </c>
      <c r="Q67" s="104">
        <f t="shared" si="1"/>
        <v>0</v>
      </c>
    </row>
    <row r="68" spans="1:17" s="1" customFormat="1" ht="15" customHeight="1" thickBot="1" x14ac:dyDescent="0.3">
      <c r="A68" s="35"/>
      <c r="B68" s="51"/>
      <c r="C68" s="37" t="s">
        <v>104</v>
      </c>
      <c r="D68" s="36">
        <f>SUM(D69:D82)</f>
        <v>277</v>
      </c>
      <c r="E68" s="38">
        <f>AVERAGE(E69:E82)</f>
        <v>13.5075</v>
      </c>
      <c r="F68" s="38">
        <f>AVERAGE(F69:F82)</f>
        <v>12.78875</v>
      </c>
      <c r="G68" s="38">
        <f t="shared" ref="G68:H68" si="12">AVERAGE(G69:G82)</f>
        <v>53.75545454545454</v>
      </c>
      <c r="H68" s="38">
        <f t="shared" si="12"/>
        <v>21.881999999999998</v>
      </c>
      <c r="I68" s="38">
        <f>AVERAGE(I69:I82)</f>
        <v>8.8344444444444452</v>
      </c>
      <c r="J68" s="38">
        <v>0</v>
      </c>
      <c r="K68" s="39">
        <f>AVERAGE(K69:K82)</f>
        <v>54.363636363636367</v>
      </c>
      <c r="L68" s="21"/>
      <c r="M68" s="111">
        <f t="shared" si="2"/>
        <v>277</v>
      </c>
      <c r="N68" s="112">
        <f>SUM(N69:N82)</f>
        <v>81.999400000000009</v>
      </c>
      <c r="O68" s="113">
        <f t="shared" si="4"/>
        <v>30.716444444444441</v>
      </c>
      <c r="P68" s="112">
        <f>SUM(P69:P82)</f>
        <v>25.001200000000004</v>
      </c>
      <c r="Q68" s="114">
        <f t="shared" si="1"/>
        <v>13.5075</v>
      </c>
    </row>
    <row r="69" spans="1:17" s="1" customFormat="1" ht="15" customHeight="1" x14ac:dyDescent="0.25">
      <c r="A69" s="16">
        <v>1</v>
      </c>
      <c r="B69" s="48">
        <v>50040</v>
      </c>
      <c r="C69" s="19" t="s">
        <v>54</v>
      </c>
      <c r="D69" s="173">
        <v>21</v>
      </c>
      <c r="E69" s="75"/>
      <c r="F69" s="75">
        <v>4.76</v>
      </c>
      <c r="G69" s="75">
        <v>71.430000000000007</v>
      </c>
      <c r="H69" s="75">
        <v>14.29</v>
      </c>
      <c r="I69" s="75">
        <v>9.52</v>
      </c>
      <c r="J69" s="75"/>
      <c r="K69" s="43">
        <v>60.5</v>
      </c>
      <c r="L69" s="21"/>
      <c r="M69" s="93">
        <f t="shared" si="2"/>
        <v>21</v>
      </c>
      <c r="N69" s="94">
        <f t="shared" si="3"/>
        <v>5.0000999999999998</v>
      </c>
      <c r="O69" s="95">
        <f t="shared" si="4"/>
        <v>23.81</v>
      </c>
      <c r="P69" s="94">
        <f t="shared" si="5"/>
        <v>0</v>
      </c>
      <c r="Q69" s="96">
        <f t="shared" ref="Q69:Q124" si="13">E69</f>
        <v>0</v>
      </c>
    </row>
    <row r="70" spans="1:17" s="1" customFormat="1" ht="15" customHeight="1" x14ac:dyDescent="0.25">
      <c r="A70" s="11">
        <v>2</v>
      </c>
      <c r="B70" s="48">
        <v>50003</v>
      </c>
      <c r="C70" s="19" t="s">
        <v>96</v>
      </c>
      <c r="D70" s="173">
        <v>50</v>
      </c>
      <c r="E70" s="70">
        <v>4</v>
      </c>
      <c r="F70" s="70">
        <v>12</v>
      </c>
      <c r="G70" s="70">
        <v>36</v>
      </c>
      <c r="H70" s="70">
        <v>34</v>
      </c>
      <c r="I70" s="70">
        <v>14</v>
      </c>
      <c r="J70" s="70"/>
      <c r="K70" s="43">
        <v>62.4</v>
      </c>
      <c r="L70" s="21"/>
      <c r="M70" s="97">
        <f t="shared" ref="M70:M124" si="14">D70</f>
        <v>50</v>
      </c>
      <c r="N70" s="98">
        <f t="shared" ref="N70:N124" si="15">O70*M70/100</f>
        <v>24</v>
      </c>
      <c r="O70" s="99">
        <f t="shared" si="4"/>
        <v>48</v>
      </c>
      <c r="P70" s="98">
        <f t="shared" ref="P70:P81" si="16">Q70*M70/100</f>
        <v>2</v>
      </c>
      <c r="Q70" s="100">
        <f t="shared" si="13"/>
        <v>4</v>
      </c>
    </row>
    <row r="71" spans="1:17" s="1" customFormat="1" ht="15" customHeight="1" x14ac:dyDescent="0.25">
      <c r="A71" s="11">
        <v>3</v>
      </c>
      <c r="B71" s="48">
        <v>50060</v>
      </c>
      <c r="C71" s="19" t="s">
        <v>136</v>
      </c>
      <c r="D71" s="173">
        <v>40</v>
      </c>
      <c r="E71" s="70">
        <v>7.5</v>
      </c>
      <c r="F71" s="70">
        <v>10</v>
      </c>
      <c r="G71" s="70">
        <v>65</v>
      </c>
      <c r="H71" s="70">
        <v>7.5</v>
      </c>
      <c r="I71" s="70">
        <v>10</v>
      </c>
      <c r="J71" s="70"/>
      <c r="K71" s="43">
        <v>51.7</v>
      </c>
      <c r="L71" s="21"/>
      <c r="M71" s="97">
        <f t="shared" si="14"/>
        <v>40</v>
      </c>
      <c r="N71" s="98">
        <f t="shared" si="15"/>
        <v>7</v>
      </c>
      <c r="O71" s="99">
        <f t="shared" ref="O71:O124" si="17">I71+J71+H71</f>
        <v>17.5</v>
      </c>
      <c r="P71" s="98">
        <f t="shared" si="16"/>
        <v>3</v>
      </c>
      <c r="Q71" s="100">
        <f t="shared" si="13"/>
        <v>7.5</v>
      </c>
    </row>
    <row r="72" spans="1:17" s="1" customFormat="1" ht="15" customHeight="1" x14ac:dyDescent="0.25">
      <c r="A72" s="11">
        <v>4</v>
      </c>
      <c r="B72" s="54">
        <v>50170</v>
      </c>
      <c r="C72" s="19" t="s">
        <v>56</v>
      </c>
      <c r="D72" s="173">
        <v>10</v>
      </c>
      <c r="E72" s="70"/>
      <c r="F72" s="70"/>
      <c r="G72" s="70">
        <v>80</v>
      </c>
      <c r="H72" s="70">
        <v>10</v>
      </c>
      <c r="I72" s="70">
        <v>10</v>
      </c>
      <c r="J72" s="70"/>
      <c r="K72" s="43">
        <v>57.2</v>
      </c>
      <c r="L72" s="21"/>
      <c r="M72" s="97">
        <f t="shared" si="14"/>
        <v>10</v>
      </c>
      <c r="N72" s="98">
        <f t="shared" si="15"/>
        <v>2</v>
      </c>
      <c r="O72" s="99">
        <f t="shared" si="17"/>
        <v>20</v>
      </c>
      <c r="P72" s="115">
        <f t="shared" si="16"/>
        <v>0</v>
      </c>
      <c r="Q72" s="100">
        <f t="shared" si="13"/>
        <v>0</v>
      </c>
    </row>
    <row r="73" spans="1:17" s="1" customFormat="1" ht="15" customHeight="1" x14ac:dyDescent="0.25">
      <c r="A73" s="11">
        <v>5</v>
      </c>
      <c r="B73" s="48">
        <v>50230</v>
      </c>
      <c r="C73" s="19" t="s">
        <v>57</v>
      </c>
      <c r="D73" s="173">
        <v>29</v>
      </c>
      <c r="E73" s="70">
        <v>20.69</v>
      </c>
      <c r="F73" s="70">
        <v>6.9</v>
      </c>
      <c r="G73" s="70">
        <v>41.38</v>
      </c>
      <c r="H73" s="70">
        <v>31.03</v>
      </c>
      <c r="I73" s="70"/>
      <c r="J73" s="70"/>
      <c r="K73" s="43">
        <v>50.3</v>
      </c>
      <c r="L73" s="21"/>
      <c r="M73" s="97">
        <f t="shared" si="14"/>
        <v>29</v>
      </c>
      <c r="N73" s="98">
        <f t="shared" si="15"/>
        <v>8.9986999999999995</v>
      </c>
      <c r="O73" s="99">
        <f t="shared" si="17"/>
        <v>31.03</v>
      </c>
      <c r="P73" s="98">
        <f t="shared" si="16"/>
        <v>6.0000999999999998</v>
      </c>
      <c r="Q73" s="100">
        <f t="shared" si="13"/>
        <v>20.69</v>
      </c>
    </row>
    <row r="74" spans="1:17" s="1" customFormat="1" ht="15" customHeight="1" x14ac:dyDescent="0.25">
      <c r="A74" s="11">
        <v>6</v>
      </c>
      <c r="B74" s="48">
        <v>50340</v>
      </c>
      <c r="C74" s="19" t="s">
        <v>58</v>
      </c>
      <c r="D74" s="173">
        <v>10</v>
      </c>
      <c r="E74" s="70">
        <v>20</v>
      </c>
      <c r="F74" s="70">
        <v>40</v>
      </c>
      <c r="G74" s="70">
        <v>20</v>
      </c>
      <c r="H74" s="70">
        <v>20</v>
      </c>
      <c r="I74" s="70"/>
      <c r="J74" s="70"/>
      <c r="K74" s="43">
        <v>42</v>
      </c>
      <c r="L74" s="21"/>
      <c r="M74" s="97">
        <f t="shared" si="14"/>
        <v>10</v>
      </c>
      <c r="N74" s="98">
        <f t="shared" si="15"/>
        <v>2</v>
      </c>
      <c r="O74" s="99">
        <f t="shared" si="17"/>
        <v>20</v>
      </c>
      <c r="P74" s="98">
        <f t="shared" si="16"/>
        <v>2</v>
      </c>
      <c r="Q74" s="100">
        <f t="shared" si="13"/>
        <v>20</v>
      </c>
    </row>
    <row r="75" spans="1:17" s="1" customFormat="1" ht="15" customHeight="1" x14ac:dyDescent="0.25">
      <c r="A75" s="11">
        <v>7</v>
      </c>
      <c r="B75" s="48">
        <v>50420</v>
      </c>
      <c r="C75" s="19" t="s">
        <v>59</v>
      </c>
      <c r="D75" s="173">
        <v>14</v>
      </c>
      <c r="E75" s="70"/>
      <c r="F75" s="70"/>
      <c r="G75" s="70">
        <v>57.14</v>
      </c>
      <c r="H75" s="70">
        <v>35.71</v>
      </c>
      <c r="I75" s="70">
        <v>7.14</v>
      </c>
      <c r="J75" s="70"/>
      <c r="K75" s="43">
        <v>63</v>
      </c>
      <c r="L75" s="21"/>
      <c r="M75" s="97">
        <f t="shared" si="14"/>
        <v>14</v>
      </c>
      <c r="N75" s="98">
        <f t="shared" si="15"/>
        <v>5.9989999999999997</v>
      </c>
      <c r="O75" s="99">
        <f t="shared" si="17"/>
        <v>42.85</v>
      </c>
      <c r="P75" s="98">
        <f t="shared" si="16"/>
        <v>0</v>
      </c>
      <c r="Q75" s="100">
        <f t="shared" si="13"/>
        <v>0</v>
      </c>
    </row>
    <row r="76" spans="1:17" s="1" customFormat="1" ht="15" customHeight="1" x14ac:dyDescent="0.25">
      <c r="A76" s="11">
        <v>8</v>
      </c>
      <c r="B76" s="48">
        <v>50450</v>
      </c>
      <c r="C76" s="19" t="s">
        <v>60</v>
      </c>
      <c r="D76" s="173">
        <v>18</v>
      </c>
      <c r="E76" s="70">
        <v>16.670000000000002</v>
      </c>
      <c r="F76" s="70">
        <v>16.670000000000002</v>
      </c>
      <c r="G76" s="70">
        <v>50</v>
      </c>
      <c r="H76" s="70">
        <v>11.11</v>
      </c>
      <c r="I76" s="70">
        <v>5.56</v>
      </c>
      <c r="J76" s="70"/>
      <c r="K76" s="43">
        <v>48.1</v>
      </c>
      <c r="L76" s="21"/>
      <c r="M76" s="97">
        <f t="shared" si="14"/>
        <v>18</v>
      </c>
      <c r="N76" s="98">
        <f t="shared" si="15"/>
        <v>3.0005999999999995</v>
      </c>
      <c r="O76" s="99">
        <f t="shared" si="17"/>
        <v>16.669999999999998</v>
      </c>
      <c r="P76" s="98">
        <f t="shared" si="16"/>
        <v>3.0006000000000004</v>
      </c>
      <c r="Q76" s="100">
        <f t="shared" si="13"/>
        <v>16.670000000000002</v>
      </c>
    </row>
    <row r="77" spans="1:17" s="1" customFormat="1" ht="15" customHeight="1" x14ac:dyDescent="0.25">
      <c r="A77" s="11">
        <v>9</v>
      </c>
      <c r="B77" s="48">
        <v>50620</v>
      </c>
      <c r="C77" s="19" t="s">
        <v>61</v>
      </c>
      <c r="D77" s="169"/>
      <c r="E77" s="70"/>
      <c r="F77" s="70"/>
      <c r="G77" s="70"/>
      <c r="H77" s="70"/>
      <c r="I77" s="70"/>
      <c r="J77" s="70"/>
      <c r="K77" s="43"/>
      <c r="L77" s="21"/>
      <c r="M77" s="97"/>
      <c r="N77" s="98"/>
      <c r="O77" s="99"/>
      <c r="P77" s="98"/>
      <c r="Q77" s="100"/>
    </row>
    <row r="78" spans="1:17" s="1" customFormat="1" ht="15" customHeight="1" x14ac:dyDescent="0.25">
      <c r="A78" s="11">
        <v>10</v>
      </c>
      <c r="B78" s="48">
        <v>50760</v>
      </c>
      <c r="C78" s="19" t="s">
        <v>62</v>
      </c>
      <c r="D78" s="169">
        <v>43</v>
      </c>
      <c r="E78" s="70">
        <v>4.6500000000000004</v>
      </c>
      <c r="F78" s="70">
        <v>6.98</v>
      </c>
      <c r="G78" s="70">
        <v>55.81</v>
      </c>
      <c r="H78" s="70">
        <v>27.91</v>
      </c>
      <c r="I78" s="70">
        <v>4.6500000000000004</v>
      </c>
      <c r="J78" s="70"/>
      <c r="K78" s="43">
        <v>59</v>
      </c>
      <c r="L78" s="21"/>
      <c r="M78" s="97">
        <f t="shared" si="14"/>
        <v>43</v>
      </c>
      <c r="N78" s="98">
        <f t="shared" si="15"/>
        <v>14.000800000000002</v>
      </c>
      <c r="O78" s="99">
        <f t="shared" si="17"/>
        <v>32.56</v>
      </c>
      <c r="P78" s="98">
        <f t="shared" si="16"/>
        <v>1.9995000000000003</v>
      </c>
      <c r="Q78" s="100">
        <f t="shared" si="13"/>
        <v>4.6500000000000004</v>
      </c>
    </row>
    <row r="79" spans="1:17" s="1" customFormat="1" ht="15" customHeight="1" x14ac:dyDescent="0.25">
      <c r="A79" s="11">
        <v>11</v>
      </c>
      <c r="B79" s="48">
        <v>50780</v>
      </c>
      <c r="C79" s="19" t="s">
        <v>63</v>
      </c>
      <c r="D79" s="169"/>
      <c r="E79" s="70"/>
      <c r="F79" s="70"/>
      <c r="G79" s="70"/>
      <c r="H79" s="70"/>
      <c r="I79" s="70"/>
      <c r="J79" s="70"/>
      <c r="K79" s="43"/>
      <c r="L79" s="21"/>
      <c r="M79" s="97"/>
      <c r="N79" s="98"/>
      <c r="O79" s="99"/>
      <c r="P79" s="115"/>
      <c r="Q79" s="100"/>
    </row>
    <row r="80" spans="1:17" s="1" customFormat="1" ht="15" customHeight="1" x14ac:dyDescent="0.25">
      <c r="A80" s="11">
        <v>12</v>
      </c>
      <c r="B80" s="48">
        <v>50930</v>
      </c>
      <c r="C80" s="19" t="s">
        <v>64</v>
      </c>
      <c r="D80" s="169">
        <v>20</v>
      </c>
      <c r="E80" s="70">
        <v>30</v>
      </c>
      <c r="F80" s="70">
        <v>5</v>
      </c>
      <c r="G80" s="70">
        <v>60</v>
      </c>
      <c r="H80" s="70"/>
      <c r="I80" s="70">
        <v>5</v>
      </c>
      <c r="J80" s="70"/>
      <c r="K80" s="43">
        <v>42</v>
      </c>
      <c r="L80" s="21"/>
      <c r="M80" s="97">
        <f t="shared" si="14"/>
        <v>20</v>
      </c>
      <c r="N80" s="98">
        <f t="shared" si="15"/>
        <v>1</v>
      </c>
      <c r="O80" s="99">
        <f t="shared" si="17"/>
        <v>5</v>
      </c>
      <c r="P80" s="115">
        <f t="shared" si="16"/>
        <v>6</v>
      </c>
      <c r="Q80" s="100">
        <f t="shared" si="13"/>
        <v>30</v>
      </c>
    </row>
    <row r="81" spans="1:17" s="1" customFormat="1" ht="15" customHeight="1" x14ac:dyDescent="0.25">
      <c r="A81" s="15">
        <v>13</v>
      </c>
      <c r="B81" s="50">
        <v>51370</v>
      </c>
      <c r="C81" s="22" t="s">
        <v>65</v>
      </c>
      <c r="D81" s="169">
        <v>22</v>
      </c>
      <c r="E81" s="83">
        <v>4.55</v>
      </c>
      <c r="F81" s="83"/>
      <c r="G81" s="83">
        <v>54.55</v>
      </c>
      <c r="H81" s="83">
        <v>27.27</v>
      </c>
      <c r="I81" s="83">
        <v>13.64</v>
      </c>
      <c r="J81" s="84"/>
      <c r="K81" s="46">
        <v>61.8</v>
      </c>
      <c r="L81" s="21"/>
      <c r="M81" s="97">
        <f t="shared" si="14"/>
        <v>22</v>
      </c>
      <c r="N81" s="98">
        <f t="shared" si="15"/>
        <v>9.0001999999999995</v>
      </c>
      <c r="O81" s="99">
        <f t="shared" si="17"/>
        <v>40.909999999999997</v>
      </c>
      <c r="P81" s="115">
        <f t="shared" si="16"/>
        <v>1.0009999999999999</v>
      </c>
      <c r="Q81" s="100">
        <f t="shared" si="13"/>
        <v>4.55</v>
      </c>
    </row>
    <row r="82" spans="1:17" s="1" customFormat="1" ht="15" customHeight="1" thickBot="1" x14ac:dyDescent="0.3">
      <c r="A82" s="15">
        <v>14</v>
      </c>
      <c r="B82" s="50">
        <v>51580</v>
      </c>
      <c r="C82" s="22" t="s">
        <v>122</v>
      </c>
      <c r="D82" s="71"/>
      <c r="E82" s="72"/>
      <c r="F82" s="72"/>
      <c r="G82" s="72"/>
      <c r="H82" s="72"/>
      <c r="I82" s="72"/>
      <c r="J82" s="78"/>
      <c r="K82" s="46"/>
      <c r="L82" s="21"/>
      <c r="M82" s="101"/>
      <c r="N82" s="102"/>
      <c r="O82" s="103"/>
      <c r="P82" s="142"/>
      <c r="Q82" s="104"/>
    </row>
    <row r="83" spans="1:17" s="1" customFormat="1" ht="15" customHeight="1" thickBot="1" x14ac:dyDescent="0.3">
      <c r="A83" s="35"/>
      <c r="B83" s="51"/>
      <c r="C83" s="37" t="s">
        <v>105</v>
      </c>
      <c r="D83" s="36">
        <f>SUM(D84:D114)</f>
        <v>973</v>
      </c>
      <c r="E83" s="38">
        <f t="shared" ref="E83:I83" si="18">AVERAGE(E84:E114)</f>
        <v>10.959130434782608</v>
      </c>
      <c r="F83" s="38">
        <f t="shared" si="18"/>
        <v>13.419130434782607</v>
      </c>
      <c r="G83" s="38">
        <f t="shared" si="18"/>
        <v>52.727857142857147</v>
      </c>
      <c r="H83" s="38">
        <f t="shared" si="18"/>
        <v>19.729199999999995</v>
      </c>
      <c r="I83" s="38">
        <f t="shared" si="18"/>
        <v>11.725217391304342</v>
      </c>
      <c r="J83" s="38">
        <v>0</v>
      </c>
      <c r="K83" s="39">
        <f>AVERAGE(K84:K114)</f>
        <v>53.550000000000004</v>
      </c>
      <c r="L83" s="21"/>
      <c r="M83" s="111">
        <f t="shared" si="14"/>
        <v>973</v>
      </c>
      <c r="N83" s="112">
        <f>SUM(N84:N114)</f>
        <v>306.98860000000002</v>
      </c>
      <c r="O83" s="113">
        <f t="shared" si="17"/>
        <v>31.454417391304339</v>
      </c>
      <c r="P83" s="112">
        <f>SUM(P84:P114)</f>
        <v>81.003399999999985</v>
      </c>
      <c r="Q83" s="114">
        <f t="shared" si="13"/>
        <v>10.959130434782608</v>
      </c>
    </row>
    <row r="84" spans="1:17" s="1" customFormat="1" ht="15" customHeight="1" x14ac:dyDescent="0.25">
      <c r="A84" s="59">
        <v>1</v>
      </c>
      <c r="B84" s="53">
        <v>60010</v>
      </c>
      <c r="C84" s="19" t="s">
        <v>67</v>
      </c>
      <c r="D84" s="171">
        <v>31</v>
      </c>
      <c r="E84" s="75">
        <v>16.13</v>
      </c>
      <c r="F84" s="75"/>
      <c r="G84" s="75">
        <v>45.16</v>
      </c>
      <c r="H84" s="75">
        <v>25.81</v>
      </c>
      <c r="I84" s="75">
        <v>12.9</v>
      </c>
      <c r="J84" s="75"/>
      <c r="K84" s="43">
        <v>57</v>
      </c>
      <c r="L84" s="21"/>
      <c r="M84" s="93">
        <f t="shared" si="14"/>
        <v>31</v>
      </c>
      <c r="N84" s="94">
        <f t="shared" si="15"/>
        <v>12.0001</v>
      </c>
      <c r="O84" s="95">
        <f t="shared" si="17"/>
        <v>38.71</v>
      </c>
      <c r="P84" s="94">
        <f t="shared" ref="P84:P113" si="19">Q84*M84/100</f>
        <v>5.0002999999999993</v>
      </c>
      <c r="Q84" s="96">
        <f t="shared" si="13"/>
        <v>16.13</v>
      </c>
    </row>
    <row r="85" spans="1:17" s="1" customFormat="1" ht="15" customHeight="1" x14ac:dyDescent="0.25">
      <c r="A85" s="23">
        <v>2</v>
      </c>
      <c r="B85" s="48">
        <v>60020</v>
      </c>
      <c r="C85" s="19" t="s">
        <v>68</v>
      </c>
      <c r="D85" s="171"/>
      <c r="E85" s="70"/>
      <c r="F85" s="70"/>
      <c r="G85" s="70"/>
      <c r="H85" s="70"/>
      <c r="I85" s="70"/>
      <c r="J85" s="70"/>
      <c r="K85" s="43"/>
      <c r="L85" s="21"/>
      <c r="M85" s="97"/>
      <c r="N85" s="98"/>
      <c r="O85" s="99"/>
      <c r="P85" s="98"/>
      <c r="Q85" s="100"/>
    </row>
    <row r="86" spans="1:17" s="1" customFormat="1" ht="15" customHeight="1" x14ac:dyDescent="0.25">
      <c r="A86" s="23">
        <v>3</v>
      </c>
      <c r="B86" s="48">
        <v>60050</v>
      </c>
      <c r="C86" s="19" t="s">
        <v>69</v>
      </c>
      <c r="D86" s="173">
        <v>45</v>
      </c>
      <c r="E86" s="70">
        <v>6.67</v>
      </c>
      <c r="F86" s="70">
        <v>2.2200000000000002</v>
      </c>
      <c r="G86" s="70">
        <v>60</v>
      </c>
      <c r="H86" s="70">
        <v>24.44</v>
      </c>
      <c r="I86" s="70">
        <v>6.67</v>
      </c>
      <c r="J86" s="70"/>
      <c r="K86" s="43">
        <v>56</v>
      </c>
      <c r="L86" s="21"/>
      <c r="M86" s="97">
        <f t="shared" si="14"/>
        <v>45</v>
      </c>
      <c r="N86" s="98">
        <f t="shared" si="15"/>
        <v>13.999500000000001</v>
      </c>
      <c r="O86" s="99">
        <f t="shared" si="17"/>
        <v>31.11</v>
      </c>
      <c r="P86" s="98">
        <f t="shared" si="19"/>
        <v>3.0014999999999996</v>
      </c>
      <c r="Q86" s="100">
        <f t="shared" si="13"/>
        <v>6.67</v>
      </c>
    </row>
    <row r="87" spans="1:17" s="1" customFormat="1" ht="15" customHeight="1" x14ac:dyDescent="0.25">
      <c r="A87" s="23">
        <v>4</v>
      </c>
      <c r="B87" s="48">
        <v>60070</v>
      </c>
      <c r="C87" s="19" t="s">
        <v>70</v>
      </c>
      <c r="D87" s="173">
        <v>44</v>
      </c>
      <c r="E87" s="70">
        <v>4.55</v>
      </c>
      <c r="F87" s="70"/>
      <c r="G87" s="70">
        <v>40.909999999999997</v>
      </c>
      <c r="H87" s="70">
        <v>29.55</v>
      </c>
      <c r="I87" s="70">
        <v>25</v>
      </c>
      <c r="J87" s="70"/>
      <c r="K87" s="43">
        <v>64.400000000000006</v>
      </c>
      <c r="L87" s="21"/>
      <c r="M87" s="97">
        <f t="shared" si="14"/>
        <v>44</v>
      </c>
      <c r="N87" s="98">
        <f t="shared" si="15"/>
        <v>24.001999999999999</v>
      </c>
      <c r="O87" s="99">
        <f t="shared" si="17"/>
        <v>54.55</v>
      </c>
      <c r="P87" s="98">
        <f t="shared" si="19"/>
        <v>2.0019999999999998</v>
      </c>
      <c r="Q87" s="100">
        <f t="shared" si="13"/>
        <v>4.55</v>
      </c>
    </row>
    <row r="88" spans="1:17" s="1" customFormat="1" ht="15" customHeight="1" x14ac:dyDescent="0.25">
      <c r="A88" s="23">
        <v>5</v>
      </c>
      <c r="B88" s="48">
        <v>60180</v>
      </c>
      <c r="C88" s="19" t="s">
        <v>71</v>
      </c>
      <c r="D88" s="173">
        <v>39</v>
      </c>
      <c r="E88" s="70">
        <v>10.26</v>
      </c>
      <c r="F88" s="70">
        <v>10.26</v>
      </c>
      <c r="G88" s="70">
        <v>46.15</v>
      </c>
      <c r="H88" s="70">
        <v>20.51</v>
      </c>
      <c r="I88" s="70">
        <v>12.82</v>
      </c>
      <c r="J88" s="70"/>
      <c r="K88" s="43">
        <v>54</v>
      </c>
      <c r="L88" s="21"/>
      <c r="M88" s="97">
        <f t="shared" si="14"/>
        <v>39</v>
      </c>
      <c r="N88" s="98">
        <f t="shared" si="15"/>
        <v>12.998699999999999</v>
      </c>
      <c r="O88" s="99">
        <f t="shared" si="17"/>
        <v>33.33</v>
      </c>
      <c r="P88" s="98">
        <f t="shared" si="19"/>
        <v>4.0014000000000003</v>
      </c>
      <c r="Q88" s="100">
        <f t="shared" si="13"/>
        <v>10.26</v>
      </c>
    </row>
    <row r="89" spans="1:17" s="1" customFormat="1" ht="15" customHeight="1" x14ac:dyDescent="0.25">
      <c r="A89" s="23">
        <v>6</v>
      </c>
      <c r="B89" s="48">
        <v>60240</v>
      </c>
      <c r="C89" s="19" t="s">
        <v>72</v>
      </c>
      <c r="D89" s="173">
        <v>35</v>
      </c>
      <c r="E89" s="70">
        <v>8.57</v>
      </c>
      <c r="F89" s="70">
        <v>14.29</v>
      </c>
      <c r="G89" s="70">
        <v>51.43</v>
      </c>
      <c r="H89" s="70">
        <v>8.57</v>
      </c>
      <c r="I89" s="70">
        <v>17.14</v>
      </c>
      <c r="J89" s="70"/>
      <c r="K89" s="43">
        <v>54</v>
      </c>
      <c r="L89" s="21"/>
      <c r="M89" s="97">
        <f t="shared" si="14"/>
        <v>35</v>
      </c>
      <c r="N89" s="98">
        <f t="shared" si="15"/>
        <v>8.9984999999999999</v>
      </c>
      <c r="O89" s="99">
        <f t="shared" si="17"/>
        <v>25.71</v>
      </c>
      <c r="P89" s="202">
        <f t="shared" si="19"/>
        <v>2.9994999999999998</v>
      </c>
      <c r="Q89" s="100">
        <f t="shared" si="13"/>
        <v>8.57</v>
      </c>
    </row>
    <row r="90" spans="1:17" s="1" customFormat="1" ht="15" customHeight="1" x14ac:dyDescent="0.25">
      <c r="A90" s="23">
        <v>7</v>
      </c>
      <c r="B90" s="48">
        <v>60560</v>
      </c>
      <c r="C90" s="19" t="s">
        <v>73</v>
      </c>
      <c r="D90" s="173">
        <v>4</v>
      </c>
      <c r="E90" s="70"/>
      <c r="F90" s="70">
        <v>25</v>
      </c>
      <c r="G90" s="70">
        <v>50</v>
      </c>
      <c r="H90" s="70">
        <v>25</v>
      </c>
      <c r="I90" s="70"/>
      <c r="J90" s="70"/>
      <c r="K90" s="43">
        <v>48</v>
      </c>
      <c r="L90" s="21"/>
      <c r="M90" s="97">
        <f t="shared" si="14"/>
        <v>4</v>
      </c>
      <c r="N90" s="98">
        <f t="shared" si="15"/>
        <v>1</v>
      </c>
      <c r="O90" s="99">
        <f t="shared" si="17"/>
        <v>25</v>
      </c>
      <c r="P90" s="98">
        <f t="shared" si="19"/>
        <v>0</v>
      </c>
      <c r="Q90" s="100">
        <f t="shared" si="13"/>
        <v>0</v>
      </c>
    </row>
    <row r="91" spans="1:17" s="1" customFormat="1" ht="15" customHeight="1" x14ac:dyDescent="0.25">
      <c r="A91" s="23">
        <v>8</v>
      </c>
      <c r="B91" s="48">
        <v>60660</v>
      </c>
      <c r="C91" s="19" t="s">
        <v>74</v>
      </c>
      <c r="D91" s="173">
        <v>10</v>
      </c>
      <c r="E91" s="70">
        <v>10</v>
      </c>
      <c r="F91" s="70"/>
      <c r="G91" s="70">
        <v>90</v>
      </c>
      <c r="H91" s="70"/>
      <c r="I91" s="70"/>
      <c r="J91" s="70"/>
      <c r="K91" s="43">
        <v>60</v>
      </c>
      <c r="L91" s="21"/>
      <c r="M91" s="97">
        <f t="shared" si="14"/>
        <v>10</v>
      </c>
      <c r="N91" s="98">
        <f t="shared" si="15"/>
        <v>0</v>
      </c>
      <c r="O91" s="99">
        <f t="shared" si="17"/>
        <v>0</v>
      </c>
      <c r="P91" s="115">
        <f t="shared" si="19"/>
        <v>1</v>
      </c>
      <c r="Q91" s="100">
        <f t="shared" si="13"/>
        <v>10</v>
      </c>
    </row>
    <row r="92" spans="1:17" s="1" customFormat="1" ht="15" customHeight="1" x14ac:dyDescent="0.25">
      <c r="A92" s="23">
        <v>9</v>
      </c>
      <c r="B92" s="55">
        <v>60001</v>
      </c>
      <c r="C92" s="14" t="s">
        <v>66</v>
      </c>
      <c r="D92" s="173">
        <v>11</v>
      </c>
      <c r="E92" s="70"/>
      <c r="F92" s="70"/>
      <c r="G92" s="70">
        <v>72.73</v>
      </c>
      <c r="H92" s="70">
        <v>18.18</v>
      </c>
      <c r="I92" s="70">
        <v>9.09</v>
      </c>
      <c r="J92" s="70"/>
      <c r="K92" s="43">
        <v>59.6</v>
      </c>
      <c r="L92" s="21"/>
      <c r="M92" s="97">
        <f t="shared" si="14"/>
        <v>11</v>
      </c>
      <c r="N92" s="98">
        <f t="shared" si="15"/>
        <v>2.9996999999999998</v>
      </c>
      <c r="O92" s="99">
        <f t="shared" si="17"/>
        <v>27.27</v>
      </c>
      <c r="P92" s="116">
        <f t="shared" si="19"/>
        <v>0</v>
      </c>
      <c r="Q92" s="100">
        <f t="shared" si="13"/>
        <v>0</v>
      </c>
    </row>
    <row r="93" spans="1:17" s="1" customFormat="1" ht="15" customHeight="1" x14ac:dyDescent="0.25">
      <c r="A93" s="23">
        <v>10</v>
      </c>
      <c r="B93" s="48">
        <v>60701</v>
      </c>
      <c r="C93" s="19" t="s">
        <v>75</v>
      </c>
      <c r="D93" s="173"/>
      <c r="E93" s="70"/>
      <c r="F93" s="70"/>
      <c r="G93" s="70"/>
      <c r="H93" s="70"/>
      <c r="I93" s="70"/>
      <c r="J93" s="70"/>
      <c r="K93" s="44"/>
      <c r="L93" s="21"/>
      <c r="M93" s="97"/>
      <c r="N93" s="98"/>
      <c r="O93" s="99"/>
      <c r="P93" s="98"/>
      <c r="Q93" s="100"/>
    </row>
    <row r="94" spans="1:17" s="1" customFormat="1" ht="15" customHeight="1" x14ac:dyDescent="0.25">
      <c r="A94" s="23">
        <v>11</v>
      </c>
      <c r="B94" s="48">
        <v>60850</v>
      </c>
      <c r="C94" s="19" t="s">
        <v>76</v>
      </c>
      <c r="D94" s="173">
        <v>26</v>
      </c>
      <c r="E94" s="70">
        <v>11.54</v>
      </c>
      <c r="F94" s="70">
        <v>23.08</v>
      </c>
      <c r="G94" s="70">
        <v>46.15</v>
      </c>
      <c r="H94" s="70">
        <v>11.54</v>
      </c>
      <c r="I94" s="70">
        <v>7.69</v>
      </c>
      <c r="J94" s="70"/>
      <c r="K94" s="43">
        <v>49</v>
      </c>
      <c r="L94" s="21"/>
      <c r="M94" s="97">
        <f t="shared" si="14"/>
        <v>26</v>
      </c>
      <c r="N94" s="98">
        <f t="shared" si="15"/>
        <v>4.9998000000000005</v>
      </c>
      <c r="O94" s="99">
        <f t="shared" si="17"/>
        <v>19.23</v>
      </c>
      <c r="P94" s="98">
        <f t="shared" si="19"/>
        <v>3.0003999999999995</v>
      </c>
      <c r="Q94" s="100">
        <f t="shared" si="13"/>
        <v>11.54</v>
      </c>
    </row>
    <row r="95" spans="1:17" s="1" customFormat="1" ht="15" customHeight="1" x14ac:dyDescent="0.25">
      <c r="A95" s="23">
        <v>12</v>
      </c>
      <c r="B95" s="48">
        <v>60910</v>
      </c>
      <c r="C95" s="19" t="s">
        <v>77</v>
      </c>
      <c r="D95" s="173">
        <v>21</v>
      </c>
      <c r="E95" s="70">
        <v>4.76</v>
      </c>
      <c r="F95" s="70">
        <v>23.81</v>
      </c>
      <c r="G95" s="70">
        <v>52.38</v>
      </c>
      <c r="H95" s="70">
        <v>9.52</v>
      </c>
      <c r="I95" s="70">
        <v>9.52</v>
      </c>
      <c r="J95" s="70"/>
      <c r="K95" s="43">
        <v>50.6</v>
      </c>
      <c r="L95" s="21"/>
      <c r="M95" s="97">
        <f t="shared" si="14"/>
        <v>21</v>
      </c>
      <c r="N95" s="98">
        <f t="shared" si="15"/>
        <v>3.9983999999999997</v>
      </c>
      <c r="O95" s="99">
        <f t="shared" si="17"/>
        <v>19.04</v>
      </c>
      <c r="P95" s="98">
        <f t="shared" si="19"/>
        <v>0.99959999999999993</v>
      </c>
      <c r="Q95" s="100">
        <f t="shared" si="13"/>
        <v>4.76</v>
      </c>
    </row>
    <row r="96" spans="1:17" s="1" customFormat="1" ht="15" customHeight="1" x14ac:dyDescent="0.25">
      <c r="A96" s="23">
        <v>13</v>
      </c>
      <c r="B96" s="48">
        <v>60980</v>
      </c>
      <c r="C96" s="19" t="s">
        <v>78</v>
      </c>
      <c r="D96" s="173">
        <v>18</v>
      </c>
      <c r="E96" s="70">
        <v>16.670000000000002</v>
      </c>
      <c r="F96" s="70">
        <v>11.11</v>
      </c>
      <c r="G96" s="70">
        <v>50</v>
      </c>
      <c r="H96" s="70">
        <v>11.11</v>
      </c>
      <c r="I96" s="70">
        <v>11.11</v>
      </c>
      <c r="J96" s="70"/>
      <c r="K96" s="43">
        <v>50.1</v>
      </c>
      <c r="L96" s="21"/>
      <c r="M96" s="97">
        <f t="shared" si="14"/>
        <v>18</v>
      </c>
      <c r="N96" s="98">
        <f t="shared" si="15"/>
        <v>3.9995999999999996</v>
      </c>
      <c r="O96" s="99">
        <f t="shared" si="17"/>
        <v>22.22</v>
      </c>
      <c r="P96" s="98">
        <f t="shared" si="19"/>
        <v>3.0006000000000004</v>
      </c>
      <c r="Q96" s="100">
        <f t="shared" si="13"/>
        <v>16.670000000000002</v>
      </c>
    </row>
    <row r="97" spans="1:17" s="1" customFormat="1" ht="15" customHeight="1" x14ac:dyDescent="0.25">
      <c r="A97" s="23">
        <v>14</v>
      </c>
      <c r="B97" s="48">
        <v>61080</v>
      </c>
      <c r="C97" s="19" t="s">
        <v>79</v>
      </c>
      <c r="D97" s="173">
        <v>32</v>
      </c>
      <c r="E97" s="70"/>
      <c r="F97" s="70">
        <v>18.75</v>
      </c>
      <c r="G97" s="70">
        <v>53.13</v>
      </c>
      <c r="H97" s="70">
        <v>18.75</v>
      </c>
      <c r="I97" s="70">
        <v>9.3800000000000008</v>
      </c>
      <c r="J97" s="70"/>
      <c r="K97" s="43">
        <v>53.9</v>
      </c>
      <c r="L97" s="21"/>
      <c r="M97" s="97">
        <f t="shared" si="14"/>
        <v>32</v>
      </c>
      <c r="N97" s="98">
        <f t="shared" si="15"/>
        <v>9.0016000000000016</v>
      </c>
      <c r="O97" s="99">
        <f t="shared" si="17"/>
        <v>28.130000000000003</v>
      </c>
      <c r="P97" s="98">
        <f t="shared" si="19"/>
        <v>0</v>
      </c>
      <c r="Q97" s="100">
        <f t="shared" si="13"/>
        <v>0</v>
      </c>
    </row>
    <row r="98" spans="1:17" s="1" customFormat="1" ht="15" customHeight="1" x14ac:dyDescent="0.25">
      <c r="A98" s="23">
        <v>15</v>
      </c>
      <c r="B98" s="48">
        <v>61150</v>
      </c>
      <c r="C98" s="19" t="s">
        <v>80</v>
      </c>
      <c r="D98" s="173">
        <v>27</v>
      </c>
      <c r="E98" s="70">
        <v>14.81</v>
      </c>
      <c r="F98" s="70">
        <v>14.81</v>
      </c>
      <c r="G98" s="70">
        <v>51.85</v>
      </c>
      <c r="H98" s="70">
        <v>18.52</v>
      </c>
      <c r="I98" s="70"/>
      <c r="J98" s="70"/>
      <c r="K98" s="43">
        <v>47.8</v>
      </c>
      <c r="L98" s="21"/>
      <c r="M98" s="97">
        <f t="shared" si="14"/>
        <v>27</v>
      </c>
      <c r="N98" s="98">
        <f t="shared" si="15"/>
        <v>5.0004</v>
      </c>
      <c r="O98" s="99">
        <f t="shared" si="17"/>
        <v>18.52</v>
      </c>
      <c r="P98" s="98">
        <f t="shared" si="19"/>
        <v>3.9986999999999999</v>
      </c>
      <c r="Q98" s="100">
        <f t="shared" si="13"/>
        <v>14.81</v>
      </c>
    </row>
    <row r="99" spans="1:17" s="1" customFormat="1" ht="15" customHeight="1" x14ac:dyDescent="0.25">
      <c r="A99" s="23">
        <v>16</v>
      </c>
      <c r="B99" s="48">
        <v>61210</v>
      </c>
      <c r="C99" s="19" t="s">
        <v>81</v>
      </c>
      <c r="D99" s="173">
        <v>14</v>
      </c>
      <c r="E99" s="70">
        <v>14.29</v>
      </c>
      <c r="F99" s="70">
        <v>28.57</v>
      </c>
      <c r="G99" s="70">
        <v>42.86</v>
      </c>
      <c r="H99" s="70"/>
      <c r="I99" s="70">
        <v>14.29</v>
      </c>
      <c r="J99" s="70"/>
      <c r="K99" s="43">
        <v>43.9</v>
      </c>
      <c r="L99" s="21"/>
      <c r="M99" s="97">
        <f t="shared" si="14"/>
        <v>14</v>
      </c>
      <c r="N99" s="98">
        <f t="shared" si="15"/>
        <v>2.0005999999999999</v>
      </c>
      <c r="O99" s="99">
        <f t="shared" si="17"/>
        <v>14.29</v>
      </c>
      <c r="P99" s="98">
        <f t="shared" si="19"/>
        <v>2.0005999999999999</v>
      </c>
      <c r="Q99" s="100">
        <f t="shared" si="13"/>
        <v>14.29</v>
      </c>
    </row>
    <row r="100" spans="1:17" s="1" customFormat="1" ht="15" customHeight="1" x14ac:dyDescent="0.25">
      <c r="A100" s="23">
        <v>17</v>
      </c>
      <c r="B100" s="48">
        <v>61290</v>
      </c>
      <c r="C100" s="19" t="s">
        <v>82</v>
      </c>
      <c r="D100" s="173">
        <v>19</v>
      </c>
      <c r="E100" s="70">
        <v>10.53</v>
      </c>
      <c r="F100" s="70">
        <v>26.32</v>
      </c>
      <c r="G100" s="70">
        <v>52.63</v>
      </c>
      <c r="H100" s="70">
        <v>5.26</v>
      </c>
      <c r="I100" s="70">
        <v>5.26</v>
      </c>
      <c r="J100" s="70"/>
      <c r="K100" s="43">
        <v>47.4</v>
      </c>
      <c r="L100" s="21"/>
      <c r="M100" s="97">
        <f t="shared" si="14"/>
        <v>19</v>
      </c>
      <c r="N100" s="98">
        <f t="shared" si="15"/>
        <v>1.9987999999999999</v>
      </c>
      <c r="O100" s="99">
        <f t="shared" si="17"/>
        <v>10.52</v>
      </c>
      <c r="P100" s="98">
        <f t="shared" si="19"/>
        <v>2.0007000000000001</v>
      </c>
      <c r="Q100" s="100">
        <f t="shared" si="13"/>
        <v>10.53</v>
      </c>
    </row>
    <row r="101" spans="1:17" s="1" customFormat="1" ht="15" customHeight="1" x14ac:dyDescent="0.25">
      <c r="A101" s="23">
        <v>18</v>
      </c>
      <c r="B101" s="48">
        <v>61340</v>
      </c>
      <c r="C101" s="19" t="s">
        <v>83</v>
      </c>
      <c r="D101" s="173">
        <v>23</v>
      </c>
      <c r="E101" s="70">
        <v>17.39</v>
      </c>
      <c r="F101" s="70">
        <v>4.3499999999999996</v>
      </c>
      <c r="G101" s="70">
        <v>65.22</v>
      </c>
      <c r="H101" s="70">
        <v>8.6999999999999993</v>
      </c>
      <c r="I101" s="70">
        <v>4.3499999999999996</v>
      </c>
      <c r="J101" s="70"/>
      <c r="K101" s="43">
        <v>48</v>
      </c>
      <c r="L101" s="21"/>
      <c r="M101" s="97">
        <f t="shared" si="14"/>
        <v>23</v>
      </c>
      <c r="N101" s="98">
        <f t="shared" si="15"/>
        <v>3.0014999999999996</v>
      </c>
      <c r="O101" s="99">
        <f t="shared" si="17"/>
        <v>13.049999999999999</v>
      </c>
      <c r="P101" s="98">
        <f t="shared" si="19"/>
        <v>3.9997000000000003</v>
      </c>
      <c r="Q101" s="100">
        <f t="shared" si="13"/>
        <v>17.39</v>
      </c>
    </row>
    <row r="102" spans="1:17" s="1" customFormat="1" ht="15" customHeight="1" x14ac:dyDescent="0.25">
      <c r="A102" s="59">
        <v>19</v>
      </c>
      <c r="B102" s="48">
        <v>61390</v>
      </c>
      <c r="C102" s="19" t="s">
        <v>84</v>
      </c>
      <c r="D102" s="173">
        <v>14</v>
      </c>
      <c r="E102" s="70"/>
      <c r="F102" s="70">
        <v>7.14</v>
      </c>
      <c r="G102" s="70">
        <v>71.430000000000007</v>
      </c>
      <c r="H102" s="70">
        <v>21.43</v>
      </c>
      <c r="I102" s="70"/>
      <c r="J102" s="70"/>
      <c r="K102" s="43">
        <v>49.5</v>
      </c>
      <c r="L102" s="21"/>
      <c r="M102" s="97">
        <f t="shared" si="14"/>
        <v>14</v>
      </c>
      <c r="N102" s="98">
        <f t="shared" si="15"/>
        <v>3.0002</v>
      </c>
      <c r="O102" s="99">
        <f t="shared" si="17"/>
        <v>21.43</v>
      </c>
      <c r="P102" s="98">
        <f t="shared" si="19"/>
        <v>0</v>
      </c>
      <c r="Q102" s="100">
        <f t="shared" si="13"/>
        <v>0</v>
      </c>
    </row>
    <row r="103" spans="1:17" s="1" customFormat="1" ht="15" customHeight="1" x14ac:dyDescent="0.25">
      <c r="A103" s="16">
        <v>20</v>
      </c>
      <c r="B103" s="48">
        <v>61410</v>
      </c>
      <c r="C103" s="19" t="s">
        <v>85</v>
      </c>
      <c r="D103" s="173">
        <v>20</v>
      </c>
      <c r="E103" s="70">
        <v>5</v>
      </c>
      <c r="F103" s="70">
        <v>20</v>
      </c>
      <c r="G103" s="70">
        <v>45</v>
      </c>
      <c r="H103" s="70">
        <v>25</v>
      </c>
      <c r="I103" s="70">
        <v>5</v>
      </c>
      <c r="J103" s="70"/>
      <c r="K103" s="43">
        <v>52.6</v>
      </c>
      <c r="L103" s="21"/>
      <c r="M103" s="97">
        <f t="shared" si="14"/>
        <v>20</v>
      </c>
      <c r="N103" s="98">
        <f t="shared" si="15"/>
        <v>6</v>
      </c>
      <c r="O103" s="99">
        <f t="shared" si="17"/>
        <v>30</v>
      </c>
      <c r="P103" s="98">
        <f t="shared" si="19"/>
        <v>1</v>
      </c>
      <c r="Q103" s="100">
        <f t="shared" si="13"/>
        <v>5</v>
      </c>
    </row>
    <row r="104" spans="1:17" s="1" customFormat="1" ht="15" customHeight="1" x14ac:dyDescent="0.25">
      <c r="A104" s="11">
        <v>21</v>
      </c>
      <c r="B104" s="48">
        <v>61430</v>
      </c>
      <c r="C104" s="19" t="s">
        <v>113</v>
      </c>
      <c r="D104" s="173">
        <v>86</v>
      </c>
      <c r="E104" s="70">
        <v>5.81</v>
      </c>
      <c r="F104" s="70">
        <v>5.81</v>
      </c>
      <c r="G104" s="70">
        <v>58.14</v>
      </c>
      <c r="H104" s="70">
        <v>22.09</v>
      </c>
      <c r="I104" s="70">
        <v>8.14</v>
      </c>
      <c r="J104" s="70"/>
      <c r="K104" s="43">
        <v>55.7</v>
      </c>
      <c r="L104" s="21"/>
      <c r="M104" s="97">
        <f t="shared" si="14"/>
        <v>86</v>
      </c>
      <c r="N104" s="98">
        <f t="shared" si="15"/>
        <v>25.997800000000002</v>
      </c>
      <c r="O104" s="99">
        <f t="shared" si="17"/>
        <v>30.23</v>
      </c>
      <c r="P104" s="98">
        <f t="shared" si="19"/>
        <v>4.9965999999999999</v>
      </c>
      <c r="Q104" s="100">
        <f t="shared" si="13"/>
        <v>5.81</v>
      </c>
    </row>
    <row r="105" spans="1:17" s="1" customFormat="1" ht="15" customHeight="1" x14ac:dyDescent="0.25">
      <c r="A105" s="11">
        <v>22</v>
      </c>
      <c r="B105" s="48">
        <v>61440</v>
      </c>
      <c r="C105" s="19" t="s">
        <v>86</v>
      </c>
      <c r="D105" s="173">
        <v>41</v>
      </c>
      <c r="E105" s="70">
        <v>4.88</v>
      </c>
      <c r="F105" s="70">
        <v>2.44</v>
      </c>
      <c r="G105" s="70">
        <v>39.020000000000003</v>
      </c>
      <c r="H105" s="70">
        <v>39.020000000000003</v>
      </c>
      <c r="I105" s="70">
        <v>14.63</v>
      </c>
      <c r="J105" s="70"/>
      <c r="K105" s="43">
        <v>62.9</v>
      </c>
      <c r="L105" s="21"/>
      <c r="M105" s="97">
        <f t="shared" si="14"/>
        <v>41</v>
      </c>
      <c r="N105" s="98">
        <f t="shared" si="15"/>
        <v>21.996500000000001</v>
      </c>
      <c r="O105" s="99">
        <f t="shared" si="17"/>
        <v>53.650000000000006</v>
      </c>
      <c r="P105" s="98">
        <f t="shared" si="19"/>
        <v>2.0007999999999999</v>
      </c>
      <c r="Q105" s="100">
        <f t="shared" si="13"/>
        <v>4.88</v>
      </c>
    </row>
    <row r="106" spans="1:17" s="1" customFormat="1" ht="15" customHeight="1" x14ac:dyDescent="0.25">
      <c r="A106" s="11">
        <v>23</v>
      </c>
      <c r="B106" s="48">
        <v>61450</v>
      </c>
      <c r="C106" s="19" t="s">
        <v>114</v>
      </c>
      <c r="D106" s="173">
        <v>52</v>
      </c>
      <c r="E106" s="70">
        <v>3.85</v>
      </c>
      <c r="F106" s="70">
        <v>5.77</v>
      </c>
      <c r="G106" s="70">
        <v>50</v>
      </c>
      <c r="H106" s="70">
        <v>21.15</v>
      </c>
      <c r="I106" s="70">
        <v>19.23</v>
      </c>
      <c r="J106" s="70"/>
      <c r="K106" s="43">
        <v>62.7</v>
      </c>
      <c r="L106" s="21"/>
      <c r="M106" s="97">
        <f t="shared" si="14"/>
        <v>52</v>
      </c>
      <c r="N106" s="98">
        <f t="shared" si="15"/>
        <v>20.997599999999998</v>
      </c>
      <c r="O106" s="99">
        <f t="shared" si="17"/>
        <v>40.379999999999995</v>
      </c>
      <c r="P106" s="98">
        <f t="shared" si="19"/>
        <v>2.0020000000000002</v>
      </c>
      <c r="Q106" s="100">
        <f t="shared" si="13"/>
        <v>3.85</v>
      </c>
    </row>
    <row r="107" spans="1:17" s="1" customFormat="1" ht="15" customHeight="1" x14ac:dyDescent="0.25">
      <c r="A107" s="11">
        <v>24</v>
      </c>
      <c r="B107" s="48">
        <v>61470</v>
      </c>
      <c r="C107" s="19" t="s">
        <v>87</v>
      </c>
      <c r="D107" s="173">
        <v>35</v>
      </c>
      <c r="E107" s="70">
        <v>8.57</v>
      </c>
      <c r="F107" s="70">
        <v>17.14</v>
      </c>
      <c r="G107" s="70">
        <v>54.29</v>
      </c>
      <c r="H107" s="70">
        <v>14.29</v>
      </c>
      <c r="I107" s="70">
        <v>5.71</v>
      </c>
      <c r="J107" s="70"/>
      <c r="K107" s="43">
        <v>50</v>
      </c>
      <c r="L107" s="21"/>
      <c r="M107" s="97">
        <f t="shared" si="14"/>
        <v>35</v>
      </c>
      <c r="N107" s="98">
        <f t="shared" si="15"/>
        <v>7</v>
      </c>
      <c r="O107" s="99">
        <f t="shared" si="17"/>
        <v>20</v>
      </c>
      <c r="P107" s="98">
        <f t="shared" si="19"/>
        <v>2.9994999999999998</v>
      </c>
      <c r="Q107" s="100">
        <f t="shared" si="13"/>
        <v>8.57</v>
      </c>
    </row>
    <row r="108" spans="1:17" s="1" customFormat="1" ht="15" customHeight="1" x14ac:dyDescent="0.25">
      <c r="A108" s="11">
        <v>25</v>
      </c>
      <c r="B108" s="48">
        <v>61490</v>
      </c>
      <c r="C108" s="19" t="s">
        <v>115</v>
      </c>
      <c r="D108" s="173">
        <v>71</v>
      </c>
      <c r="E108" s="70">
        <v>1.41</v>
      </c>
      <c r="F108" s="70">
        <v>5.63</v>
      </c>
      <c r="G108" s="70">
        <v>43.66</v>
      </c>
      <c r="H108" s="70">
        <v>32.39</v>
      </c>
      <c r="I108" s="70">
        <v>16.899999999999999</v>
      </c>
      <c r="J108" s="70"/>
      <c r="K108" s="43">
        <v>63</v>
      </c>
      <c r="L108" s="21"/>
      <c r="M108" s="97">
        <f t="shared" si="14"/>
        <v>71</v>
      </c>
      <c r="N108" s="98">
        <f t="shared" si="15"/>
        <v>34.995899999999999</v>
      </c>
      <c r="O108" s="99">
        <f t="shared" si="17"/>
        <v>49.29</v>
      </c>
      <c r="P108" s="98">
        <f t="shared" si="19"/>
        <v>1.0011000000000001</v>
      </c>
      <c r="Q108" s="100">
        <f t="shared" si="13"/>
        <v>1.41</v>
      </c>
    </row>
    <row r="109" spans="1:17" s="1" customFormat="1" ht="15" customHeight="1" x14ac:dyDescent="0.25">
      <c r="A109" s="11">
        <v>26</v>
      </c>
      <c r="B109" s="48">
        <v>61500</v>
      </c>
      <c r="C109" s="19" t="s">
        <v>116</v>
      </c>
      <c r="D109" s="173">
        <v>98</v>
      </c>
      <c r="E109" s="70">
        <v>10.199999999999999</v>
      </c>
      <c r="F109" s="70">
        <v>8.16</v>
      </c>
      <c r="G109" s="70">
        <v>52.04</v>
      </c>
      <c r="H109" s="70">
        <v>22.45</v>
      </c>
      <c r="I109" s="70">
        <v>7.14</v>
      </c>
      <c r="J109" s="70"/>
      <c r="K109" s="43">
        <v>53</v>
      </c>
      <c r="L109" s="21"/>
      <c r="M109" s="97">
        <f t="shared" si="14"/>
        <v>98</v>
      </c>
      <c r="N109" s="98">
        <f t="shared" si="15"/>
        <v>28.998200000000001</v>
      </c>
      <c r="O109" s="99">
        <f t="shared" si="17"/>
        <v>29.59</v>
      </c>
      <c r="P109" s="98">
        <f t="shared" si="19"/>
        <v>9.9959999999999987</v>
      </c>
      <c r="Q109" s="100">
        <f t="shared" si="13"/>
        <v>10.199999999999999</v>
      </c>
    </row>
    <row r="110" spans="1:17" s="1" customFormat="1" ht="15" customHeight="1" x14ac:dyDescent="0.25">
      <c r="A110" s="11">
        <v>27</v>
      </c>
      <c r="B110" s="48">
        <v>61510</v>
      </c>
      <c r="C110" s="19" t="s">
        <v>88</v>
      </c>
      <c r="D110" s="173">
        <v>64</v>
      </c>
      <c r="E110" s="70">
        <v>3.13</v>
      </c>
      <c r="F110" s="70">
        <v>10.94</v>
      </c>
      <c r="G110" s="70">
        <v>57.81</v>
      </c>
      <c r="H110" s="70">
        <v>18.75</v>
      </c>
      <c r="I110" s="70">
        <v>9.3800000000000008</v>
      </c>
      <c r="J110" s="70"/>
      <c r="K110" s="65">
        <v>57</v>
      </c>
      <c r="L110" s="21"/>
      <c r="M110" s="97">
        <f t="shared" si="14"/>
        <v>64</v>
      </c>
      <c r="N110" s="98">
        <f t="shared" si="15"/>
        <v>18.003200000000003</v>
      </c>
      <c r="O110" s="99">
        <f t="shared" si="17"/>
        <v>28.130000000000003</v>
      </c>
      <c r="P110" s="98">
        <f t="shared" si="19"/>
        <v>2.0032000000000001</v>
      </c>
      <c r="Q110" s="100">
        <f t="shared" si="13"/>
        <v>3.13</v>
      </c>
    </row>
    <row r="111" spans="1:17" s="1" customFormat="1" ht="15" customHeight="1" x14ac:dyDescent="0.25">
      <c r="A111" s="11">
        <v>28</v>
      </c>
      <c r="B111" s="50">
        <v>61520</v>
      </c>
      <c r="C111" s="22" t="s">
        <v>117</v>
      </c>
      <c r="D111" s="173">
        <v>40</v>
      </c>
      <c r="E111" s="70"/>
      <c r="F111" s="70"/>
      <c r="G111" s="70">
        <v>32.5</v>
      </c>
      <c r="H111" s="70">
        <v>32.5</v>
      </c>
      <c r="I111" s="70">
        <v>35</v>
      </c>
      <c r="J111" s="70"/>
      <c r="K111" s="43">
        <v>72</v>
      </c>
      <c r="L111" s="21"/>
      <c r="M111" s="97">
        <f t="shared" si="14"/>
        <v>40</v>
      </c>
      <c r="N111" s="98">
        <f t="shared" si="15"/>
        <v>27</v>
      </c>
      <c r="O111" s="99">
        <f t="shared" si="17"/>
        <v>67.5</v>
      </c>
      <c r="P111" s="98">
        <f t="shared" si="19"/>
        <v>0</v>
      </c>
      <c r="Q111" s="100">
        <f t="shared" si="13"/>
        <v>0</v>
      </c>
    </row>
    <row r="112" spans="1:17" s="1" customFormat="1" ht="15" customHeight="1" x14ac:dyDescent="0.25">
      <c r="A112" s="15">
        <v>29</v>
      </c>
      <c r="B112" s="50">
        <v>61540</v>
      </c>
      <c r="C112" s="22" t="s">
        <v>135</v>
      </c>
      <c r="D112" s="183">
        <v>23</v>
      </c>
      <c r="E112" s="79">
        <v>13.04</v>
      </c>
      <c r="F112" s="79">
        <v>13.04</v>
      </c>
      <c r="G112" s="79">
        <v>65.22</v>
      </c>
      <c r="H112" s="79">
        <v>8.6999999999999993</v>
      </c>
      <c r="I112" s="79"/>
      <c r="J112" s="80"/>
      <c r="K112" s="46">
        <v>45.8</v>
      </c>
      <c r="L112" s="21"/>
      <c r="M112" s="97">
        <f t="shared" si="14"/>
        <v>23</v>
      </c>
      <c r="N112" s="98">
        <f t="shared" si="15"/>
        <v>2.0009999999999999</v>
      </c>
      <c r="O112" s="99">
        <f t="shared" si="17"/>
        <v>8.6999999999999993</v>
      </c>
      <c r="P112" s="98">
        <f t="shared" si="19"/>
        <v>2.9991999999999996</v>
      </c>
      <c r="Q112" s="100">
        <f t="shared" si="13"/>
        <v>13.04</v>
      </c>
    </row>
    <row r="113" spans="1:17" s="1" customFormat="1" ht="15" customHeight="1" x14ac:dyDescent="0.25">
      <c r="A113" s="15">
        <v>30</v>
      </c>
      <c r="B113" s="50">
        <v>61560</v>
      </c>
      <c r="C113" s="22" t="s">
        <v>119</v>
      </c>
      <c r="D113" s="173">
        <v>30</v>
      </c>
      <c r="E113" s="134">
        <v>50</v>
      </c>
      <c r="F113" s="134">
        <v>10</v>
      </c>
      <c r="G113" s="134">
        <v>36.67</v>
      </c>
      <c r="H113" s="134"/>
      <c r="I113" s="133">
        <v>3.33</v>
      </c>
      <c r="J113" s="133"/>
      <c r="K113" s="46">
        <v>31.5</v>
      </c>
      <c r="L113" s="21"/>
      <c r="M113" s="97">
        <f t="shared" si="14"/>
        <v>30</v>
      </c>
      <c r="N113" s="98">
        <f t="shared" si="15"/>
        <v>0.99900000000000011</v>
      </c>
      <c r="O113" s="99">
        <f t="shared" si="17"/>
        <v>3.33</v>
      </c>
      <c r="P113" s="202">
        <f t="shared" si="19"/>
        <v>15</v>
      </c>
      <c r="Q113" s="100">
        <f t="shared" si="13"/>
        <v>50</v>
      </c>
    </row>
    <row r="114" spans="1:17" s="1" customFormat="1" ht="15" customHeight="1" thickBot="1" x14ac:dyDescent="0.3">
      <c r="A114" s="12">
        <v>31</v>
      </c>
      <c r="B114" s="50">
        <v>61570</v>
      </c>
      <c r="C114" s="22" t="s">
        <v>121</v>
      </c>
      <c r="D114" s="172"/>
      <c r="E114" s="135"/>
      <c r="F114" s="139"/>
      <c r="G114" s="139"/>
      <c r="H114" s="139"/>
      <c r="I114" s="135"/>
      <c r="J114" s="85"/>
      <c r="K114" s="45"/>
      <c r="L114" s="21"/>
      <c r="M114" s="101"/>
      <c r="N114" s="102"/>
      <c r="O114" s="103"/>
      <c r="P114" s="102"/>
      <c r="Q114" s="104"/>
    </row>
    <row r="115" spans="1:17" s="1" customFormat="1" ht="15" customHeight="1" thickBot="1" x14ac:dyDescent="0.3">
      <c r="A115" s="40"/>
      <c r="B115" s="56"/>
      <c r="C115" s="37" t="s">
        <v>106</v>
      </c>
      <c r="D115" s="76">
        <f>SUM(D116:D124)</f>
        <v>263</v>
      </c>
      <c r="E115" s="38">
        <f t="shared" ref="E115:I115" si="20">AVERAGE(E116:E124)</f>
        <v>9.961666666666666</v>
      </c>
      <c r="F115" s="38">
        <f t="shared" si="20"/>
        <v>8.9228571428571435</v>
      </c>
      <c r="G115" s="38">
        <f t="shared" si="20"/>
        <v>50.956250000000004</v>
      </c>
      <c r="H115" s="38">
        <f t="shared" si="20"/>
        <v>22.880000000000003</v>
      </c>
      <c r="I115" s="38">
        <f t="shared" si="20"/>
        <v>12.437142857142858</v>
      </c>
      <c r="J115" s="38">
        <v>0</v>
      </c>
      <c r="K115" s="39">
        <f>AVERAGE(K116:K124)</f>
        <v>55.97625</v>
      </c>
      <c r="L115" s="21"/>
      <c r="M115" s="111">
        <f t="shared" si="14"/>
        <v>263</v>
      </c>
      <c r="N115" s="112">
        <f>SUM(N116:N124)</f>
        <v>95.996099999999998</v>
      </c>
      <c r="O115" s="113">
        <f t="shared" si="17"/>
        <v>35.317142857142862</v>
      </c>
      <c r="P115" s="112">
        <f>SUM(P116:P124)</f>
        <v>19.000499999999999</v>
      </c>
      <c r="Q115" s="114">
        <f t="shared" si="13"/>
        <v>9.961666666666666</v>
      </c>
    </row>
    <row r="116" spans="1:17" s="1" customFormat="1" ht="15" customHeight="1" x14ac:dyDescent="0.25">
      <c r="A116" s="10">
        <v>1</v>
      </c>
      <c r="B116" s="49">
        <v>70020</v>
      </c>
      <c r="C116" s="13" t="s">
        <v>89</v>
      </c>
      <c r="D116" s="184">
        <v>34</v>
      </c>
      <c r="E116" s="77"/>
      <c r="F116" s="77">
        <v>2.94</v>
      </c>
      <c r="G116" s="77">
        <v>44.12</v>
      </c>
      <c r="H116" s="77">
        <v>32.35</v>
      </c>
      <c r="I116" s="77">
        <v>20.59</v>
      </c>
      <c r="J116" s="77"/>
      <c r="K116" s="42">
        <v>65.56</v>
      </c>
      <c r="L116" s="21"/>
      <c r="M116" s="93">
        <f t="shared" si="14"/>
        <v>34</v>
      </c>
      <c r="N116" s="94">
        <f t="shared" si="15"/>
        <v>17.999600000000001</v>
      </c>
      <c r="O116" s="95">
        <f t="shared" si="17"/>
        <v>52.94</v>
      </c>
      <c r="P116" s="94">
        <f t="shared" ref="P116:P124" si="21">Q116*M116/100</f>
        <v>0</v>
      </c>
      <c r="Q116" s="96">
        <f t="shared" si="13"/>
        <v>0</v>
      </c>
    </row>
    <row r="117" spans="1:17" s="1" customFormat="1" ht="15" customHeight="1" x14ac:dyDescent="0.25">
      <c r="A117" s="16">
        <v>2</v>
      </c>
      <c r="B117" s="48">
        <v>70110</v>
      </c>
      <c r="C117" s="19" t="s">
        <v>92</v>
      </c>
      <c r="D117" s="173">
        <v>28</v>
      </c>
      <c r="E117" s="70">
        <v>3.57</v>
      </c>
      <c r="F117" s="70"/>
      <c r="G117" s="70">
        <v>60.71</v>
      </c>
      <c r="H117" s="70">
        <v>32.14</v>
      </c>
      <c r="I117" s="70">
        <v>3.57</v>
      </c>
      <c r="J117" s="70"/>
      <c r="K117" s="43">
        <v>59.36</v>
      </c>
      <c r="L117" s="21"/>
      <c r="M117" s="97">
        <f t="shared" si="14"/>
        <v>28</v>
      </c>
      <c r="N117" s="98">
        <f t="shared" si="15"/>
        <v>9.9987999999999992</v>
      </c>
      <c r="O117" s="99">
        <f t="shared" si="17"/>
        <v>35.71</v>
      </c>
      <c r="P117" s="98">
        <f t="shared" si="21"/>
        <v>0.99959999999999993</v>
      </c>
      <c r="Q117" s="100">
        <f t="shared" si="13"/>
        <v>3.57</v>
      </c>
    </row>
    <row r="118" spans="1:17" s="1" customFormat="1" ht="15" customHeight="1" x14ac:dyDescent="0.25">
      <c r="A118" s="11">
        <v>3</v>
      </c>
      <c r="B118" s="48">
        <v>70021</v>
      </c>
      <c r="C118" s="19" t="s">
        <v>90</v>
      </c>
      <c r="D118" s="173">
        <v>49</v>
      </c>
      <c r="E118" s="70"/>
      <c r="F118" s="70">
        <v>2.04</v>
      </c>
      <c r="G118" s="70">
        <v>44.9</v>
      </c>
      <c r="H118" s="70">
        <v>34.69</v>
      </c>
      <c r="I118" s="70">
        <v>18.37</v>
      </c>
      <c r="J118" s="70"/>
      <c r="K118" s="43">
        <v>66.37</v>
      </c>
      <c r="L118" s="21"/>
      <c r="M118" s="97">
        <f t="shared" si="14"/>
        <v>49</v>
      </c>
      <c r="N118" s="98">
        <f t="shared" si="15"/>
        <v>25.999400000000001</v>
      </c>
      <c r="O118" s="99">
        <f t="shared" si="17"/>
        <v>53.06</v>
      </c>
      <c r="P118" s="98">
        <f t="shared" si="21"/>
        <v>0</v>
      </c>
      <c r="Q118" s="100">
        <f t="shared" si="13"/>
        <v>0</v>
      </c>
    </row>
    <row r="119" spans="1:17" s="1" customFormat="1" ht="15" customHeight="1" x14ac:dyDescent="0.25">
      <c r="A119" s="11">
        <v>4</v>
      </c>
      <c r="B119" s="48">
        <v>70040</v>
      </c>
      <c r="C119" s="19" t="s">
        <v>91</v>
      </c>
      <c r="D119" s="173">
        <v>13</v>
      </c>
      <c r="E119" s="70">
        <v>7.69</v>
      </c>
      <c r="F119" s="70">
        <v>15.38</v>
      </c>
      <c r="G119" s="70">
        <v>46.15</v>
      </c>
      <c r="H119" s="70">
        <v>23.08</v>
      </c>
      <c r="I119" s="70">
        <v>7.69</v>
      </c>
      <c r="J119" s="70"/>
      <c r="K119" s="43">
        <v>52.57</v>
      </c>
      <c r="L119" s="21"/>
      <c r="M119" s="97">
        <f t="shared" si="14"/>
        <v>13</v>
      </c>
      <c r="N119" s="98">
        <f t="shared" si="15"/>
        <v>4.0000999999999998</v>
      </c>
      <c r="O119" s="99">
        <f t="shared" si="17"/>
        <v>30.77</v>
      </c>
      <c r="P119" s="98">
        <f t="shared" si="21"/>
        <v>0.99970000000000003</v>
      </c>
      <c r="Q119" s="100">
        <f t="shared" si="13"/>
        <v>7.69</v>
      </c>
    </row>
    <row r="120" spans="1:17" s="1" customFormat="1" ht="15" customHeight="1" x14ac:dyDescent="0.25">
      <c r="A120" s="11">
        <v>5</v>
      </c>
      <c r="B120" s="48">
        <v>70100</v>
      </c>
      <c r="C120" s="19" t="s">
        <v>107</v>
      </c>
      <c r="D120" s="173">
        <v>41</v>
      </c>
      <c r="E120" s="70">
        <v>2.44</v>
      </c>
      <c r="F120" s="70">
        <v>2.44</v>
      </c>
      <c r="G120" s="70">
        <v>48.78</v>
      </c>
      <c r="H120" s="70">
        <v>21.95</v>
      </c>
      <c r="I120" s="70">
        <v>24.39</v>
      </c>
      <c r="J120" s="70"/>
      <c r="K120" s="43">
        <v>62.56</v>
      </c>
      <c r="L120" s="21"/>
      <c r="M120" s="97">
        <f t="shared" si="14"/>
        <v>41</v>
      </c>
      <c r="N120" s="98">
        <f t="shared" si="15"/>
        <v>18.999400000000001</v>
      </c>
      <c r="O120" s="99">
        <f t="shared" si="17"/>
        <v>46.34</v>
      </c>
      <c r="P120" s="98">
        <f t="shared" si="21"/>
        <v>1.0004</v>
      </c>
      <c r="Q120" s="100">
        <f t="shared" si="13"/>
        <v>2.44</v>
      </c>
    </row>
    <row r="121" spans="1:17" s="1" customFormat="1" ht="15" customHeight="1" x14ac:dyDescent="0.25">
      <c r="A121" s="11">
        <v>6</v>
      </c>
      <c r="B121" s="48">
        <v>70270</v>
      </c>
      <c r="C121" s="19" t="s">
        <v>93</v>
      </c>
      <c r="D121" s="173">
        <v>21</v>
      </c>
      <c r="E121" s="70">
        <v>4.76</v>
      </c>
      <c r="F121" s="70">
        <v>23.81</v>
      </c>
      <c r="G121" s="70">
        <v>57.14</v>
      </c>
      <c r="H121" s="70">
        <v>9.52</v>
      </c>
      <c r="I121" s="70">
        <v>4.76</v>
      </c>
      <c r="J121" s="70"/>
      <c r="K121" s="43">
        <v>47.76</v>
      </c>
      <c r="L121" s="21"/>
      <c r="M121" s="97">
        <f t="shared" si="14"/>
        <v>21</v>
      </c>
      <c r="N121" s="98">
        <f t="shared" si="15"/>
        <v>2.9988000000000001</v>
      </c>
      <c r="O121" s="99">
        <f t="shared" si="17"/>
        <v>14.28</v>
      </c>
      <c r="P121" s="98">
        <f t="shared" si="21"/>
        <v>0.99959999999999993</v>
      </c>
      <c r="Q121" s="100">
        <f t="shared" si="13"/>
        <v>4.76</v>
      </c>
    </row>
    <row r="122" spans="1:17" s="1" customFormat="1" ht="15" customHeight="1" x14ac:dyDescent="0.25">
      <c r="A122" s="11">
        <v>7</v>
      </c>
      <c r="B122" s="48">
        <v>70510</v>
      </c>
      <c r="C122" s="19" t="s">
        <v>94</v>
      </c>
      <c r="D122" s="173"/>
      <c r="E122" s="70"/>
      <c r="F122" s="70"/>
      <c r="G122" s="70"/>
      <c r="H122" s="70"/>
      <c r="I122" s="70"/>
      <c r="J122" s="70"/>
      <c r="K122" s="43"/>
      <c r="L122" s="21"/>
      <c r="M122" s="97"/>
      <c r="N122" s="98"/>
      <c r="O122" s="99"/>
      <c r="P122" s="98"/>
      <c r="Q122" s="105"/>
    </row>
    <row r="123" spans="1:17" s="1" customFormat="1" ht="15" customHeight="1" x14ac:dyDescent="0.25">
      <c r="A123" s="15">
        <v>8</v>
      </c>
      <c r="B123" s="50">
        <v>10880</v>
      </c>
      <c r="C123" s="22" t="s">
        <v>118</v>
      </c>
      <c r="D123" s="173">
        <v>52</v>
      </c>
      <c r="E123" s="138">
        <v>17.309999999999999</v>
      </c>
      <c r="F123" s="138">
        <v>3.85</v>
      </c>
      <c r="G123" s="138">
        <v>53.85</v>
      </c>
      <c r="H123" s="138">
        <v>17.309999999999999</v>
      </c>
      <c r="I123" s="138">
        <v>7.69</v>
      </c>
      <c r="J123" s="138"/>
      <c r="K123" s="46">
        <v>51.71</v>
      </c>
      <c r="L123" s="21"/>
      <c r="M123" s="97">
        <f t="shared" si="14"/>
        <v>52</v>
      </c>
      <c r="N123" s="98">
        <f t="shared" si="15"/>
        <v>13</v>
      </c>
      <c r="O123" s="99">
        <f t="shared" si="17"/>
        <v>25</v>
      </c>
      <c r="P123" s="98">
        <f t="shared" si="21"/>
        <v>9.001199999999999</v>
      </c>
      <c r="Q123" s="100">
        <f t="shared" si="13"/>
        <v>17.309999999999999</v>
      </c>
    </row>
    <row r="124" spans="1:17" s="1" customFormat="1" ht="15" customHeight="1" thickBot="1" x14ac:dyDescent="0.3">
      <c r="A124" s="12">
        <v>9</v>
      </c>
      <c r="B124" s="52">
        <v>10890</v>
      </c>
      <c r="C124" s="20" t="s">
        <v>120</v>
      </c>
      <c r="D124" s="174">
        <v>25</v>
      </c>
      <c r="E124" s="135">
        <v>24</v>
      </c>
      <c r="F124" s="135">
        <v>12</v>
      </c>
      <c r="G124" s="135">
        <v>52</v>
      </c>
      <c r="H124" s="135">
        <v>12</v>
      </c>
      <c r="I124" s="135"/>
      <c r="J124" s="85"/>
      <c r="K124" s="45">
        <v>41.92</v>
      </c>
      <c r="L124" s="21"/>
      <c r="M124" s="106">
        <f t="shared" si="14"/>
        <v>25</v>
      </c>
      <c r="N124" s="107">
        <f t="shared" si="15"/>
        <v>3</v>
      </c>
      <c r="O124" s="108">
        <f t="shared" si="17"/>
        <v>12</v>
      </c>
      <c r="P124" s="107">
        <f t="shared" si="21"/>
        <v>6</v>
      </c>
      <c r="Q124" s="109">
        <f t="shared" si="13"/>
        <v>24</v>
      </c>
    </row>
    <row r="125" spans="1:17" ht="15" customHeight="1" x14ac:dyDescent="0.25">
      <c r="A125" s="6"/>
      <c r="B125" s="6"/>
      <c r="C125" s="6"/>
      <c r="D125" s="284" t="s">
        <v>97</v>
      </c>
      <c r="E125" s="284"/>
      <c r="F125" s="284"/>
      <c r="G125" s="284"/>
      <c r="H125" s="284"/>
      <c r="I125" s="284"/>
      <c r="J125" s="284"/>
      <c r="K125" s="57">
        <f>AVERAGE(K7,K9:K16,K18:K29,K31:K47,K49:K67,K69:K82,K84:K114,K116:K124)</f>
        <v>54.402323232323234</v>
      </c>
      <c r="L125" s="4"/>
      <c r="O125" s="110"/>
      <c r="P125" s="110"/>
      <c r="Q125" s="110"/>
    </row>
    <row r="126" spans="1:17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8"/>
      <c r="K126" s="9"/>
      <c r="L126" s="4"/>
    </row>
  </sheetData>
  <mergeCells count="8">
    <mergeCell ref="K4:K5"/>
    <mergeCell ref="D125:J125"/>
    <mergeCell ref="C2:D2"/>
    <mergeCell ref="A4:A5"/>
    <mergeCell ref="B4:B5"/>
    <mergeCell ref="C4:C5"/>
    <mergeCell ref="D4:D5"/>
    <mergeCell ref="E4:J4"/>
  </mergeCells>
  <conditionalFormatting sqref="K6:K125">
    <cfRule type="cellIs" dxfId="20" priority="5" stopIfTrue="1" operator="equal">
      <formula>$K$125</formula>
    </cfRule>
    <cfRule type="containsBlanks" dxfId="19" priority="430" stopIfTrue="1">
      <formula>LEN(TRIM(K6))=0</formula>
    </cfRule>
    <cfRule type="cellIs" dxfId="18" priority="431" stopIfTrue="1" operator="lessThan">
      <formula>50</formula>
    </cfRule>
    <cfRule type="cellIs" dxfId="17" priority="432" stopIfTrue="1" operator="between">
      <formula>$K$125</formula>
      <formula>50</formula>
    </cfRule>
    <cfRule type="cellIs" dxfId="16" priority="433" stopIfTrue="1" operator="between">
      <formula>75</formula>
      <formula>$K$125</formula>
    </cfRule>
    <cfRule type="cellIs" dxfId="15" priority="443" stopIfTrue="1" operator="greaterThanOrEqual">
      <formula>75</formula>
    </cfRule>
  </conditionalFormatting>
  <conditionalFormatting sqref="Q7:Q124">
    <cfRule type="containsBlanks" dxfId="14" priority="14">
      <formula>LEN(TRIM(Q7))=0</formula>
    </cfRule>
    <cfRule type="cellIs" dxfId="13" priority="15" operator="equal">
      <formula>10</formula>
    </cfRule>
    <cfRule type="cellIs" dxfId="12" priority="17" operator="equal">
      <formula>0</formula>
    </cfRule>
    <cfRule type="cellIs" dxfId="11" priority="19" operator="between">
      <formula>1</formula>
      <formula>10</formula>
    </cfRule>
    <cfRule type="cellIs" dxfId="10" priority="20" operator="greaterThanOrEqual">
      <formula>10</formula>
    </cfRule>
  </conditionalFormatting>
  <conditionalFormatting sqref="P7:P124">
    <cfRule type="cellIs" dxfId="9" priority="1" operator="between">
      <formula>9.99</formula>
      <formula>10</formula>
    </cfRule>
    <cfRule type="containsBlanks" dxfId="8" priority="3">
      <formula>LEN(TRIM(P7))=0</formula>
    </cfRule>
    <cfRule type="cellIs" dxfId="7" priority="4" operator="greaterThanOrEqual">
      <formula>10</formula>
    </cfRule>
    <cfRule type="cellIs" dxfId="6" priority="16" operator="between">
      <formula>0.99</formula>
      <formula>10</formula>
    </cfRule>
    <cfRule type="cellIs" dxfId="5" priority="444" operator="equal">
      <formula>0</formula>
    </cfRule>
  </conditionalFormatting>
  <conditionalFormatting sqref="O7:O124">
    <cfRule type="containsBlanks" dxfId="4" priority="13">
      <formula>LEN(TRIM(O7))=0</formula>
    </cfRule>
    <cfRule type="cellIs" dxfId="3" priority="439" operator="lessThan">
      <formula>50</formula>
    </cfRule>
    <cfRule type="cellIs" dxfId="2" priority="440" operator="between">
      <formula>50</formula>
      <formula>50.004</formula>
    </cfRule>
    <cfRule type="cellIs" dxfId="1" priority="441" operator="between">
      <formula>50</formula>
      <formula>90</formula>
    </cfRule>
    <cfRule type="cellIs" dxfId="0" priority="442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Математика-11 2018-2021</vt:lpstr>
      <vt:lpstr>Математика-11 2018 расклад</vt:lpstr>
      <vt:lpstr>Математика-11 2019 расклад</vt:lpstr>
      <vt:lpstr>Математика-11 2020 расклад</vt:lpstr>
      <vt:lpstr>Математика-11 2021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dcterms:created xsi:type="dcterms:W3CDTF">2017-12-19T03:05:30Z</dcterms:created>
  <dcterms:modified xsi:type="dcterms:W3CDTF">2022-03-03T04:28:58Z</dcterms:modified>
</cp:coreProperties>
</file>